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zmgovlv-my.sharepoint.com/personal/laura_viksere_izm_gov_lv/Documents/Darbvirsma/PII vētras sekas LNG/TAP_2025/"/>
    </mc:Choice>
  </mc:AlternateContent>
  <xr:revisionPtr revIDLastSave="3" documentId="13_ncr:1_{39ADFE89-81A2-4D0C-9813-5EE697032FA7}" xr6:coauthVersionLast="47" xr6:coauthVersionMax="47" xr10:uidLastSave="{5AE7BE08-81CF-47F6-AC56-36D912A15316}"/>
  <bookViews>
    <workbookView xWindow="-120" yWindow="-120" windowWidth="29040" windowHeight="15840" xr2:uid="{00000000-000D-0000-FFFF-FFFF00000000}"/>
  </bookViews>
  <sheets>
    <sheet name="Kopsavilkums" sheetId="39" r:id="rId1"/>
    <sheet name="APV_koptāme" sheetId="45" r:id="rId2"/>
    <sheet name="APV_kopsavilkums" sheetId="46" r:id="rId3"/>
    <sheet name="APV_1.1" sheetId="47" r:id="rId4"/>
    <sheet name="RSMT_ventil" sheetId="25" r:id="rId5"/>
    <sheet name="RSMT_jumta remonts" sheetId="26" r:id="rId6"/>
    <sheet name="RSMT_līgumcenas koptāme" sheetId="40" r:id="rId7"/>
    <sheet name="RSMT_Būvniecības koptāme" sheetId="41" r:id="rId8"/>
    <sheet name="RSMT_kopsavilkums" sheetId="42" r:id="rId9"/>
    <sheet name="RSMT_apdare" sheetId="43" r:id="rId10"/>
    <sheet name="RSMT_elektrība" sheetId="44" r:id="rId11"/>
  </sheets>
  <externalReferences>
    <externalReference r:id="rId12"/>
    <externalReference r:id="rId13"/>
  </externalReferences>
  <definedNames>
    <definedName name="_xlnm._FilterDatabase" localSheetId="3" hidden="1">APV_1.1!$G$1:$G$51</definedName>
    <definedName name="_Hlk128041223" localSheetId="3">APV_1.1!#REF!</definedName>
    <definedName name="Excel_BuiltIn__FilterDatabase" localSheetId="3">APV_1.1!$A$36:$P$40</definedName>
    <definedName name="Excel_BuiltIn__FilterDatabase" localSheetId="0">#REF!</definedName>
    <definedName name="Excel_BuiltIn__FilterDatabase">#REF!</definedName>
    <definedName name="Excel_BuiltIn_Print_Area" localSheetId="9">RSMT_apdare!$A$1:$P$55</definedName>
    <definedName name="Excel_BuiltIn_Print_Area" localSheetId="10">RSMT_elektrība!$A$1:$P$56</definedName>
    <definedName name="Excel_BuiltIn_Print_Titles" localSheetId="10">RSMT_elektrība!$12:$15</definedName>
    <definedName name="_xlnm.Print_Area" localSheetId="3">APV_1.1!$A$1:$P$51</definedName>
    <definedName name="_xlnm.Print_Area" localSheetId="2">APV_kopsavilkums!$A$1:$H$36</definedName>
    <definedName name="_xlnm.Print_Area" localSheetId="1">APV_koptāme!$A$1:$C$40</definedName>
    <definedName name="_xlnm.Print_Area" localSheetId="9">RSMT_apdare!$A$1:$P$56</definedName>
    <definedName name="_xlnm.Print_Area" localSheetId="7">'RSMT_Būvniecības koptāme'!$A$1:$C$34</definedName>
    <definedName name="_xlnm.Print_Area" localSheetId="8">RSMT_kopsavilkums!$A$1:$H$35</definedName>
    <definedName name="_xlnm.Print_Area" localSheetId="6">'RSMT_līgumcenas koptāme'!$A$1:$C$34</definedName>
    <definedName name="_xlnm.Print_Titles" localSheetId="3">APV_1.1!$11:$12</definedName>
    <definedName name="_xlnm.Print_Titles" localSheetId="9">RSMT_apdare!$12:$15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9" l="1"/>
  <c r="F6" i="39"/>
  <c r="F5" i="39"/>
  <c r="Q37" i="47"/>
  <c r="O35" i="47"/>
  <c r="N35" i="47"/>
  <c r="L35" i="47"/>
  <c r="H35" i="47"/>
  <c r="M35" i="47" s="1"/>
  <c r="P35" i="47" s="1"/>
  <c r="O34" i="47"/>
  <c r="N34" i="47"/>
  <c r="M34" i="47"/>
  <c r="P34" i="47" s="1"/>
  <c r="L34" i="47"/>
  <c r="K34" i="47"/>
  <c r="H34" i="47"/>
  <c r="O33" i="47"/>
  <c r="N33" i="47"/>
  <c r="M33" i="47"/>
  <c r="P33" i="47" s="1"/>
  <c r="L33" i="47"/>
  <c r="K33" i="47"/>
  <c r="H33" i="47"/>
  <c r="O32" i="47"/>
  <c r="N32" i="47"/>
  <c r="L32" i="47"/>
  <c r="H32" i="47"/>
  <c r="M32" i="47" s="1"/>
  <c r="P32" i="47" s="1"/>
  <c r="O31" i="47"/>
  <c r="N31" i="47"/>
  <c r="M31" i="47"/>
  <c r="P31" i="47" s="1"/>
  <c r="L31" i="47"/>
  <c r="H31" i="47"/>
  <c r="K31" i="47" s="1"/>
  <c r="H30" i="47"/>
  <c r="O29" i="47"/>
  <c r="N29" i="47"/>
  <c r="L29" i="47"/>
  <c r="G29" i="47"/>
  <c r="H29" i="47" s="1"/>
  <c r="O28" i="47"/>
  <c r="N28" i="47"/>
  <c r="L28" i="47"/>
  <c r="H28" i="47"/>
  <c r="K28" i="47" s="1"/>
  <c r="G28" i="47"/>
  <c r="O27" i="47"/>
  <c r="N27" i="47"/>
  <c r="L27" i="47"/>
  <c r="G27" i="47"/>
  <c r="H27" i="47" s="1"/>
  <c r="O26" i="47"/>
  <c r="N26" i="47"/>
  <c r="L26" i="47"/>
  <c r="H26" i="47"/>
  <c r="M26" i="47" s="1"/>
  <c r="P26" i="47" s="1"/>
  <c r="G26" i="47"/>
  <c r="O25" i="47"/>
  <c r="N25" i="47"/>
  <c r="M25" i="47"/>
  <c r="P25" i="47" s="1"/>
  <c r="L25" i="47"/>
  <c r="K25" i="47"/>
  <c r="O23" i="47"/>
  <c r="N23" i="47"/>
  <c r="L23" i="47"/>
  <c r="G23" i="47"/>
  <c r="H23" i="47" s="1"/>
  <c r="O22" i="47"/>
  <c r="L22" i="47"/>
  <c r="H22" i="47"/>
  <c r="M22" i="47" s="1"/>
  <c r="G22" i="47"/>
  <c r="E22" i="47"/>
  <c r="N22" i="47" s="1"/>
  <c r="O21" i="47"/>
  <c r="N21" i="47"/>
  <c r="M21" i="47"/>
  <c r="P21" i="47" s="1"/>
  <c r="L21" i="47"/>
  <c r="H21" i="47"/>
  <c r="K21" i="47" s="1"/>
  <c r="O20" i="47"/>
  <c r="N20" i="47"/>
  <c r="M20" i="47"/>
  <c r="P20" i="47" s="1"/>
  <c r="L20" i="47"/>
  <c r="K20" i="47"/>
  <c r="H20" i="47"/>
  <c r="H19" i="47"/>
  <c r="O18" i="47"/>
  <c r="N18" i="47"/>
  <c r="M18" i="47"/>
  <c r="P18" i="47" s="1"/>
  <c r="L18" i="47"/>
  <c r="K18" i="47"/>
  <c r="H18" i="47"/>
  <c r="O17" i="47"/>
  <c r="N17" i="47"/>
  <c r="L17" i="47"/>
  <c r="H17" i="47"/>
  <c r="M17" i="47" s="1"/>
  <c r="P17" i="47" s="1"/>
  <c r="G17" i="47"/>
  <c r="O16" i="47"/>
  <c r="N16" i="47"/>
  <c r="M16" i="47"/>
  <c r="P16" i="47" s="1"/>
  <c r="L16" i="47"/>
  <c r="K16" i="47"/>
  <c r="H16" i="47"/>
  <c r="A16" i="47"/>
  <c r="A17" i="47" s="1"/>
  <c r="A22" i="47" s="1"/>
  <c r="A23" i="47" s="1"/>
  <c r="A26" i="47" s="1"/>
  <c r="A27" i="47" s="1"/>
  <c r="A28" i="47" s="1"/>
  <c r="A29" i="47" s="1"/>
  <c r="A34" i="47" s="1"/>
  <c r="O15" i="47"/>
  <c r="O37" i="47" s="1"/>
  <c r="G17" i="46" s="1"/>
  <c r="G19" i="46" s="1"/>
  <c r="N15" i="47"/>
  <c r="N37" i="47" s="1"/>
  <c r="F17" i="46" s="1"/>
  <c r="F19" i="46" s="1"/>
  <c r="M15" i="47"/>
  <c r="P15" i="47" s="1"/>
  <c r="L15" i="47"/>
  <c r="L37" i="47" s="1"/>
  <c r="H17" i="46" s="1"/>
  <c r="H19" i="46" s="1"/>
  <c r="E12" i="46" s="1"/>
  <c r="K15" i="47"/>
  <c r="H15" i="47"/>
  <c r="K13" i="47"/>
  <c r="L13" i="47" s="1"/>
  <c r="M13" i="47" s="1"/>
  <c r="N13" i="47" s="1"/>
  <c r="O13" i="47" s="1"/>
  <c r="P13" i="47" s="1"/>
  <c r="H13" i="47"/>
  <c r="G13" i="47"/>
  <c r="D13" i="47"/>
  <c r="E13" i="47" s="1"/>
  <c r="C13" i="47"/>
  <c r="B13" i="47"/>
  <c r="A8" i="47"/>
  <c r="A7" i="47"/>
  <c r="A2" i="47"/>
  <c r="C28" i="46"/>
  <c r="A43" i="47" s="1"/>
  <c r="A9" i="46"/>
  <c r="A8" i="46"/>
  <c r="A7" i="46"/>
  <c r="A6" i="47" s="1"/>
  <c r="A6" i="46"/>
  <c r="A5" i="47" s="1"/>
  <c r="O11" i="26"/>
  <c r="O47" i="44"/>
  <c r="N47" i="44"/>
  <c r="P47" i="44" s="1"/>
  <c r="M47" i="44"/>
  <c r="L47" i="44"/>
  <c r="K47" i="44"/>
  <c r="H47" i="44"/>
  <c r="O46" i="44"/>
  <c r="P46" i="44" s="1"/>
  <c r="N46" i="44"/>
  <c r="M46" i="44"/>
  <c r="L46" i="44"/>
  <c r="H46" i="44"/>
  <c r="K46" i="44" s="1"/>
  <c r="O45" i="44"/>
  <c r="N45" i="44"/>
  <c r="L45" i="44"/>
  <c r="K45" i="44"/>
  <c r="H45" i="44"/>
  <c r="M45" i="44" s="1"/>
  <c r="O44" i="44"/>
  <c r="N44" i="44"/>
  <c r="L44" i="44"/>
  <c r="K44" i="44"/>
  <c r="H44" i="44"/>
  <c r="M44" i="44" s="1"/>
  <c r="P44" i="44" s="1"/>
  <c r="O43" i="44"/>
  <c r="N43" i="44"/>
  <c r="L43" i="44"/>
  <c r="H43" i="44"/>
  <c r="M43" i="44" s="1"/>
  <c r="O42" i="44"/>
  <c r="N42" i="44"/>
  <c r="L42" i="44"/>
  <c r="K42" i="44"/>
  <c r="H42" i="44"/>
  <c r="M42" i="44" s="1"/>
  <c r="P42" i="44" s="1"/>
  <c r="O41" i="44"/>
  <c r="N41" i="44"/>
  <c r="L41" i="44"/>
  <c r="H41" i="44"/>
  <c r="M41" i="44" s="1"/>
  <c r="P41" i="44" s="1"/>
  <c r="O40" i="44"/>
  <c r="P40" i="44" s="1"/>
  <c r="N40" i="44"/>
  <c r="M40" i="44"/>
  <c r="L40" i="44"/>
  <c r="K40" i="44"/>
  <c r="H40" i="44"/>
  <c r="O39" i="44"/>
  <c r="N39" i="44"/>
  <c r="P39" i="44" s="1"/>
  <c r="M39" i="44"/>
  <c r="L39" i="44"/>
  <c r="K39" i="44"/>
  <c r="H39" i="44"/>
  <c r="O38" i="44"/>
  <c r="P38" i="44" s="1"/>
  <c r="N38" i="44"/>
  <c r="M38" i="44"/>
  <c r="L38" i="44"/>
  <c r="H38" i="44"/>
  <c r="K38" i="44" s="1"/>
  <c r="O37" i="44"/>
  <c r="N37" i="44"/>
  <c r="L37" i="44"/>
  <c r="K37" i="44"/>
  <c r="H37" i="44"/>
  <c r="M37" i="44" s="1"/>
  <c r="O36" i="44"/>
  <c r="N36" i="44"/>
  <c r="L36" i="44"/>
  <c r="K36" i="44"/>
  <c r="H36" i="44"/>
  <c r="M36" i="44" s="1"/>
  <c r="P36" i="44" s="1"/>
  <c r="O35" i="44"/>
  <c r="N35" i="44"/>
  <c r="L35" i="44"/>
  <c r="H35" i="44"/>
  <c r="M35" i="44" s="1"/>
  <c r="P34" i="44"/>
  <c r="O34" i="44"/>
  <c r="N34" i="44"/>
  <c r="M34" i="44"/>
  <c r="L34" i="44"/>
  <c r="K34" i="44"/>
  <c r="H34" i="44"/>
  <c r="O33" i="44"/>
  <c r="N33" i="44"/>
  <c r="L33" i="44"/>
  <c r="H33" i="44"/>
  <c r="M33" i="44" s="1"/>
  <c r="P33" i="44" s="1"/>
  <c r="O32" i="44"/>
  <c r="P32" i="44" s="1"/>
  <c r="N32" i="44"/>
  <c r="M32" i="44"/>
  <c r="L32" i="44"/>
  <c r="K32" i="44"/>
  <c r="H32" i="44"/>
  <c r="O31" i="44"/>
  <c r="N31" i="44"/>
  <c r="P31" i="44" s="1"/>
  <c r="M31" i="44"/>
  <c r="L31" i="44"/>
  <c r="K31" i="44"/>
  <c r="H31" i="44"/>
  <c r="O30" i="44"/>
  <c r="P30" i="44" s="1"/>
  <c r="N30" i="44"/>
  <c r="M30" i="44"/>
  <c r="L30" i="44"/>
  <c r="H30" i="44"/>
  <c r="K30" i="44" s="1"/>
  <c r="O29" i="44"/>
  <c r="N29" i="44"/>
  <c r="P29" i="44" s="1"/>
  <c r="L29" i="44"/>
  <c r="K29" i="44"/>
  <c r="H29" i="44"/>
  <c r="M29" i="44" s="1"/>
  <c r="O28" i="44"/>
  <c r="N28" i="44"/>
  <c r="L28" i="44"/>
  <c r="K28" i="44"/>
  <c r="H28" i="44"/>
  <c r="M28" i="44" s="1"/>
  <c r="P28" i="44" s="1"/>
  <c r="O27" i="44"/>
  <c r="P27" i="44" s="1"/>
  <c r="N27" i="44"/>
  <c r="L27" i="44"/>
  <c r="H27" i="44"/>
  <c r="M27" i="44" s="1"/>
  <c r="P26" i="44"/>
  <c r="O26" i="44"/>
  <c r="N26" i="44"/>
  <c r="M26" i="44"/>
  <c r="L26" i="44"/>
  <c r="K26" i="44"/>
  <c r="H26" i="44"/>
  <c r="O25" i="44"/>
  <c r="N25" i="44"/>
  <c r="L25" i="44"/>
  <c r="H25" i="44"/>
  <c r="M25" i="44" s="1"/>
  <c r="P25" i="44" s="1"/>
  <c r="O24" i="44"/>
  <c r="P24" i="44" s="1"/>
  <c r="N24" i="44"/>
  <c r="M24" i="44"/>
  <c r="L24" i="44"/>
  <c r="K24" i="44"/>
  <c r="H24" i="44"/>
  <c r="O23" i="44"/>
  <c r="N23" i="44"/>
  <c r="P23" i="44" s="1"/>
  <c r="M23" i="44"/>
  <c r="L23" i="44"/>
  <c r="K23" i="44"/>
  <c r="H23" i="44"/>
  <c r="O22" i="44"/>
  <c r="P22" i="44" s="1"/>
  <c r="N22" i="44"/>
  <c r="M22" i="44"/>
  <c r="L22" i="44"/>
  <c r="H22" i="44"/>
  <c r="K22" i="44" s="1"/>
  <c r="O21" i="44"/>
  <c r="N21" i="44"/>
  <c r="P21" i="44" s="1"/>
  <c r="L21" i="44"/>
  <c r="K21" i="44"/>
  <c r="H21" i="44"/>
  <c r="M21" i="44" s="1"/>
  <c r="O20" i="44"/>
  <c r="N20" i="44"/>
  <c r="L20" i="44"/>
  <c r="K20" i="44"/>
  <c r="H20" i="44"/>
  <c r="M20" i="44" s="1"/>
  <c r="P20" i="44" s="1"/>
  <c r="O19" i="44"/>
  <c r="P19" i="44" s="1"/>
  <c r="N19" i="44"/>
  <c r="L19" i="44"/>
  <c r="H19" i="44"/>
  <c r="M19" i="44" s="1"/>
  <c r="P18" i="44"/>
  <c r="O18" i="44"/>
  <c r="N18" i="44"/>
  <c r="M18" i="44"/>
  <c r="L18" i="44"/>
  <c r="K18" i="44"/>
  <c r="H18" i="44"/>
  <c r="O17" i="44"/>
  <c r="O48" i="44" s="1"/>
  <c r="G17" i="42" s="1"/>
  <c r="N17" i="44"/>
  <c r="N48" i="44" s="1"/>
  <c r="F17" i="42" s="1"/>
  <c r="L17" i="44"/>
  <c r="L48" i="44" s="1"/>
  <c r="H17" i="42" s="1"/>
  <c r="H17" i="44"/>
  <c r="M17" i="44" s="1"/>
  <c r="B56" i="43"/>
  <c r="O47" i="43"/>
  <c r="N47" i="43"/>
  <c r="P47" i="43" s="1"/>
  <c r="M47" i="43"/>
  <c r="L47" i="43"/>
  <c r="K47" i="43"/>
  <c r="H47" i="43"/>
  <c r="O46" i="43"/>
  <c r="P46" i="43" s="1"/>
  <c r="N46" i="43"/>
  <c r="M46" i="43"/>
  <c r="L46" i="43"/>
  <c r="H46" i="43"/>
  <c r="K46" i="43" s="1"/>
  <c r="O45" i="43"/>
  <c r="N45" i="43"/>
  <c r="L45" i="43"/>
  <c r="K45" i="43"/>
  <c r="H45" i="43"/>
  <c r="M45" i="43" s="1"/>
  <c r="O44" i="43"/>
  <c r="N44" i="43"/>
  <c r="L44" i="43"/>
  <c r="K44" i="43"/>
  <c r="H44" i="43"/>
  <c r="M44" i="43" s="1"/>
  <c r="P44" i="43" s="1"/>
  <c r="O43" i="43"/>
  <c r="P43" i="43" s="1"/>
  <c r="N43" i="43"/>
  <c r="L43" i="43"/>
  <c r="H43" i="43"/>
  <c r="M43" i="43" s="1"/>
  <c r="P42" i="43"/>
  <c r="O42" i="43"/>
  <c r="N42" i="43"/>
  <c r="M42" i="43"/>
  <c r="L42" i="43"/>
  <c r="K42" i="43"/>
  <c r="H42" i="43"/>
  <c r="O41" i="43"/>
  <c r="N41" i="43"/>
  <c r="L41" i="43"/>
  <c r="H41" i="43"/>
  <c r="M41" i="43" s="1"/>
  <c r="P41" i="43" s="1"/>
  <c r="O40" i="43"/>
  <c r="P40" i="43" s="1"/>
  <c r="N40" i="43"/>
  <c r="M40" i="43"/>
  <c r="L40" i="43"/>
  <c r="K40" i="43"/>
  <c r="H40" i="43"/>
  <c r="N39" i="43"/>
  <c r="M39" i="43"/>
  <c r="L39" i="43"/>
  <c r="K39" i="43"/>
  <c r="H39" i="43"/>
  <c r="E39" i="43"/>
  <c r="O39" i="43" s="1"/>
  <c r="P39" i="43" s="1"/>
  <c r="O38" i="43"/>
  <c r="N38" i="43"/>
  <c r="P38" i="43" s="1"/>
  <c r="M38" i="43"/>
  <c r="L38" i="43"/>
  <c r="K38" i="43"/>
  <c r="H38" i="43"/>
  <c r="O37" i="43"/>
  <c r="P37" i="43" s="1"/>
  <c r="N37" i="43"/>
  <c r="M37" i="43"/>
  <c r="L37" i="43"/>
  <c r="H37" i="43"/>
  <c r="K37" i="43" s="1"/>
  <c r="O36" i="43"/>
  <c r="N36" i="43"/>
  <c r="L36" i="43"/>
  <c r="K36" i="43"/>
  <c r="H36" i="43"/>
  <c r="M36" i="43" s="1"/>
  <c r="O35" i="43"/>
  <c r="N35" i="43"/>
  <c r="L35" i="43"/>
  <c r="K35" i="43"/>
  <c r="H35" i="43"/>
  <c r="M35" i="43" s="1"/>
  <c r="P35" i="43" s="1"/>
  <c r="O34" i="43"/>
  <c r="P34" i="43" s="1"/>
  <c r="N34" i="43"/>
  <c r="L34" i="43"/>
  <c r="H34" i="43"/>
  <c r="M34" i="43" s="1"/>
  <c r="P33" i="43"/>
  <c r="O33" i="43"/>
  <c r="N33" i="43"/>
  <c r="M33" i="43"/>
  <c r="L33" i="43"/>
  <c r="K33" i="43"/>
  <c r="H33" i="43"/>
  <c r="O32" i="43"/>
  <c r="N32" i="43"/>
  <c r="L32" i="43"/>
  <c r="H32" i="43"/>
  <c r="M32" i="43" s="1"/>
  <c r="P32" i="43" s="1"/>
  <c r="O31" i="43"/>
  <c r="P31" i="43" s="1"/>
  <c r="N31" i="43"/>
  <c r="M31" i="43"/>
  <c r="L31" i="43"/>
  <c r="K31" i="43"/>
  <c r="H31" i="43"/>
  <c r="O30" i="43"/>
  <c r="N30" i="43"/>
  <c r="P30" i="43" s="1"/>
  <c r="M30" i="43"/>
  <c r="L30" i="43"/>
  <c r="K30" i="43"/>
  <c r="H30" i="43"/>
  <c r="O29" i="43"/>
  <c r="P29" i="43" s="1"/>
  <c r="N29" i="43"/>
  <c r="M29" i="43"/>
  <c r="L29" i="43"/>
  <c r="H29" i="43"/>
  <c r="K29" i="43" s="1"/>
  <c r="O28" i="43"/>
  <c r="N28" i="43"/>
  <c r="P28" i="43" s="1"/>
  <c r="L28" i="43"/>
  <c r="K28" i="43"/>
  <c r="H28" i="43"/>
  <c r="M28" i="43" s="1"/>
  <c r="O27" i="43"/>
  <c r="N27" i="43"/>
  <c r="L27" i="43"/>
  <c r="K27" i="43"/>
  <c r="H27" i="43"/>
  <c r="M27" i="43" s="1"/>
  <c r="P27" i="43" s="1"/>
  <c r="O26" i="43"/>
  <c r="P26" i="43" s="1"/>
  <c r="N26" i="43"/>
  <c r="L26" i="43"/>
  <c r="H26" i="43"/>
  <c r="M26" i="43" s="1"/>
  <c r="P25" i="43"/>
  <c r="O25" i="43"/>
  <c r="N25" i="43"/>
  <c r="M25" i="43"/>
  <c r="L25" i="43"/>
  <c r="K25" i="43"/>
  <c r="H25" i="43"/>
  <c r="O24" i="43"/>
  <c r="N24" i="43"/>
  <c r="L24" i="43"/>
  <c r="H24" i="43"/>
  <c r="M24" i="43" s="1"/>
  <c r="P24" i="43" s="1"/>
  <c r="O23" i="43"/>
  <c r="P23" i="43" s="1"/>
  <c r="N23" i="43"/>
  <c r="M23" i="43"/>
  <c r="L23" i="43"/>
  <c r="K23" i="43"/>
  <c r="H23" i="43"/>
  <c r="O22" i="43"/>
  <c r="N22" i="43"/>
  <c r="P22" i="43" s="1"/>
  <c r="M22" i="43"/>
  <c r="L22" i="43"/>
  <c r="K22" i="43"/>
  <c r="H22" i="43"/>
  <c r="O21" i="43"/>
  <c r="P21" i="43" s="1"/>
  <c r="N21" i="43"/>
  <c r="M21" i="43"/>
  <c r="L21" i="43"/>
  <c r="H21" i="43"/>
  <c r="K21" i="43" s="1"/>
  <c r="O20" i="43"/>
  <c r="N20" i="43"/>
  <c r="P20" i="43" s="1"/>
  <c r="L20" i="43"/>
  <c r="K20" i="43"/>
  <c r="H20" i="43"/>
  <c r="M20" i="43" s="1"/>
  <c r="O19" i="43"/>
  <c r="N19" i="43"/>
  <c r="L19" i="43"/>
  <c r="K19" i="43"/>
  <c r="H19" i="43"/>
  <c r="M19" i="43" s="1"/>
  <c r="P19" i="43" s="1"/>
  <c r="O18" i="43"/>
  <c r="N18" i="43"/>
  <c r="L18" i="43"/>
  <c r="H18" i="43"/>
  <c r="M18" i="43" s="1"/>
  <c r="P18" i="43" s="1"/>
  <c r="P17" i="43"/>
  <c r="O17" i="43"/>
  <c r="O48" i="43" s="1"/>
  <c r="G16" i="42" s="1"/>
  <c r="G19" i="42" s="1"/>
  <c r="N17" i="43"/>
  <c r="N48" i="43" s="1"/>
  <c r="F16" i="42" s="1"/>
  <c r="F19" i="42" s="1"/>
  <c r="M17" i="43"/>
  <c r="L17" i="43"/>
  <c r="L48" i="43" s="1"/>
  <c r="H16" i="42" s="1"/>
  <c r="K17" i="43"/>
  <c r="H17" i="43"/>
  <c r="B33" i="42"/>
  <c r="H18" i="42"/>
  <c r="G18" i="42"/>
  <c r="F18" i="42"/>
  <c r="E18" i="42"/>
  <c r="D18" i="42"/>
  <c r="C18" i="42"/>
  <c r="C17" i="42"/>
  <c r="C16" i="42"/>
  <c r="A12" i="42"/>
  <c r="A9" i="42"/>
  <c r="A14" i="41" s="1"/>
  <c r="A15" i="40" s="1"/>
  <c r="A8" i="42"/>
  <c r="A13" i="41" s="1"/>
  <c r="A14" i="40" s="1"/>
  <c r="A7" i="42"/>
  <c r="A6" i="42"/>
  <c r="A5" i="42"/>
  <c r="A4" i="42"/>
  <c r="A2" i="42"/>
  <c r="B29" i="41"/>
  <c r="A16" i="41"/>
  <c r="A12" i="41"/>
  <c r="A13" i="40" s="1"/>
  <c r="A11" i="41"/>
  <c r="A10" i="41"/>
  <c r="B19" i="41" s="1"/>
  <c r="A9" i="41"/>
  <c r="A17" i="40"/>
  <c r="B32" i="40" s="1"/>
  <c r="A12" i="40"/>
  <c r="A11" i="40"/>
  <c r="B19" i="40" s="1"/>
  <c r="A10" i="40"/>
  <c r="E7" i="39"/>
  <c r="H17" i="26"/>
  <c r="M17" i="26"/>
  <c r="N17" i="26"/>
  <c r="O17" i="26"/>
  <c r="P17" i="26"/>
  <c r="H18" i="26"/>
  <c r="M18" i="26"/>
  <c r="N18" i="26"/>
  <c r="O18" i="26"/>
  <c r="P18" i="26"/>
  <c r="H19" i="26"/>
  <c r="M19" i="26"/>
  <c r="N19" i="26"/>
  <c r="O19" i="26"/>
  <c r="P19" i="26"/>
  <c r="H20" i="26"/>
  <c r="M20" i="26"/>
  <c r="N20" i="26"/>
  <c r="O20" i="26"/>
  <c r="P20" i="26"/>
  <c r="H21" i="26"/>
  <c r="M21" i="26"/>
  <c r="N21" i="26"/>
  <c r="O21" i="26"/>
  <c r="P21" i="26"/>
  <c r="H22" i="26"/>
  <c r="M22" i="26"/>
  <c r="N22" i="26"/>
  <c r="O22" i="26"/>
  <c r="P22" i="26"/>
  <c r="H23" i="26"/>
  <c r="M23" i="26"/>
  <c r="N23" i="26"/>
  <c r="O23" i="26"/>
  <c r="P23" i="26"/>
  <c r="H24" i="26"/>
  <c r="M24" i="26"/>
  <c r="N24" i="26"/>
  <c r="O24" i="26"/>
  <c r="P24" i="26"/>
  <c r="H25" i="26"/>
  <c r="M25" i="26"/>
  <c r="N25" i="26"/>
  <c r="O25" i="26"/>
  <c r="P25" i="26"/>
  <c r="H26" i="26"/>
  <c r="M26" i="26"/>
  <c r="N26" i="26"/>
  <c r="O26" i="26"/>
  <c r="P26" i="26"/>
  <c r="H27" i="26"/>
  <c r="M27" i="26"/>
  <c r="N27" i="26"/>
  <c r="O27" i="26"/>
  <c r="P27" i="26"/>
  <c r="H28" i="26"/>
  <c r="M28" i="26"/>
  <c r="N28" i="26"/>
  <c r="O28" i="26"/>
  <c r="P28" i="26"/>
  <c r="H29" i="26"/>
  <c r="M29" i="26"/>
  <c r="N29" i="26"/>
  <c r="O29" i="26"/>
  <c r="P29" i="26"/>
  <c r="H30" i="26"/>
  <c r="M30" i="26"/>
  <c r="N30" i="26"/>
  <c r="O30" i="26"/>
  <c r="P30" i="26"/>
  <c r="H31" i="26"/>
  <c r="M31" i="26"/>
  <c r="N31" i="26"/>
  <c r="O31" i="26"/>
  <c r="P31" i="26"/>
  <c r="M32" i="26"/>
  <c r="N32" i="26"/>
  <c r="O32" i="26"/>
  <c r="P32" i="26"/>
  <c r="P34" i="26"/>
  <c r="P35" i="26"/>
  <c r="P36" i="26"/>
  <c r="P37" i="26"/>
  <c r="P38" i="26"/>
  <c r="O34" i="26"/>
  <c r="N34" i="26"/>
  <c r="M34" i="26"/>
  <c r="L17" i="26"/>
  <c r="L18" i="26"/>
  <c r="L19" i="26"/>
  <c r="L20" i="26"/>
  <c r="L21" i="26"/>
  <c r="L22" i="26"/>
  <c r="L23" i="26"/>
  <c r="L24" i="26"/>
  <c r="L25" i="26"/>
  <c r="L26" i="26"/>
  <c r="L27" i="26"/>
  <c r="L28" i="26"/>
  <c r="L29" i="26"/>
  <c r="L30" i="26"/>
  <c r="L31" i="26"/>
  <c r="L32" i="26"/>
  <c r="L34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M15" i="25"/>
  <c r="N15" i="25"/>
  <c r="O15" i="25"/>
  <c r="P15" i="25"/>
  <c r="M16" i="25"/>
  <c r="N16" i="25"/>
  <c r="O16" i="25"/>
  <c r="P16" i="25"/>
  <c r="M17" i="25"/>
  <c r="N17" i="25"/>
  <c r="O17" i="25"/>
  <c r="P17" i="25"/>
  <c r="M18" i="25"/>
  <c r="N18" i="25"/>
  <c r="O18" i="25"/>
  <c r="P18" i="25"/>
  <c r="M19" i="25"/>
  <c r="N19" i="25"/>
  <c r="O19" i="25"/>
  <c r="P19" i="25"/>
  <c r="M20" i="25"/>
  <c r="N20" i="25"/>
  <c r="O20" i="25"/>
  <c r="P20" i="25"/>
  <c r="M21" i="25"/>
  <c r="N21" i="25"/>
  <c r="O21" i="25"/>
  <c r="P21" i="25"/>
  <c r="M22" i="25"/>
  <c r="N22" i="25"/>
  <c r="O22" i="25"/>
  <c r="P22" i="25"/>
  <c r="P24" i="25"/>
  <c r="P25" i="25"/>
  <c r="P26" i="25"/>
  <c r="P27" i="25"/>
  <c r="P28" i="25"/>
  <c r="P29" i="25"/>
  <c r="O24" i="25"/>
  <c r="N24" i="25"/>
  <c r="M24" i="25"/>
  <c r="L15" i="25"/>
  <c r="L16" i="25"/>
  <c r="L17" i="25"/>
  <c r="L18" i="25"/>
  <c r="L19" i="25"/>
  <c r="L20" i="25"/>
  <c r="L21" i="25"/>
  <c r="L22" i="25"/>
  <c r="L24" i="25"/>
  <c r="K22" i="25"/>
  <c r="K21" i="25"/>
  <c r="K20" i="25"/>
  <c r="K19" i="25"/>
  <c r="K18" i="25"/>
  <c r="K17" i="25"/>
  <c r="K16" i="25"/>
  <c r="K15" i="25"/>
  <c r="D10" i="25"/>
  <c r="M27" i="47" l="1"/>
  <c r="P27" i="47" s="1"/>
  <c r="K27" i="47"/>
  <c r="M23" i="47"/>
  <c r="P23" i="47" s="1"/>
  <c r="K23" i="47"/>
  <c r="M29" i="47"/>
  <c r="P29" i="47" s="1"/>
  <c r="K29" i="47"/>
  <c r="P22" i="47"/>
  <c r="P37" i="47" s="1"/>
  <c r="M28" i="47"/>
  <c r="P28" i="47" s="1"/>
  <c r="K17" i="47"/>
  <c r="K22" i="47"/>
  <c r="K26" i="47"/>
  <c r="K35" i="47"/>
  <c r="K32" i="47"/>
  <c r="P36" i="43"/>
  <c r="P45" i="43"/>
  <c r="P35" i="44"/>
  <c r="P43" i="44"/>
  <c r="P37" i="44"/>
  <c r="P45" i="44"/>
  <c r="M48" i="44"/>
  <c r="E17" i="42" s="1"/>
  <c r="P17" i="44"/>
  <c r="P48" i="44" s="1"/>
  <c r="P48" i="43"/>
  <c r="H19" i="42"/>
  <c r="D11" i="42" s="1"/>
  <c r="M48" i="43"/>
  <c r="E16" i="42" s="1"/>
  <c r="K18" i="43"/>
  <c r="K26" i="43"/>
  <c r="K34" i="43"/>
  <c r="K43" i="43"/>
  <c r="K19" i="44"/>
  <c r="K27" i="44"/>
  <c r="K35" i="44"/>
  <c r="K43" i="44"/>
  <c r="K24" i="43"/>
  <c r="K32" i="43"/>
  <c r="K41" i="43"/>
  <c r="K17" i="44"/>
  <c r="K25" i="44"/>
  <c r="K33" i="44"/>
  <c r="K41" i="44"/>
  <c r="M8" i="47" l="1"/>
  <c r="P38" i="47"/>
  <c r="M37" i="47"/>
  <c r="E17" i="46" s="1"/>
  <c r="O10" i="43"/>
  <c r="D16" i="42"/>
  <c r="O10" i="44"/>
  <c r="D17" i="42"/>
  <c r="E19" i="42"/>
  <c r="D17" i="46" l="1"/>
  <c r="D19" i="46" s="1"/>
  <c r="E19" i="46"/>
  <c r="D19" i="42"/>
  <c r="D22" i="46" l="1"/>
  <c r="D20" i="46"/>
  <c r="D21" i="46" s="1"/>
  <c r="D22" i="42"/>
  <c r="D20" i="42"/>
  <c r="D23" i="42" s="1"/>
  <c r="D23" i="46" l="1"/>
  <c r="D10" i="42"/>
  <c r="C19" i="40"/>
  <c r="C20" i="40" s="1"/>
  <c r="C22" i="40" s="1"/>
  <c r="C19" i="41"/>
  <c r="C21" i="41" s="1"/>
  <c r="D24" i="42"/>
  <c r="E11" i="46" l="1"/>
  <c r="C21" i="45"/>
  <c r="C23" i="45" s="1"/>
  <c r="D25" i="42"/>
  <c r="C24" i="40" s="1"/>
  <c r="C23" i="40"/>
  <c r="C25" i="45" l="1"/>
  <c r="C26" i="45" s="1"/>
  <c r="D26" i="42"/>
  <c r="C25" i="40" s="1"/>
</calcChain>
</file>

<file path=xl/sharedStrings.xml><?xml version="1.0" encoding="utf-8"?>
<sst xmlns="http://schemas.openxmlformats.org/spreadsheetml/2006/main" count="503" uniqueCount="296">
  <si>
    <t>Mērvienība</t>
  </si>
  <si>
    <t>Darba nosaukums</t>
  </si>
  <si>
    <t>m</t>
  </si>
  <si>
    <t>Būves nosaukums:</t>
  </si>
  <si>
    <t>Kopā</t>
  </si>
  <si>
    <t>Sastādīja</t>
  </si>
  <si>
    <t>Lokālā tāme Nr. 1-1</t>
  </si>
  <si>
    <t>Objekta nosaukums</t>
  </si>
  <si>
    <t>Būvdarbu veids vai konstruktīvā elementa nosaukums</t>
  </si>
  <si>
    <t>Tāmes izmaksas</t>
  </si>
  <si>
    <t>Tai skaitā</t>
  </si>
  <si>
    <t>darba alga</t>
  </si>
  <si>
    <t>būvizstrādājumi</t>
  </si>
  <si>
    <t>mehānismi</t>
  </si>
  <si>
    <t>Pavisam kopā</t>
  </si>
  <si>
    <t>Nr.p.k.</t>
  </si>
  <si>
    <t>Kods, tāmes Nr.</t>
  </si>
  <si>
    <t>Būvniecības koptāme</t>
  </si>
  <si>
    <t>PVN (21%)</t>
  </si>
  <si>
    <t>1-1</t>
  </si>
  <si>
    <t>Summa ar PVN</t>
  </si>
  <si>
    <t>m²</t>
  </si>
  <si>
    <t>gab.</t>
  </si>
  <si>
    <t>m2</t>
  </si>
  <si>
    <t>(būvdarbu veids vai konstruktīvā elementa nosaukums)</t>
  </si>
  <si>
    <t>Nr. p.k.</t>
  </si>
  <si>
    <t>Kods</t>
  </si>
  <si>
    <t>Būvdarbu nosaukums</t>
  </si>
  <si>
    <t>Daudzums</t>
  </si>
  <si>
    <t>Vienības izmaksas</t>
  </si>
  <si>
    <t>Kopā uz visu apjomu</t>
  </si>
  <si>
    <t>kopā</t>
  </si>
  <si>
    <t>summa</t>
  </si>
  <si>
    <t>02-00000</t>
  </si>
  <si>
    <t>Kopā:</t>
  </si>
  <si>
    <t>Apstiprinu:</t>
  </si>
  <si>
    <t>(pasūtītāja paraksts un tā atšifrējums)</t>
  </si>
  <si>
    <t>Z.v.</t>
  </si>
  <si>
    <t>_______.gada ____.____________</t>
  </si>
  <si>
    <t xml:space="preserve"> BŪVNIECĪBAS KOPTĀME</t>
  </si>
  <si>
    <t>Būves nosaukums: Aizkraukles profesionālās vidusskolas renovācija</t>
  </si>
  <si>
    <t>Objekta nosaukums: Aizkraukles profesionālās vidusskolas renovācija</t>
  </si>
  <si>
    <t>Objekta adrese: Aizkraukle, Jaunceltnes iela 21</t>
  </si>
  <si>
    <t xml:space="preserve">Iepirkuma identifikācijas Nr. </t>
  </si>
  <si>
    <t>Nr.
p.k.</t>
  </si>
  <si>
    <r>
      <t>Objekta izmaksas
 (</t>
    </r>
    <r>
      <rPr>
        <i/>
        <sz val="9"/>
        <rFont val="Arial"/>
        <family val="2"/>
      </rPr>
      <t>euro</t>
    </r>
    <r>
      <rPr>
        <sz val="9"/>
        <rFont val="Arial"/>
        <family val="2"/>
      </rPr>
      <t>)</t>
    </r>
  </si>
  <si>
    <t>Jumta darbi</t>
  </si>
  <si>
    <t>Kopā bez PVN</t>
  </si>
  <si>
    <t>(paraksts un tā atšifrējums, datums)</t>
  </si>
  <si>
    <t>Sertifikāta nr.</t>
  </si>
  <si>
    <t>4-03164</t>
  </si>
  <si>
    <t xml:space="preserve">Pārbaudīja      </t>
  </si>
  <si>
    <t>DOKUMENTS PARAKSTĪTS AR DROŠU ELEKTRONISKO PARAKSTU UN SATUR LAIKA ZĪMOGU</t>
  </si>
  <si>
    <t>Kopsavilkums Nr. 1</t>
  </si>
  <si>
    <t>Par kopējo summu, EUR</t>
  </si>
  <si>
    <t>Kopējā darbietilpība, c/h</t>
  </si>
  <si>
    <t>Kods,
 tāmes Nr.</t>
  </si>
  <si>
    <t>Darba veids vai
 konstruktīvā 
elementa nosaukums</t>
  </si>
  <si>
    <t xml:space="preserve">Tāmes izmaksas </t>
  </si>
  <si>
    <t>Darb-
ietilpība
 (c/h)</t>
  </si>
  <si>
    <t>mehā-
nismi</t>
  </si>
  <si>
    <t>t.sk. darba aizsardzība 5%</t>
  </si>
  <si>
    <t>Peļņa (6%)</t>
  </si>
  <si>
    <t>Kopā bez PVN:</t>
  </si>
  <si>
    <t xml:space="preserve"> </t>
  </si>
  <si>
    <t>Tāmes izmaksa</t>
  </si>
  <si>
    <t>euro</t>
  </si>
  <si>
    <t xml:space="preserve">Tāme sastādīta :  </t>
  </si>
  <si>
    <t>Kods*</t>
  </si>
  <si>
    <t>Būvdarbarbu nosaukums</t>
  </si>
  <si>
    <t>Laika norma
(c/h)</t>
  </si>
  <si>
    <r>
      <t>darba samaksas 
likme *
(</t>
    </r>
    <r>
      <rPr>
        <i/>
        <sz val="9"/>
        <rFont val="Arial"/>
        <family val="2"/>
      </rPr>
      <t>euro</t>
    </r>
    <r>
      <rPr>
        <sz val="9"/>
        <rFont val="Arial"/>
        <family val="2"/>
      </rPr>
      <t>/h)</t>
    </r>
  </si>
  <si>
    <r>
      <t>darba alga
 (</t>
    </r>
    <r>
      <rPr>
        <i/>
        <sz val="9"/>
        <rFont val="Arial"/>
        <family val="2"/>
      </rPr>
      <t>euro</t>
    </r>
    <r>
      <rPr>
        <sz val="9"/>
        <rFont val="Arial"/>
        <family val="2"/>
      </rPr>
      <t>)</t>
    </r>
  </si>
  <si>
    <t xml:space="preserve">būvizstrādājumi
</t>
  </si>
  <si>
    <t xml:space="preserve">mehānismi
</t>
  </si>
  <si>
    <t xml:space="preserve">Kopā
</t>
  </si>
  <si>
    <t>darbietilpība
 (c/h)</t>
  </si>
  <si>
    <t xml:space="preserve">darba alga
</t>
  </si>
  <si>
    <r>
      <t>summa    (</t>
    </r>
    <r>
      <rPr>
        <i/>
        <sz val="9"/>
        <rFont val="Arial"/>
        <family val="2"/>
      </rPr>
      <t>euro</t>
    </r>
    <r>
      <rPr>
        <sz val="9"/>
        <rFont val="Arial"/>
        <family val="2"/>
      </rPr>
      <t>)</t>
    </r>
  </si>
  <si>
    <t>Sagaatvošanas darbi</t>
  </si>
  <si>
    <t>līg.c.</t>
  </si>
  <si>
    <t>Esošā jumta seguma demontāža</t>
  </si>
  <si>
    <t>Parapetu apšuvuma un apdares demontāža</t>
  </si>
  <si>
    <t>Būvgružu savākšana un iekraušana konteinerī</t>
  </si>
  <si>
    <t>gb</t>
  </si>
  <si>
    <t>būvgružu konteineru noma</t>
  </si>
  <si>
    <t>Jumta izbūve</t>
  </si>
  <si>
    <t>Jumts J-1</t>
  </si>
  <si>
    <t>Jumta hidroizolācijas apakšklāja ieklāšana (piemēram Icopal Baltbit PF 3.5mm)</t>
  </si>
  <si>
    <t>Dažādi darbi</t>
  </si>
  <si>
    <t xml:space="preserve">Parapetu vertikālā hidroizolācija </t>
  </si>
  <si>
    <t xml:space="preserve">Parapetu apšuvums ar skārdu </t>
  </si>
  <si>
    <t>Savācējnotekas</t>
  </si>
  <si>
    <t>Pieslēgumu izveide pie jumta lūkām</t>
  </si>
  <si>
    <t>Būvlaukuma uzturēšanas izmaksas</t>
  </si>
  <si>
    <t xml:space="preserve">Autoceltņa noma </t>
  </si>
  <si>
    <t>st</t>
  </si>
  <si>
    <t>Tiešās izmaksas kopā, t.sk.darba devēja sociālais nodoklis (23.59%):</t>
  </si>
  <si>
    <t xml:space="preserve">Pārbaudīja   </t>
  </si>
  <si>
    <t>Jumta ventilācijas nomaiņa</t>
  </si>
  <si>
    <r>
      <rPr>
        <sz val="12"/>
        <color indexed="8"/>
        <rFont val="Times New Roman"/>
        <family val="1"/>
        <charset val="186"/>
      </rPr>
      <t>Būvniecības ierosinātājs: Rīgas Stila un modes tehnikums, reģistrācijas Nr. 90000039361</t>
    </r>
  </si>
  <si>
    <t xml:space="preserve">Objekta nosaukums: Rīgas Stila un modes tehnikuma remonta darbi vērtas un applūšanas seku novēršanai </t>
  </si>
  <si>
    <t>Būves adrese: Ūdeļu iela 24, Rīga</t>
  </si>
  <si>
    <t xml:space="preserve">Būvdarbu līgums: </t>
  </si>
  <si>
    <t>Tāme par kopējo summu:</t>
  </si>
  <si>
    <t>Ventilācija</t>
  </si>
  <si>
    <t>Tāmes pozīcija</t>
  </si>
  <si>
    <t>Mervienība</t>
  </si>
  <si>
    <t>Laika norma</t>
  </si>
  <si>
    <t>Stundas likme</t>
  </si>
  <si>
    <t>Darba alga</t>
  </si>
  <si>
    <t>Materiāli</t>
  </si>
  <si>
    <t>Mehānismi</t>
  </si>
  <si>
    <t>Darbietilpība</t>
  </si>
  <si>
    <t>Summa</t>
  </si>
  <si>
    <t>Ieslēgtie darbi (Jumta ventilācijas iekšējo un ārējo bloku pārbūve)</t>
  </si>
  <si>
    <t>Jauna</t>
  </si>
  <si>
    <t>LG Electronics Therma V Split HU143MA.U33 + HN1616M.NK5 (ārējais un iekšējais bloks) montāža (ieskaitot freona uzpildi)</t>
  </si>
  <si>
    <t>kompl.</t>
  </si>
  <si>
    <t>Esošās iekārtas demontāža un utilizācija</t>
  </si>
  <si>
    <t>Iekšējā – ārējā bloka komunikācijas vadu nomaiņa</t>
  </si>
  <si>
    <t>Iekšējā bloka esošo cauruļu pieslēguma pārbūve (ieskaitot izolācijas atjaunošanu)</t>
  </si>
  <si>
    <t>Esošo gaisa vadu pieslēguma vietu pie ārējiem blokiem pārbūve, izveidojot izolētas sadales kārbas nosūces ventilatoriem</t>
  </si>
  <si>
    <t xml:space="preserve">Nosūces ventilatora Systemair prio 315 EC montāža. </t>
  </si>
  <si>
    <t>gab</t>
  </si>
  <si>
    <t xml:space="preserve">Nosūces ventilatora Systemair prio 355 EC montāža. </t>
  </si>
  <si>
    <t>Spiediena kontroliera PCA 1000D2 montāža nosūces ventilatoriem</t>
  </si>
  <si>
    <t>Virsizdevumi 3%</t>
  </si>
  <si>
    <t>Peļņa 3%</t>
  </si>
  <si>
    <t>Būvniecības ierosinātājs:</t>
  </si>
  <si>
    <t>Rīgas Stila un modes tehnikuma direktore</t>
  </si>
  <si>
    <t>Ulrika Naumova</t>
  </si>
  <si>
    <t>datums skatāms laika zīmogā</t>
  </si>
  <si>
    <t>Būvuzraugs :</t>
  </si>
  <si>
    <t>Lokālā tāme Nr.</t>
  </si>
  <si>
    <t>Jumta remonts- applūšanas un vētras seku novēršana</t>
  </si>
  <si>
    <t xml:space="preserve">Objekta nosaukums: </t>
  </si>
  <si>
    <t>Rīgas Stila un modes tehnikuma dienesta viesnīcas applūšanas un vētras seku novēršana  Ūdeļu ielā 24, Rīgā</t>
  </si>
  <si>
    <t>Dienesta viesnīca</t>
  </si>
  <si>
    <t xml:space="preserve">Objekta adrese: </t>
  </si>
  <si>
    <t>Ūdeļu ielā 24, Rīgā</t>
  </si>
  <si>
    <t>Pasūtījuma nr.:</t>
  </si>
  <si>
    <t>Tāmes izmaksas:</t>
  </si>
  <si>
    <t>EUR</t>
  </si>
  <si>
    <t>Laika norma (c/h)</t>
  </si>
  <si>
    <t>Darba samaksas likme (euro/h)</t>
  </si>
  <si>
    <t xml:space="preserve">Darba alga </t>
  </si>
  <si>
    <t>Būvizstrādājumi</t>
  </si>
  <si>
    <t xml:space="preserve">Mehānismi </t>
  </si>
  <si>
    <t xml:space="preserve">KOPĀ </t>
  </si>
  <si>
    <t>Darbietilpība (c/h)</t>
  </si>
  <si>
    <t>Jumta seguma demontāža</t>
  </si>
  <si>
    <t>Cietās vates demontāža</t>
  </si>
  <si>
    <t>Jaunās cietas vates montāža, ieskaitot esošā jumta izolācijas slāņa piestiprināšanu pie pārseguma</t>
  </si>
  <si>
    <t>PVC membrānas montāža</t>
  </si>
  <si>
    <t>Ventilācijas izvadu apdare ar PVC segumu (vertikālā plaknē)</t>
  </si>
  <si>
    <t>t.m.</t>
  </si>
  <si>
    <t>Parapetu skārda apdares demontāža</t>
  </si>
  <si>
    <t>Parapeta karkasa izbūve no koka brusām un finiera</t>
  </si>
  <si>
    <t>PVC ieklāšana parapetu vertikālajā un horizontālajā plaknē</t>
  </si>
  <si>
    <t>Parapetu skārda apdares montāža</t>
  </si>
  <si>
    <t>Jumta lūkas hidroizolēšana</t>
  </si>
  <si>
    <t>gb.</t>
  </si>
  <si>
    <t>Kanalizācijas ventilācijas izvadu uzstādīšana, hidroizolēšana</t>
  </si>
  <si>
    <t>Lietus kanalizācijas trapu iestrāde PVC segumā</t>
  </si>
  <si>
    <t>Būvgružu nocelšana no jumta un utilizācija</t>
  </si>
  <si>
    <t>m3</t>
  </si>
  <si>
    <t>Materiālu pacelšana uz jumta</t>
  </si>
  <si>
    <t>k-ts</t>
  </si>
  <si>
    <t>Tiešās izmaksas kopā, t.sk. Darba dēvēja sociālais nodoklis (23,59%)</t>
  </si>
  <si>
    <t>Virsizdevumi</t>
  </si>
  <si>
    <t>Peļņa</t>
  </si>
  <si>
    <t>Sastādīja:Raitis Stuklis</t>
  </si>
  <si>
    <t>Sertifikāta Nr.:4-02746</t>
  </si>
  <si>
    <t>APSTIPRINU</t>
  </si>
  <si>
    <t>__________________________________</t>
  </si>
  <si>
    <t>Z.V.</t>
  </si>
  <si>
    <r>
      <t xml:space="preserve">                  </t>
    </r>
    <r>
      <rPr>
        <sz val="10"/>
        <rFont val="Times New Roman"/>
        <family val="1"/>
        <charset val="186"/>
      </rPr>
      <t>gada ___. ________________</t>
    </r>
  </si>
  <si>
    <t>Paredzamās līgumcenas koptāme</t>
  </si>
  <si>
    <t>Աստված մեզ հետ է</t>
  </si>
  <si>
    <r>
      <t xml:space="preserve">           Objekta izmaksas </t>
    </r>
    <r>
      <rPr>
        <i/>
        <sz val="10"/>
        <rFont val="Times New Roman"/>
        <family val="1"/>
        <charset val="186"/>
      </rPr>
      <t>(euro)</t>
    </r>
  </si>
  <si>
    <t>Pavisam būvniecības izmaksas</t>
  </si>
  <si>
    <t>Pavisam kopā bez PVN</t>
  </si>
  <si>
    <t>PVN 21%</t>
  </si>
  <si>
    <t>Kopā ar PVN</t>
  </si>
  <si>
    <t>Sastādīja un pārbaudīja:</t>
  </si>
  <si>
    <t>Būvdarbu speciālists                                             / Timurs Davilovs</t>
  </si>
  <si>
    <t xml:space="preserve">                                                            (paraksts un tā atšifrējums, datums)</t>
  </si>
  <si>
    <t>Sert. Nr.4-03278</t>
  </si>
  <si>
    <t>Kopsavilkuma aprēķins Nr.1</t>
  </si>
  <si>
    <r>
      <t xml:space="preserve">                                       Par kopējo summu (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)</t>
    </r>
  </si>
  <si>
    <t xml:space="preserve">                         Kopējā darbietilpība (c/h)</t>
  </si>
  <si>
    <t>Darb- ietilpība (c/h)</t>
  </si>
  <si>
    <t>I Vispārējie būvdarbi</t>
  </si>
  <si>
    <t>LK-1</t>
  </si>
  <si>
    <t>LK-2</t>
  </si>
  <si>
    <t>LK-3</t>
  </si>
  <si>
    <r>
      <t>Virsizdevum</t>
    </r>
    <r>
      <rPr>
        <sz val="11"/>
        <rFont val="Times New Roman"/>
        <family val="1"/>
        <charset val="186"/>
      </rPr>
      <t>i ( 11% )</t>
    </r>
  </si>
  <si>
    <t>t.sk.darba aizsardzība</t>
  </si>
  <si>
    <r>
      <t xml:space="preserve">Peļņa  </t>
    </r>
    <r>
      <rPr>
        <b/>
        <sz val="11"/>
        <color indexed="8"/>
        <rFont val="Times New Roman"/>
        <family val="1"/>
        <charset val="186"/>
      </rPr>
      <t>( 7% )</t>
    </r>
  </si>
  <si>
    <t>Būvdarbu speciālists                                             /</t>
  </si>
  <si>
    <t>Lokālā tāme Nr. 1</t>
  </si>
  <si>
    <t>Telpu remonts, iekšējie apdares darbi</t>
  </si>
  <si>
    <t>Pasūtītājs: Rīgas stila un modes tehnikums</t>
  </si>
  <si>
    <t>Objekta nosaukums: Telpu remonts Ūdeļu 24, Rīga</t>
  </si>
  <si>
    <t>Būves nosaukums: Rīgas Stila un modes tehnikums</t>
  </si>
  <si>
    <t>Objekta adrese: Rīga, Ūdeļu iela 24, LV-1064</t>
  </si>
  <si>
    <t>Tāme sastādīta 2024.gada tirgus cenās, pamatojoties uz apsekojumu</t>
  </si>
  <si>
    <t>laika norma  (c/h)</t>
  </si>
  <si>
    <r>
      <t>darba samaksas likme  (</t>
    </r>
    <r>
      <rPr>
        <i/>
        <sz val="10"/>
        <color indexed="8"/>
        <rFont val="Times New Roman"/>
        <family val="1"/>
        <charset val="186"/>
      </rPr>
      <t>euro</t>
    </r>
    <r>
      <rPr>
        <sz val="10"/>
        <color indexed="8"/>
        <rFont val="Times New Roman"/>
        <family val="1"/>
        <charset val="186"/>
      </rPr>
      <t>/h)</t>
    </r>
  </si>
  <si>
    <t>būvizstrā-dājumi</t>
  </si>
  <si>
    <t>darbietilpība  (c/h)</t>
  </si>
  <si>
    <t>1.Telpu remonts</t>
  </si>
  <si>
    <t>Demontāžas darbi</t>
  </si>
  <si>
    <t>Durvju konstrukcijas demontāža</t>
  </si>
  <si>
    <t>Grīdas seguma un grīdlīstu demontāža telpās</t>
  </si>
  <si>
    <t>Sienas apdares demontāža</t>
  </si>
  <si>
    <t>Vecā krīta krāsojuma noņemšana no griestiem un sienām</t>
  </si>
  <si>
    <t>Būvgružu savākšana un utilizēšana</t>
  </si>
  <si>
    <t>m³</t>
  </si>
  <si>
    <t>10-00000</t>
  </si>
  <si>
    <t>Apdare</t>
  </si>
  <si>
    <t>Grīdu slīpēšana vecās krāsas, bojātā seguma noņemšana</t>
  </si>
  <si>
    <t>Palīgmateriāli slīpēšanai, palīgmateriāli</t>
  </si>
  <si>
    <t>Durelis spundēts 12 mm</t>
  </si>
  <si>
    <t>linolejs</t>
  </si>
  <si>
    <t>Metāla sliekšņi</t>
  </si>
  <si>
    <t>Grīdlīstu MDF h-100 mm uzstādīšana, stiprinājumi</t>
  </si>
  <si>
    <t xml:space="preserve">m </t>
  </si>
  <si>
    <t>Lokālu plaisu izšuvošana aizdare</t>
  </si>
  <si>
    <t>kpl.</t>
  </si>
  <si>
    <t>Sienas špaktelēšana, slīpēšana, gruntēšana</t>
  </si>
  <si>
    <t>Grunts, palīgmateriāli</t>
  </si>
  <si>
    <t>l</t>
  </si>
  <si>
    <t>Smalkā špaktele Gyproc ProMix Finish, palīgmateriāli</t>
  </si>
  <si>
    <t>Sienu krāsošana ar faktūrkrāsu</t>
  </si>
  <si>
    <t>Krāsa,  palīgmateriāli</t>
  </si>
  <si>
    <t>Griestu špaktelēšana, slīpēšana, gruntēšana</t>
  </si>
  <si>
    <t xml:space="preserve">Griestu krāsošana </t>
  </si>
  <si>
    <t>Balta krāsa</t>
  </si>
  <si>
    <t>Durvju konstrukcijas 207x128cm furnitūra, ar atduri uzstādīšana, apdare, palīgmateriāli, aplodas.</t>
  </si>
  <si>
    <t>Durvju konstrukcijas 203x80 cm furnitūra, ar atduri uzstādīšana, apdare, palīgmateriāli.</t>
  </si>
  <si>
    <t>Esošo maģistrālo apkures cauruļvadu tīrīšana gruntēšana krāsošana</t>
  </si>
  <si>
    <t>Esošo apkures radiatoru tīrīšana gruntēšana krāsošana</t>
  </si>
  <si>
    <t>Tiešās izmaksas kopā, t. sk. darba devēja sociālais nodoklis  (23,59%)</t>
  </si>
  <si>
    <t xml:space="preserve">                                                                                                                                                     </t>
  </si>
  <si>
    <t xml:space="preserve">Būvdarbu speciālists                                             / </t>
  </si>
  <si>
    <t>Lokālā tāme Nr. 2</t>
  </si>
  <si>
    <t>Elektroinstalācijas un UATS</t>
  </si>
  <si>
    <t>Objekta nosaukums: Telpu remonts</t>
  </si>
  <si>
    <r>
      <t>Iepirkuma/ pasūtījuma</t>
    </r>
    <r>
      <rPr>
        <b/>
        <sz val="12"/>
        <color indexed="8"/>
        <rFont val="Arial"/>
        <family val="1"/>
        <charset val="1"/>
      </rPr>
      <t xml:space="preserve"> </t>
    </r>
    <r>
      <rPr>
        <sz val="12"/>
        <color indexed="8"/>
        <rFont val="Times New Roman"/>
        <family val="1"/>
      </rPr>
      <t>ID Nr. RSMT 2022/7</t>
    </r>
  </si>
  <si>
    <t>Izpildītājs: PS”VAAB”, Reģ. Nr.40103874946, Jur., adrese: Rīga, Dzērvju iela 1 – 2</t>
  </si>
  <si>
    <t>Pēc pieprasījuma</t>
  </si>
  <si>
    <t>18-00000</t>
  </si>
  <si>
    <t>UATS_ESS</t>
  </si>
  <si>
    <t>UATS tīkli</t>
  </si>
  <si>
    <t>Esošo adrešu dūmu detektoru ar bāzi (demontāža)</t>
  </si>
  <si>
    <t>Esošo adrešu dūmu detektoru ar bāzi (atpakaļmontāža)</t>
  </si>
  <si>
    <t>Esošo videokameru demontāža un atpakaļmontāža</t>
  </si>
  <si>
    <t>Elektroinstalācijas</t>
  </si>
  <si>
    <t>Sadalnes un komponenti</t>
  </si>
  <si>
    <t xml:space="preserve">S1 (Klases sadalne) Modulāra sadalne ar montāžas profiliem plastmasas zem apmetuma izpildījumā IP30 Slēdži, automāti, drošinātāji, kopnes un pārējie elementi kompl. </t>
  </si>
  <si>
    <t>Slēdži</t>
  </si>
  <si>
    <t>Divnpola zemapmetuma slēdzis 220V; 10A; IP20</t>
  </si>
  <si>
    <t>Kontaktligzdas</t>
  </si>
  <si>
    <t>1vietīga sienas zemapmetuma kontaktligzda 220V, 16A, IP20</t>
  </si>
  <si>
    <t>2-vietīga sienas zemapmetuma kontaktligzda 220V, 16A, IP20</t>
  </si>
  <si>
    <t>3-vietīga sienas zemapmetuma kontaktligzda 220V, 16A, IP20</t>
  </si>
  <si>
    <t>Gaismekļi</t>
  </si>
  <si>
    <t>Esošo gaismekļu nomaiņa uz LED paneļiem 40W 600x600mm</t>
  </si>
  <si>
    <t>Kabeļi</t>
  </si>
  <si>
    <t>Kabelis šķ. 3x1.5mm2</t>
  </si>
  <si>
    <t>Kabelis šķ. 3x2.5mm2</t>
  </si>
  <si>
    <t>Kabelis šķ. 3xmm2</t>
  </si>
  <si>
    <t>Stiprinājumi, montāžas materiāli</t>
  </si>
  <si>
    <t>Esošo elektroinstalācijas kabeļu demontāža</t>
  </si>
  <si>
    <t>Kabeļu kanāli</t>
  </si>
  <si>
    <t>Kabeļu rene</t>
  </si>
  <si>
    <t>Kabeļu kanālu frēzēšana</t>
  </si>
  <si>
    <t>Citi darbi</t>
  </si>
  <si>
    <t>Apdares palīgmateriāli</t>
  </si>
  <si>
    <t>Veco kabeļu demontāža</t>
  </si>
  <si>
    <t>Postījumi (īss apraksts)</t>
  </si>
  <si>
    <t>Izglītības iestāde</t>
  </si>
  <si>
    <t>Rīgas Stila un modes tehnikums</t>
  </si>
  <si>
    <t>Aizkraukles Profesionālā vidusskola</t>
  </si>
  <si>
    <t>Mācību korpusa ēkas jumta bojājumi, nepieciešams veikt jumta atjaunošanu</t>
  </si>
  <si>
    <t>Indikatīvās tāmes izmaksas, EUR</t>
  </si>
  <si>
    <t>Profesionālās izglītības iestāžu izdevumu kompensēšanai, kas radušies vētras un lietavu radīto postījumu rezultātā, nepieciešamais finansējums, EUR</t>
  </si>
  <si>
    <t>Nepieciešamais finansējums, euro</t>
  </si>
  <si>
    <t>Dienesta viesnīcas un administrācijas ēkas jumta bojājumi, nepieciešams veikt jumta atjaunošanu dienesta viesnīcas ēkai (t.sk. ventilācijas nomaiņa) un applūdušo dienesta viesnīcas ēkas telpu remontu</t>
  </si>
  <si>
    <t>Jefims Šapiro                                  20.01.2025.</t>
  </si>
  <si>
    <t>Tāme sastādīta :    2025.gada  20. janvāris</t>
  </si>
  <si>
    <t>Virsizdevumi (11%)</t>
  </si>
  <si>
    <t xml:space="preserve"> 2025.gada  20. janvāris</t>
  </si>
  <si>
    <t>Jumta hidroizolācijas virsklāja ieklāšana  (piemēram Icopal Baltbit WF 4.2mm)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</si>
</sst>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0.0"/>
    <numFmt numFmtId="166" formatCode="_(* #,##0.00_);_(* \(#,##0.00\);_(* \-??_);_(@_)"/>
    <numFmt numFmtId="167" formatCode="&quot; &quot;* #,##0.00&quot; &quot;;&quot;-&quot;* #,##0.00&quot; &quot;;&quot; &quot;* &quot;-&quot;??&quot; &quot;"/>
    <numFmt numFmtId="168" formatCode="&quot; &quot;* #,##0.00&quot; &quot;;&quot; &quot;* \(#,##0.00\);&quot; &quot;* &quot;-&quot;??&quot; &quot;"/>
    <numFmt numFmtId="169" formatCode="#,##0.00&quot; &quot;;&quot;-&quot;#,##0.00&quot; &quot;"/>
    <numFmt numFmtId="170" formatCode="0.000"/>
  </numFmts>
  <fonts count="77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204"/>
    </font>
    <font>
      <sz val="10"/>
      <name val="Helv"/>
      <charset val="186"/>
    </font>
    <font>
      <b/>
      <sz val="9"/>
      <name val="Arial"/>
      <family val="2"/>
    </font>
    <font>
      <sz val="9"/>
      <name val="Arial"/>
      <family val="2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sz val="11"/>
      <name val="Times New Roman"/>
      <family val="1"/>
      <charset val="186"/>
    </font>
    <font>
      <i/>
      <sz val="9"/>
      <name val="Arial"/>
      <family val="2"/>
    </font>
    <font>
      <sz val="9"/>
      <color rgb="FF414142"/>
      <name val="Arial"/>
      <family val="2"/>
    </font>
    <font>
      <u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i/>
      <sz val="9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10"/>
      <color indexed="8"/>
      <name val="Helvetica Neue"/>
    </font>
    <font>
      <sz val="11"/>
      <color indexed="8"/>
      <name val="Calibri"/>
      <family val="2"/>
      <charset val="186"/>
    </font>
    <font>
      <sz val="12"/>
      <color indexed="8"/>
      <name val="Times New Roman"/>
      <family val="1"/>
      <charset val="186"/>
    </font>
    <font>
      <sz val="16"/>
      <color indexed="8"/>
      <name val="Times New Roman"/>
      <family val="1"/>
      <charset val="186"/>
    </font>
    <font>
      <sz val="14"/>
      <color indexed="8"/>
      <name val="Times New Roman"/>
      <family val="1"/>
      <charset val="186"/>
    </font>
    <font>
      <sz val="10"/>
      <color indexed="8"/>
      <name val="Cambria"/>
      <family val="1"/>
      <charset val="186"/>
    </font>
    <font>
      <sz val="10"/>
      <color indexed="8"/>
      <name val="Arial"/>
      <family val="2"/>
      <charset val="186"/>
    </font>
    <font>
      <sz val="10"/>
      <color indexed="8"/>
      <name val="BaltAvantGarde"/>
    </font>
    <font>
      <sz val="12"/>
      <color indexed="8"/>
      <name val="Times New Roman"/>
      <family val="1"/>
    </font>
    <font>
      <sz val="11"/>
      <color indexed="8"/>
      <name val="Times New Roman"/>
      <family val="1"/>
      <charset val="186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  <charset val="186"/>
    </font>
    <font>
      <sz val="10"/>
      <color indexed="8"/>
      <name val="Times New Roman"/>
      <family val="1"/>
    </font>
    <font>
      <sz val="12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sz val="12"/>
      <name val="Times New Roman"/>
      <family val="1"/>
      <charset val="186"/>
    </font>
    <font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indexed="8"/>
      <name val="Calibri"/>
      <family val="2"/>
      <charset val="204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"/>
    </font>
    <font>
      <u/>
      <sz val="11"/>
      <name val="Times New Roman"/>
      <family val="1"/>
      <charset val="1"/>
    </font>
    <font>
      <vertAlign val="superscript"/>
      <sz val="10"/>
      <name val="Times New Roman"/>
      <family val="1"/>
      <charset val="186"/>
    </font>
    <font>
      <sz val="11"/>
      <name val="Times New Roman"/>
      <family val="1"/>
      <charset val="204"/>
    </font>
    <font>
      <i/>
      <u/>
      <sz val="10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8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i/>
      <u/>
      <sz val="10"/>
      <color indexed="8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"/>
    </font>
    <font>
      <sz val="9"/>
      <color indexed="8"/>
      <name val="Times New Roman"/>
      <family val="1"/>
      <charset val="1"/>
    </font>
    <font>
      <b/>
      <i/>
      <sz val="10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i/>
      <sz val="10"/>
      <color indexed="8"/>
      <name val="Times New Roman"/>
      <family val="1"/>
      <charset val="1"/>
    </font>
    <font>
      <sz val="6"/>
      <color theme="0"/>
      <name val="Times New Roman"/>
      <family val="1"/>
      <charset val="1"/>
    </font>
    <font>
      <i/>
      <sz val="10"/>
      <name val="Times New Roman"/>
      <family val="1"/>
      <charset val="1"/>
    </font>
    <font>
      <sz val="10"/>
      <color indexed="10"/>
      <name val="Times New Roman"/>
      <family val="1"/>
      <charset val="1"/>
    </font>
    <font>
      <b/>
      <sz val="12"/>
      <color indexed="8"/>
      <name val="Arial"/>
      <family val="1"/>
      <charset val="1"/>
    </font>
    <font>
      <b/>
      <sz val="9"/>
      <color indexed="8"/>
      <name val="Times New Roman"/>
      <family val="1"/>
      <charset val="1"/>
    </font>
    <font>
      <b/>
      <sz val="9"/>
      <name val="Times New Roman"/>
      <family val="1"/>
      <charset val="1"/>
    </font>
    <font>
      <sz val="9"/>
      <name val="Times New Roman"/>
      <family val="1"/>
      <charset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9"/>
      </top>
      <bottom style="medium">
        <color indexed="8"/>
      </bottom>
      <diagonal/>
    </border>
    <border>
      <left/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 style="thin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7">
    <xf numFmtId="0" fontId="0" fillId="0" borderId="0"/>
    <xf numFmtId="0" fontId="3" fillId="0" borderId="0"/>
    <xf numFmtId="0" fontId="4" fillId="0" borderId="0"/>
    <xf numFmtId="0" fontId="5" fillId="0" borderId="0"/>
    <xf numFmtId="0" fontId="2" fillId="0" borderId="0"/>
    <xf numFmtId="0" fontId="7" fillId="0" borderId="0"/>
    <xf numFmtId="0" fontId="8" fillId="0" borderId="0"/>
    <xf numFmtId="0" fontId="9" fillId="0" borderId="0"/>
    <xf numFmtId="164" fontId="5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8" fillId="0" borderId="0"/>
    <xf numFmtId="0" fontId="5" fillId="0" borderId="0"/>
    <xf numFmtId="0" fontId="5" fillId="0" borderId="0"/>
    <xf numFmtId="166" fontId="5" fillId="0" borderId="0" applyFill="0" applyBorder="0" applyAlignment="0" applyProtection="0"/>
    <xf numFmtId="166" fontId="5" fillId="0" borderId="0" applyBorder="0" applyProtection="0"/>
    <xf numFmtId="0" fontId="24" fillId="0" borderId="0" applyNumberFormat="0" applyFill="0" applyBorder="0" applyProtection="0">
      <alignment vertical="top" wrapText="1"/>
    </xf>
    <xf numFmtId="0" fontId="43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6" fillId="0" borderId="0"/>
  </cellStyleXfs>
  <cellXfs count="454">
    <xf numFmtId="0" fontId="0" fillId="0" borderId="0" xfId="0"/>
    <xf numFmtId="0" fontId="6" fillId="0" borderId="0" xfId="0" applyFont="1" applyAlignment="1">
      <alignment vertical="center"/>
    </xf>
    <xf numFmtId="0" fontId="5" fillId="0" borderId="0" xfId="9"/>
    <xf numFmtId="0" fontId="11" fillId="0" borderId="0" xfId="9" applyFont="1"/>
    <xf numFmtId="0" fontId="11" fillId="0" borderId="0" xfId="9" applyFont="1" applyAlignment="1">
      <alignment horizontal="right"/>
    </xf>
    <xf numFmtId="0" fontId="11" fillId="0" borderId="2" xfId="9" applyFont="1" applyBorder="1"/>
    <xf numFmtId="2" fontId="11" fillId="0" borderId="0" xfId="9" applyNumberFormat="1" applyFont="1"/>
    <xf numFmtId="0" fontId="11" fillId="0" borderId="0" xfId="12" applyFont="1"/>
    <xf numFmtId="0" fontId="11" fillId="0" borderId="1" xfId="12" applyFont="1" applyBorder="1" applyAlignment="1">
      <alignment horizontal="center" vertical="center" wrapText="1"/>
    </xf>
    <xf numFmtId="0" fontId="11" fillId="0" borderId="1" xfId="12" applyFont="1" applyBorder="1" applyAlignment="1">
      <alignment horizontal="center" vertical="center"/>
    </xf>
    <xf numFmtId="0" fontId="11" fillId="0" borderId="1" xfId="12" applyFont="1" applyBorder="1"/>
    <xf numFmtId="0" fontId="11" fillId="0" borderId="1" xfId="12" applyFont="1" applyBorder="1" applyAlignment="1">
      <alignment vertical="center" wrapText="1"/>
    </xf>
    <xf numFmtId="4" fontId="11" fillId="0" borderId="1" xfId="12" applyNumberFormat="1" applyFont="1" applyBorder="1" applyAlignment="1">
      <alignment horizontal="center" vertical="center"/>
    </xf>
    <xf numFmtId="0" fontId="11" fillId="0" borderId="1" xfId="9" applyFont="1" applyBorder="1"/>
    <xf numFmtId="0" fontId="10" fillId="0" borderId="1" xfId="9" applyFont="1" applyBorder="1" applyAlignment="1">
      <alignment horizontal="right"/>
    </xf>
    <xf numFmtId="4" fontId="10" fillId="0" borderId="1" xfId="9" applyNumberFormat="1" applyFont="1" applyBorder="1" applyAlignment="1">
      <alignment horizontal="center" vertical="center"/>
    </xf>
    <xf numFmtId="4" fontId="11" fillId="0" borderId="0" xfId="9" applyNumberFormat="1" applyFont="1"/>
    <xf numFmtId="4" fontId="11" fillId="0" borderId="1" xfId="9" applyNumberFormat="1" applyFont="1" applyBorder="1" applyAlignment="1">
      <alignment horizontal="center" vertical="center"/>
    </xf>
    <xf numFmtId="4" fontId="11" fillId="0" borderId="0" xfId="9" applyNumberFormat="1" applyFont="1" applyAlignment="1">
      <alignment horizontal="center" vertical="center"/>
    </xf>
    <xf numFmtId="0" fontId="10" fillId="0" borderId="0" xfId="9" applyFont="1"/>
    <xf numFmtId="4" fontId="10" fillId="0" borderId="0" xfId="9" applyNumberFormat="1" applyFont="1" applyAlignment="1">
      <alignment horizontal="center" vertical="center"/>
    </xf>
    <xf numFmtId="0" fontId="11" fillId="0" borderId="0" xfId="13" applyFont="1"/>
    <xf numFmtId="0" fontId="11" fillId="0" borderId="0" xfId="13" applyFont="1" applyAlignment="1">
      <alignment horizontal="left"/>
    </xf>
    <xf numFmtId="0" fontId="11" fillId="0" borderId="0" xfId="13" applyFont="1" applyAlignment="1">
      <alignment wrapText="1"/>
    </xf>
    <xf numFmtId="0" fontId="11" fillId="0" borderId="0" xfId="9" applyFont="1" applyAlignment="1">
      <alignment wrapText="1"/>
    </xf>
    <xf numFmtId="2" fontId="11" fillId="0" borderId="0" xfId="9" applyNumberFormat="1" applyFont="1" applyAlignment="1">
      <alignment horizontal="left" vertical="center"/>
    </xf>
    <xf numFmtId="0" fontId="11" fillId="0" borderId="0" xfId="9" applyFont="1" applyAlignment="1">
      <alignment horizontal="left" vertical="center"/>
    </xf>
    <xf numFmtId="0" fontId="11" fillId="0" borderId="0" xfId="14" applyFont="1"/>
    <xf numFmtId="0" fontId="11" fillId="0" borderId="1" xfId="9" applyFont="1" applyBorder="1" applyAlignment="1">
      <alignment horizontal="center" vertical="center" wrapText="1"/>
    </xf>
    <xf numFmtId="0" fontId="10" fillId="0" borderId="1" xfId="9" applyFont="1" applyBorder="1" applyAlignment="1">
      <alignment vertical="center" wrapText="1"/>
    </xf>
    <xf numFmtId="49" fontId="11" fillId="0" borderId="1" xfId="9" applyNumberFormat="1" applyFont="1" applyBorder="1" applyAlignment="1">
      <alignment horizontal="center" vertical="center" wrapText="1"/>
    </xf>
    <xf numFmtId="0" fontId="11" fillId="0" borderId="1" xfId="9" applyFont="1" applyBorder="1" applyAlignment="1">
      <alignment wrapText="1"/>
    </xf>
    <xf numFmtId="0" fontId="11" fillId="0" borderId="1" xfId="9" applyFont="1" applyBorder="1" applyAlignment="1">
      <alignment horizontal="center" vertical="center"/>
    </xf>
    <xf numFmtId="0" fontId="11" fillId="0" borderId="1" xfId="14" applyFont="1" applyBorder="1"/>
    <xf numFmtId="0" fontId="10" fillId="0" borderId="1" xfId="14" applyFont="1" applyBorder="1" applyAlignment="1">
      <alignment horizontal="right"/>
    </xf>
    <xf numFmtId="4" fontId="10" fillId="0" borderId="1" xfId="14" applyNumberFormat="1" applyFont="1" applyBorder="1" applyAlignment="1">
      <alignment horizontal="center" vertical="center"/>
    </xf>
    <xf numFmtId="0" fontId="11" fillId="0" borderId="1" xfId="14" applyFont="1" applyBorder="1" applyAlignment="1">
      <alignment horizontal="right" vertical="center"/>
    </xf>
    <xf numFmtId="4" fontId="11" fillId="0" borderId="1" xfId="14" applyNumberFormat="1" applyFont="1" applyBorder="1" applyAlignment="1">
      <alignment horizontal="center" vertical="center" wrapText="1"/>
    </xf>
    <xf numFmtId="0" fontId="11" fillId="0" borderId="0" xfId="14" applyFont="1" applyAlignment="1">
      <alignment horizontal="center" vertical="center"/>
    </xf>
    <xf numFmtId="0" fontId="11" fillId="0" borderId="1" xfId="14" applyFont="1" applyBorder="1" applyAlignment="1">
      <alignment horizontal="right" vertical="center" wrapText="1"/>
    </xf>
    <xf numFmtId="4" fontId="10" fillId="0" borderId="1" xfId="14" applyNumberFormat="1" applyFont="1" applyBorder="1" applyAlignment="1">
      <alignment horizontal="center"/>
    </xf>
    <xf numFmtId="4" fontId="11" fillId="0" borderId="0" xfId="14" applyNumberFormat="1" applyFont="1" applyAlignment="1">
      <alignment horizontal="center" vertical="center"/>
    </xf>
    <xf numFmtId="0" fontId="11" fillId="0" borderId="2" xfId="13" applyFont="1" applyBorder="1"/>
    <xf numFmtId="0" fontId="11" fillId="0" borderId="0" xfId="9" applyFont="1" applyAlignment="1">
      <alignment vertical="center"/>
    </xf>
    <xf numFmtId="0" fontId="16" fillId="0" borderId="0" xfId="9" applyFont="1"/>
    <xf numFmtId="0" fontId="11" fillId="0" borderId="0" xfId="14" applyFont="1" applyAlignment="1">
      <alignment horizontal="right"/>
    </xf>
    <xf numFmtId="0" fontId="15" fillId="0" borderId="0" xfId="14" applyFont="1"/>
    <xf numFmtId="0" fontId="18" fillId="0" borderId="1" xfId="9" applyFont="1" applyBorder="1" applyAlignment="1">
      <alignment horizontal="left" vertical="center" wrapText="1" indent="4"/>
    </xf>
    <xf numFmtId="0" fontId="18" fillId="0" borderId="1" xfId="9" applyFont="1" applyBorder="1" applyAlignment="1">
      <alignment horizontal="center" vertical="center" wrapText="1"/>
    </xf>
    <xf numFmtId="4" fontId="11" fillId="0" borderId="1" xfId="9" applyNumberFormat="1" applyFont="1" applyBorder="1" applyAlignment="1">
      <alignment horizontal="center" vertical="center" wrapText="1" shrinkToFit="1"/>
    </xf>
    <xf numFmtId="4" fontId="11" fillId="0" borderId="1" xfId="9" applyNumberFormat="1" applyFont="1" applyBorder="1" applyAlignment="1">
      <alignment horizontal="center" vertical="center" wrapText="1"/>
    </xf>
    <xf numFmtId="4" fontId="11" fillId="0" borderId="1" xfId="15" applyNumberFormat="1" applyFont="1" applyFill="1" applyBorder="1" applyAlignment="1" applyProtection="1">
      <alignment horizontal="center" vertical="center" wrapText="1"/>
    </xf>
    <xf numFmtId="2" fontId="11" fillId="0" borderId="1" xfId="9" applyNumberFormat="1" applyFont="1" applyBorder="1" applyAlignment="1">
      <alignment horizontal="center" vertical="center" wrapText="1"/>
    </xf>
    <xf numFmtId="4" fontId="11" fillId="0" borderId="1" xfId="14" applyNumberFormat="1" applyFont="1" applyBorder="1" applyAlignment="1">
      <alignment horizontal="center" vertical="center"/>
    </xf>
    <xf numFmtId="0" fontId="19" fillId="0" borderId="1" xfId="9" applyFont="1" applyBorder="1" applyAlignment="1">
      <alignment horizontal="center" vertical="center"/>
    </xf>
    <xf numFmtId="0" fontId="18" fillId="0" borderId="1" xfId="9" applyFont="1" applyBorder="1" applyAlignment="1">
      <alignment vertical="center" wrapText="1"/>
    </xf>
    <xf numFmtId="0" fontId="11" fillId="0" borderId="1" xfId="14" applyFont="1" applyBorder="1" applyAlignment="1">
      <alignment vertical="center" wrapText="1"/>
    </xf>
    <xf numFmtId="0" fontId="21" fillId="0" borderId="1" xfId="9" applyFont="1" applyBorder="1" applyAlignment="1">
      <alignment horizontal="right" vertical="center" wrapText="1"/>
    </xf>
    <xf numFmtId="0" fontId="22" fillId="0" borderId="1" xfId="9" applyFont="1" applyBorder="1" applyAlignment="1">
      <alignment horizontal="center" vertical="center"/>
    </xf>
    <xf numFmtId="0" fontId="11" fillId="0" borderId="1" xfId="9" applyFont="1" applyBorder="1" applyAlignment="1">
      <alignment horizontal="right" wrapText="1"/>
    </xf>
    <xf numFmtId="4" fontId="22" fillId="0" borderId="1" xfId="9" applyNumberFormat="1" applyFont="1" applyBorder="1" applyAlignment="1">
      <alignment horizontal="center" vertical="center" wrapText="1"/>
    </xf>
    <xf numFmtId="4" fontId="23" fillId="0" borderId="1" xfId="9" applyNumberFormat="1" applyFont="1" applyBorder="1" applyAlignment="1">
      <alignment horizontal="center" vertical="center"/>
    </xf>
    <xf numFmtId="0" fontId="23" fillId="0" borderId="0" xfId="9" applyFont="1"/>
    <xf numFmtId="0" fontId="11" fillId="0" borderId="1" xfId="14" applyFont="1" applyBorder="1" applyAlignment="1">
      <alignment horizontal="right" wrapText="1"/>
    </xf>
    <xf numFmtId="165" fontId="11" fillId="0" borderId="1" xfId="14" applyNumberFormat="1" applyFont="1" applyBorder="1"/>
    <xf numFmtId="4" fontId="11" fillId="0" borderId="1" xfId="14" applyNumberFormat="1" applyFont="1" applyBorder="1"/>
    <xf numFmtId="4" fontId="10" fillId="0" borderId="1" xfId="14" applyNumberFormat="1" applyFont="1" applyBorder="1" applyAlignment="1">
      <alignment horizontal="right"/>
    </xf>
    <xf numFmtId="4" fontId="10" fillId="0" borderId="1" xfId="14" applyNumberFormat="1" applyFont="1" applyBorder="1"/>
    <xf numFmtId="0" fontId="10" fillId="0" borderId="0" xfId="9" applyFont="1" applyAlignment="1">
      <alignment vertical="center"/>
    </xf>
    <xf numFmtId="0" fontId="11" fillId="0" borderId="0" xfId="14" applyFont="1" applyAlignment="1">
      <alignment horizontal="center"/>
    </xf>
    <xf numFmtId="0" fontId="30" fillId="0" borderId="7" xfId="17" applyFont="1" applyFill="1" applyBorder="1" applyAlignment="1"/>
    <xf numFmtId="0" fontId="30" fillId="0" borderId="0" xfId="17" applyNumberFormat="1" applyFont="1" applyFill="1" applyAlignment="1"/>
    <xf numFmtId="1" fontId="26" fillId="0" borderId="7" xfId="17" applyNumberFormat="1" applyFont="1" applyFill="1" applyBorder="1" applyAlignment="1">
      <alignment horizontal="center"/>
    </xf>
    <xf numFmtId="49" fontId="30" fillId="0" borderId="7" xfId="17" applyNumberFormat="1" applyFont="1" applyFill="1" applyBorder="1" applyAlignment="1"/>
    <xf numFmtId="49" fontId="30" fillId="0" borderId="15" xfId="17" applyNumberFormat="1" applyFont="1" applyFill="1" applyBorder="1" applyAlignment="1"/>
    <xf numFmtId="1" fontId="30" fillId="0" borderId="15" xfId="17" applyNumberFormat="1" applyFont="1" applyFill="1" applyBorder="1" applyAlignment="1"/>
    <xf numFmtId="49" fontId="30" fillId="0" borderId="40" xfId="17" applyNumberFormat="1" applyFont="1" applyFill="1" applyBorder="1" applyAlignment="1"/>
    <xf numFmtId="0" fontId="30" fillId="0" borderId="40" xfId="17" applyFont="1" applyFill="1" applyBorder="1" applyAlignment="1"/>
    <xf numFmtId="1" fontId="30" fillId="0" borderId="40" xfId="17" applyNumberFormat="1" applyFont="1" applyFill="1" applyBorder="1" applyAlignment="1"/>
    <xf numFmtId="0" fontId="30" fillId="0" borderId="39" xfId="17" applyFont="1" applyFill="1" applyBorder="1" applyAlignment="1"/>
    <xf numFmtId="2" fontId="34" fillId="0" borderId="7" xfId="17" applyNumberFormat="1" applyFont="1" applyFill="1" applyBorder="1" applyAlignment="1"/>
    <xf numFmtId="1" fontId="26" fillId="0" borderId="7" xfId="17" applyNumberFormat="1" applyFont="1" applyFill="1" applyBorder="1" applyAlignment="1">
      <alignment horizontal="right"/>
    </xf>
    <xf numFmtId="0" fontId="30" fillId="0" borderId="15" xfId="17" applyFont="1" applyFill="1" applyBorder="1" applyAlignment="1"/>
    <xf numFmtId="1" fontId="26" fillId="0" borderId="15" xfId="17" applyNumberFormat="1" applyFont="1" applyFill="1" applyBorder="1" applyAlignment="1">
      <alignment horizontal="center"/>
    </xf>
    <xf numFmtId="49" fontId="26" fillId="0" borderId="4" xfId="17" applyNumberFormat="1" applyFont="1" applyFill="1" applyBorder="1" applyAlignment="1">
      <alignment horizontal="center" vertical="center" wrapText="1"/>
    </xf>
    <xf numFmtId="1" fontId="26" fillId="0" borderId="4" xfId="17" applyNumberFormat="1" applyFont="1" applyFill="1" applyBorder="1" applyAlignment="1">
      <alignment horizontal="center" vertical="center"/>
    </xf>
    <xf numFmtId="1" fontId="26" fillId="0" borderId="4" xfId="17" applyNumberFormat="1" applyFont="1" applyFill="1" applyBorder="1" applyAlignment="1">
      <alignment horizontal="center" vertical="top" wrapText="1"/>
    </xf>
    <xf numFmtId="1" fontId="26" fillId="0" borderId="4" xfId="17" applyNumberFormat="1" applyFont="1" applyFill="1" applyBorder="1" applyAlignment="1">
      <alignment horizontal="center" vertical="center" wrapText="1"/>
    </xf>
    <xf numFmtId="167" fontId="26" fillId="0" borderId="4" xfId="17" applyNumberFormat="1" applyFont="1" applyFill="1" applyBorder="1" applyAlignment="1">
      <alignment horizontal="center" vertical="top"/>
    </xf>
    <xf numFmtId="167" fontId="30" fillId="0" borderId="4" xfId="17" applyNumberFormat="1" applyFont="1" applyFill="1" applyBorder="1" applyAlignment="1">
      <alignment vertical="center" wrapText="1"/>
    </xf>
    <xf numFmtId="49" fontId="30" fillId="0" borderId="4" xfId="17" applyNumberFormat="1" applyFont="1" applyFill="1" applyBorder="1" applyAlignment="1">
      <alignment vertical="center" wrapText="1"/>
    </xf>
    <xf numFmtId="167" fontId="26" fillId="0" borderId="4" xfId="17" applyNumberFormat="1" applyFont="1" applyFill="1" applyBorder="1" applyAlignment="1">
      <alignment horizontal="right" vertical="center"/>
    </xf>
    <xf numFmtId="169" fontId="30" fillId="0" borderId="4" xfId="17" applyNumberFormat="1" applyFont="1" applyFill="1" applyBorder="1" applyAlignment="1">
      <alignment vertical="center" wrapText="1"/>
    </xf>
    <xf numFmtId="1" fontId="26" fillId="0" borderId="39" xfId="17" applyNumberFormat="1" applyFont="1" applyFill="1" applyBorder="1" applyAlignment="1">
      <alignment horizontal="right"/>
    </xf>
    <xf numFmtId="49" fontId="36" fillId="0" borderId="7" xfId="17" applyNumberFormat="1" applyFont="1" applyFill="1" applyBorder="1" applyAlignment="1">
      <alignment horizontal="center" vertical="center" wrapText="1"/>
    </xf>
    <xf numFmtId="49" fontId="33" fillId="0" borderId="7" xfId="17" applyNumberFormat="1" applyFont="1" applyFill="1" applyBorder="1" applyAlignment="1">
      <alignment horizontal="left" vertical="center"/>
    </xf>
    <xf numFmtId="0" fontId="25" fillId="0" borderId="7" xfId="17" applyFont="1" applyFill="1" applyBorder="1" applyAlignment="1"/>
    <xf numFmtId="0" fontId="25" fillId="0" borderId="8" xfId="17" applyFont="1" applyFill="1" applyBorder="1" applyAlignment="1"/>
    <xf numFmtId="0" fontId="25" fillId="0" borderId="0" xfId="17" applyNumberFormat="1" applyFont="1" applyFill="1" applyAlignment="1"/>
    <xf numFmtId="1" fontId="26" fillId="0" borderId="7" xfId="17" applyNumberFormat="1" applyFont="1" applyFill="1" applyBorder="1" applyAlignment="1"/>
    <xf numFmtId="1" fontId="26" fillId="0" borderId="9" xfId="17" applyNumberFormat="1" applyFont="1" applyFill="1" applyBorder="1" applyAlignment="1"/>
    <xf numFmtId="1" fontId="26" fillId="0" borderId="8" xfId="17" applyNumberFormat="1" applyFont="1" applyFill="1" applyBorder="1" applyAlignment="1"/>
    <xf numFmtId="1" fontId="26" fillId="0" borderId="11" xfId="17" applyNumberFormat="1" applyFont="1" applyFill="1" applyBorder="1" applyAlignment="1"/>
    <xf numFmtId="49" fontId="26" fillId="0" borderId="12" xfId="17" applyNumberFormat="1" applyFont="1" applyFill="1" applyBorder="1" applyAlignment="1"/>
    <xf numFmtId="1" fontId="26" fillId="0" borderId="0" xfId="17" applyNumberFormat="1" applyFont="1" applyFill="1" applyBorder="1" applyAlignment="1"/>
    <xf numFmtId="1" fontId="26" fillId="0" borderId="0" xfId="17" applyNumberFormat="1" applyFont="1" applyFill="1" applyBorder="1" applyAlignment="1">
      <alignment horizontal="center"/>
    </xf>
    <xf numFmtId="1" fontId="26" fillId="0" borderId="0" xfId="17" applyNumberFormat="1" applyFont="1" applyFill="1" applyBorder="1" applyAlignment="1">
      <alignment horizontal="center" vertical="center"/>
    </xf>
    <xf numFmtId="1" fontId="26" fillId="0" borderId="13" xfId="17" applyNumberFormat="1" applyFont="1" applyFill="1" applyBorder="1" applyAlignment="1">
      <alignment horizontal="center" vertical="center"/>
    </xf>
    <xf numFmtId="1" fontId="26" fillId="0" borderId="14" xfId="17" applyNumberFormat="1" applyFont="1" applyFill="1" applyBorder="1" applyAlignment="1">
      <alignment horizontal="center" vertical="center"/>
    </xf>
    <xf numFmtId="1" fontId="26" fillId="0" borderId="7" xfId="17" applyNumberFormat="1" applyFont="1" applyFill="1" applyBorder="1" applyAlignment="1">
      <alignment horizontal="center" vertical="center"/>
    </xf>
    <xf numFmtId="1" fontId="26" fillId="0" borderId="7" xfId="17" applyNumberFormat="1" applyFont="1" applyFill="1" applyBorder="1" applyAlignment="1">
      <alignment vertical="center" wrapText="1"/>
    </xf>
    <xf numFmtId="0" fontId="25" fillId="0" borderId="15" xfId="17" applyFont="1" applyFill="1" applyBorder="1" applyAlignment="1"/>
    <xf numFmtId="1" fontId="29" fillId="0" borderId="7" xfId="17" applyNumberFormat="1" applyFont="1" applyFill="1" applyBorder="1" applyAlignment="1">
      <alignment horizontal="left" vertical="center" wrapText="1"/>
    </xf>
    <xf numFmtId="1" fontId="29" fillId="0" borderId="8" xfId="17" applyNumberFormat="1" applyFont="1" applyFill="1" applyBorder="1" applyAlignment="1">
      <alignment horizontal="left" vertical="center" wrapText="1"/>
    </xf>
    <xf numFmtId="1" fontId="30" fillId="0" borderId="7" xfId="17" applyNumberFormat="1" applyFont="1" applyFill="1" applyBorder="1" applyAlignment="1"/>
    <xf numFmtId="1" fontId="30" fillId="0" borderId="7" xfId="17" applyNumberFormat="1" applyFont="1" applyFill="1" applyBorder="1" applyAlignment="1">
      <alignment horizontal="center" vertical="center"/>
    </xf>
    <xf numFmtId="1" fontId="31" fillId="0" borderId="7" xfId="17" applyNumberFormat="1" applyFont="1" applyFill="1" applyBorder="1" applyAlignment="1">
      <alignment horizontal="center" vertical="center"/>
    </xf>
    <xf numFmtId="1" fontId="26" fillId="0" borderId="16" xfId="17" applyNumberFormat="1" applyFont="1" applyFill="1" applyBorder="1" applyAlignment="1"/>
    <xf numFmtId="1" fontId="26" fillId="0" borderId="17" xfId="17" applyNumberFormat="1" applyFont="1" applyFill="1" applyBorder="1" applyAlignment="1"/>
    <xf numFmtId="49" fontId="26" fillId="0" borderId="18" xfId="17" applyNumberFormat="1" applyFont="1" applyFill="1" applyBorder="1" applyAlignment="1">
      <alignment horizontal="right"/>
    </xf>
    <xf numFmtId="4" fontId="26" fillId="0" borderId="19" xfId="17" applyNumberFormat="1" applyFont="1" applyFill="1" applyBorder="1" applyAlignment="1"/>
    <xf numFmtId="1" fontId="26" fillId="0" borderId="20" xfId="17" applyNumberFormat="1" applyFont="1" applyFill="1" applyBorder="1" applyAlignment="1"/>
    <xf numFmtId="1" fontId="26" fillId="0" borderId="21" xfId="17" applyNumberFormat="1" applyFont="1" applyFill="1" applyBorder="1" applyAlignment="1"/>
    <xf numFmtId="1" fontId="26" fillId="0" borderId="22" xfId="17" applyNumberFormat="1" applyFont="1" applyFill="1" applyBorder="1" applyAlignment="1">
      <alignment horizontal="center" vertical="center"/>
    </xf>
    <xf numFmtId="49" fontId="26" fillId="0" borderId="29" xfId="17" applyNumberFormat="1" applyFont="1" applyFill="1" applyBorder="1" applyAlignment="1">
      <alignment horizontal="center" vertical="center" wrapText="1"/>
    </xf>
    <xf numFmtId="1" fontId="26" fillId="0" borderId="30" xfId="17" applyNumberFormat="1" applyFont="1" applyFill="1" applyBorder="1" applyAlignment="1"/>
    <xf numFmtId="49" fontId="26" fillId="0" borderId="30" xfId="17" applyNumberFormat="1" applyFont="1" applyFill="1" applyBorder="1" applyAlignment="1">
      <alignment horizontal="center" vertical="center" wrapText="1"/>
    </xf>
    <xf numFmtId="1" fontId="26" fillId="0" borderId="30" xfId="17" applyNumberFormat="1" applyFont="1" applyFill="1" applyBorder="1" applyAlignment="1">
      <alignment horizontal="center" vertical="center" wrapText="1"/>
    </xf>
    <xf numFmtId="1" fontId="26" fillId="0" borderId="31" xfId="17" applyNumberFormat="1" applyFont="1" applyFill="1" applyBorder="1" applyAlignment="1">
      <alignment horizontal="center" vertical="center" wrapText="1"/>
    </xf>
    <xf numFmtId="49" fontId="26" fillId="0" borderId="31" xfId="17" applyNumberFormat="1" applyFont="1" applyFill="1" applyBorder="1" applyAlignment="1">
      <alignment horizontal="center" vertical="center" wrapText="1"/>
    </xf>
    <xf numFmtId="49" fontId="26" fillId="0" borderId="31" xfId="17" applyNumberFormat="1" applyFont="1" applyFill="1" applyBorder="1" applyAlignment="1">
      <alignment horizontal="left" vertical="center" wrapText="1"/>
    </xf>
    <xf numFmtId="167" fontId="26" fillId="0" borderId="31" xfId="17" applyNumberFormat="1" applyFont="1" applyFill="1" applyBorder="1" applyAlignment="1">
      <alignment horizontal="center" vertical="center" wrapText="1"/>
    </xf>
    <xf numFmtId="168" fontId="26" fillId="0" borderId="31" xfId="17" applyNumberFormat="1" applyFont="1" applyFill="1" applyBorder="1" applyAlignment="1">
      <alignment horizontal="center" vertical="center" wrapText="1"/>
    </xf>
    <xf numFmtId="167" fontId="26" fillId="0" borderId="31" xfId="17" applyNumberFormat="1" applyFont="1" applyFill="1" applyBorder="1" applyAlignment="1">
      <alignment vertical="center" wrapText="1"/>
    </xf>
    <xf numFmtId="1" fontId="26" fillId="0" borderId="32" xfId="17" applyNumberFormat="1" applyFont="1" applyFill="1" applyBorder="1" applyAlignment="1"/>
    <xf numFmtId="1" fontId="26" fillId="0" borderId="32" xfId="17" applyNumberFormat="1" applyFont="1" applyFill="1" applyBorder="1" applyAlignment="1">
      <alignment horizontal="right" vertical="center" wrapText="1"/>
    </xf>
    <xf numFmtId="1" fontId="26" fillId="0" borderId="32" xfId="17" applyNumberFormat="1" applyFont="1" applyFill="1" applyBorder="1" applyAlignment="1">
      <alignment horizontal="center" vertical="center"/>
    </xf>
    <xf numFmtId="2" fontId="26" fillId="0" borderId="32" xfId="17" applyNumberFormat="1" applyFont="1" applyFill="1" applyBorder="1" applyAlignment="1">
      <alignment horizontal="center" vertical="center" wrapText="1"/>
    </xf>
    <xf numFmtId="2" fontId="26" fillId="0" borderId="32" xfId="17" applyNumberFormat="1" applyFont="1" applyFill="1" applyBorder="1" applyAlignment="1">
      <alignment horizontal="center" vertical="center"/>
    </xf>
    <xf numFmtId="1" fontId="26" fillId="0" borderId="32" xfId="17" applyNumberFormat="1" applyFont="1" applyFill="1" applyBorder="1" applyAlignment="1">
      <alignment horizontal="center" vertical="center" wrapText="1"/>
    </xf>
    <xf numFmtId="1" fontId="26" fillId="0" borderId="33" xfId="17" applyNumberFormat="1" applyFont="1" applyFill="1" applyBorder="1" applyAlignment="1"/>
    <xf numFmtId="49" fontId="26" fillId="0" borderId="30" xfId="17" applyNumberFormat="1" applyFont="1" applyFill="1" applyBorder="1" applyAlignment="1">
      <alignment horizontal="right"/>
    </xf>
    <xf numFmtId="1" fontId="26" fillId="0" borderId="30" xfId="17" applyNumberFormat="1" applyFont="1" applyFill="1" applyBorder="1" applyAlignment="1">
      <alignment horizontal="center" vertical="center"/>
    </xf>
    <xf numFmtId="2" fontId="26" fillId="0" borderId="30" xfId="17" applyNumberFormat="1" applyFont="1" applyFill="1" applyBorder="1" applyAlignment="1">
      <alignment horizontal="center" vertical="center"/>
    </xf>
    <xf numFmtId="2" fontId="26" fillId="0" borderId="34" xfId="17" applyNumberFormat="1" applyFont="1" applyFill="1" applyBorder="1" applyAlignment="1">
      <alignment horizontal="center" vertical="center"/>
    </xf>
    <xf numFmtId="1" fontId="26" fillId="0" borderId="31" xfId="17" applyNumberFormat="1" applyFont="1" applyFill="1" applyBorder="1" applyAlignment="1"/>
    <xf numFmtId="49" fontId="26" fillId="0" borderId="31" xfId="17" applyNumberFormat="1" applyFont="1" applyFill="1" applyBorder="1" applyAlignment="1">
      <alignment horizontal="right"/>
    </xf>
    <xf numFmtId="1" fontId="26" fillId="0" borderId="31" xfId="17" applyNumberFormat="1" applyFont="1" applyFill="1" applyBorder="1" applyAlignment="1">
      <alignment horizontal="center" vertical="center"/>
    </xf>
    <xf numFmtId="2" fontId="26" fillId="0" borderId="35" xfId="17" applyNumberFormat="1" applyFont="1" applyFill="1" applyBorder="1" applyAlignment="1">
      <alignment horizontal="center" vertical="center"/>
    </xf>
    <xf numFmtId="1" fontId="26" fillId="0" borderId="36" xfId="17" applyNumberFormat="1" applyFont="1" applyFill="1" applyBorder="1" applyAlignment="1"/>
    <xf numFmtId="1" fontId="26" fillId="0" borderId="37" xfId="17" applyNumberFormat="1" applyFont="1" applyFill="1" applyBorder="1" applyAlignment="1"/>
    <xf numFmtId="49" fontId="26" fillId="0" borderId="37" xfId="17" applyNumberFormat="1" applyFont="1" applyFill="1" applyBorder="1" applyAlignment="1">
      <alignment horizontal="right"/>
    </xf>
    <xf numFmtId="1" fontId="26" fillId="0" borderId="37" xfId="17" applyNumberFormat="1" applyFont="1" applyFill="1" applyBorder="1" applyAlignment="1">
      <alignment horizontal="center" vertical="center"/>
    </xf>
    <xf numFmtId="4" fontId="26" fillId="0" borderId="38" xfId="17" applyNumberFormat="1" applyFont="1" applyFill="1" applyBorder="1" applyAlignment="1">
      <alignment horizontal="center" vertical="center"/>
    </xf>
    <xf numFmtId="1" fontId="26" fillId="0" borderId="24" xfId="17" applyNumberFormat="1" applyFont="1" applyFill="1" applyBorder="1" applyAlignment="1">
      <alignment horizontal="center"/>
    </xf>
    <xf numFmtId="1" fontId="26" fillId="0" borderId="25" xfId="17" applyNumberFormat="1" applyFont="1" applyFill="1" applyBorder="1" applyAlignment="1">
      <alignment horizontal="center"/>
    </xf>
    <xf numFmtId="49" fontId="26" fillId="0" borderId="25" xfId="17" applyNumberFormat="1" applyFont="1" applyFill="1" applyBorder="1" applyAlignment="1">
      <alignment horizontal="center"/>
    </xf>
    <xf numFmtId="2" fontId="25" fillId="0" borderId="7" xfId="17" applyNumberFormat="1" applyFont="1" applyFill="1" applyBorder="1" applyAlignment="1"/>
    <xf numFmtId="49" fontId="33" fillId="0" borderId="7" xfId="17" applyNumberFormat="1" applyFont="1" applyFill="1" applyBorder="1" applyAlignment="1"/>
    <xf numFmtId="1" fontId="33" fillId="0" borderId="7" xfId="17" applyNumberFormat="1" applyFont="1" applyFill="1" applyBorder="1" applyAlignment="1"/>
    <xf numFmtId="4" fontId="25" fillId="0" borderId="7" xfId="17" applyNumberFormat="1" applyFont="1" applyFill="1" applyBorder="1" applyAlignment="1"/>
    <xf numFmtId="167" fontId="38" fillId="0" borderId="31" xfId="17" applyNumberFormat="1" applyFont="1" applyFill="1" applyBorder="1" applyAlignment="1">
      <alignment horizontal="center" vertical="center" wrapText="1"/>
    </xf>
    <xf numFmtId="49" fontId="38" fillId="0" borderId="4" xfId="17" applyNumberFormat="1" applyFont="1" applyFill="1" applyBorder="1" applyAlignment="1">
      <alignment horizontal="center" vertical="center" wrapText="1"/>
    </xf>
    <xf numFmtId="167" fontId="39" fillId="0" borderId="4" xfId="17" applyNumberFormat="1" applyFont="1" applyFill="1" applyBorder="1" applyAlignment="1">
      <alignment vertical="center" wrapText="1"/>
    </xf>
    <xf numFmtId="1" fontId="26" fillId="0" borderId="42" xfId="17" applyNumberFormat="1" applyFont="1" applyFill="1" applyBorder="1" applyAlignment="1">
      <alignment horizontal="right"/>
    </xf>
    <xf numFmtId="0" fontId="30" fillId="0" borderId="9" xfId="17" applyFont="1" applyFill="1" applyBorder="1" applyAlignment="1"/>
    <xf numFmtId="1" fontId="36" fillId="0" borderId="9" xfId="17" applyNumberFormat="1" applyFont="1" applyFill="1" applyBorder="1" applyAlignment="1">
      <alignment vertical="center"/>
    </xf>
    <xf numFmtId="0" fontId="25" fillId="0" borderId="9" xfId="17" applyFont="1" applyFill="1" applyBorder="1" applyAlignment="1"/>
    <xf numFmtId="9" fontId="26" fillId="0" borderId="5" xfId="17" applyNumberFormat="1" applyFont="1" applyFill="1" applyBorder="1" applyAlignment="1">
      <alignment horizontal="center" vertical="center" wrapText="1"/>
    </xf>
    <xf numFmtId="167" fontId="30" fillId="0" borderId="5" xfId="17" applyNumberFormat="1" applyFont="1" applyFill="1" applyBorder="1" applyAlignment="1">
      <alignment vertical="center"/>
    </xf>
    <xf numFmtId="0" fontId="30" fillId="0" borderId="14" xfId="17" applyFont="1" applyFill="1" applyBorder="1" applyAlignment="1"/>
    <xf numFmtId="0" fontId="25" fillId="0" borderId="14" xfId="17" applyFont="1" applyFill="1" applyBorder="1" applyAlignment="1"/>
    <xf numFmtId="1" fontId="26" fillId="0" borderId="1" xfId="17" applyNumberFormat="1" applyFont="1" applyFill="1" applyBorder="1" applyAlignment="1">
      <alignment horizontal="right"/>
    </xf>
    <xf numFmtId="1" fontId="32" fillId="0" borderId="1" xfId="17" applyNumberFormat="1" applyFont="1" applyFill="1" applyBorder="1" applyAlignment="1">
      <alignment horizontal="right"/>
    </xf>
    <xf numFmtId="9" fontId="26" fillId="0" borderId="1" xfId="17" applyNumberFormat="1" applyFont="1" applyFill="1" applyBorder="1" applyAlignment="1">
      <alignment horizontal="right"/>
    </xf>
    <xf numFmtId="9" fontId="26" fillId="0" borderId="1" xfId="17" applyNumberFormat="1" applyFont="1" applyFill="1" applyBorder="1" applyAlignment="1">
      <alignment horizontal="center" vertical="center"/>
    </xf>
    <xf numFmtId="1" fontId="30" fillId="0" borderId="1" xfId="17" applyNumberFormat="1" applyFont="1" applyFill="1" applyBorder="1" applyAlignment="1"/>
    <xf numFmtId="167" fontId="30" fillId="0" borderId="1" xfId="17" applyNumberFormat="1" applyFont="1" applyFill="1" applyBorder="1" applyAlignment="1"/>
    <xf numFmtId="0" fontId="30" fillId="0" borderId="1" xfId="17" applyFont="1" applyFill="1" applyBorder="1" applyAlignment="1"/>
    <xf numFmtId="0" fontId="35" fillId="0" borderId="1" xfId="17" applyFont="1" applyFill="1" applyBorder="1" applyAlignment="1"/>
    <xf numFmtId="9" fontId="30" fillId="0" borderId="1" xfId="17" applyNumberFormat="1" applyFont="1" applyFill="1" applyBorder="1" applyAlignment="1"/>
    <xf numFmtId="1" fontId="36" fillId="0" borderId="1" xfId="17" applyNumberFormat="1" applyFont="1" applyFill="1" applyBorder="1" applyAlignment="1">
      <alignment vertical="center"/>
    </xf>
    <xf numFmtId="1" fontId="37" fillId="0" borderId="1" xfId="17" applyNumberFormat="1" applyFont="1" applyFill="1" applyBorder="1" applyAlignment="1">
      <alignment vertical="center"/>
    </xf>
    <xf numFmtId="164" fontId="30" fillId="0" borderId="1" xfId="17" applyNumberFormat="1" applyFont="1" applyFill="1" applyBorder="1" applyAlignment="1"/>
    <xf numFmtId="49" fontId="30" fillId="0" borderId="1" xfId="17" applyNumberFormat="1" applyFont="1" applyFill="1" applyBorder="1" applyAlignment="1"/>
    <xf numFmtId="0" fontId="25" fillId="0" borderId="1" xfId="17" applyFont="1" applyFill="1" applyBorder="1" applyAlignment="1"/>
    <xf numFmtId="0" fontId="25" fillId="0" borderId="0" xfId="17" applyFont="1" applyFill="1" applyBorder="1" applyAlignment="1"/>
    <xf numFmtId="0" fontId="25" fillId="0" borderId="0" xfId="17" applyNumberFormat="1" applyFont="1" applyFill="1" applyBorder="1" applyAlignment="1"/>
    <xf numFmtId="1" fontId="26" fillId="0" borderId="43" xfId="17" applyNumberFormat="1" applyFont="1" applyFill="1" applyBorder="1" applyAlignment="1">
      <alignment horizontal="center"/>
    </xf>
    <xf numFmtId="4" fontId="26" fillId="0" borderId="44" xfId="17" applyNumberFormat="1" applyFont="1" applyFill="1" applyBorder="1" applyAlignment="1">
      <alignment horizontal="center"/>
    </xf>
    <xf numFmtId="0" fontId="32" fillId="0" borderId="1" xfId="17" applyFont="1" applyFill="1" applyBorder="1" applyAlignment="1">
      <alignment wrapText="1"/>
    </xf>
    <xf numFmtId="2" fontId="32" fillId="0" borderId="1" xfId="17" applyNumberFormat="1" applyFont="1" applyFill="1" applyBorder="1" applyAlignment="1">
      <alignment horizontal="center"/>
    </xf>
    <xf numFmtId="0" fontId="12" fillId="0" borderId="0" xfId="9" applyFont="1" applyAlignment="1">
      <alignment horizontal="center"/>
    </xf>
    <xf numFmtId="0" fontId="40" fillId="0" borderId="0" xfId="9" applyFont="1" applyAlignment="1">
      <alignment horizontal="left"/>
    </xf>
    <xf numFmtId="0" fontId="12" fillId="0" borderId="0" xfId="9" applyFont="1"/>
    <xf numFmtId="0" fontId="12" fillId="0" borderId="0" xfId="18" applyFont="1" applyAlignment="1">
      <alignment vertical="center" wrapText="1"/>
    </xf>
    <xf numFmtId="0" fontId="46" fillId="0" borderId="0" xfId="9" applyFont="1" applyAlignment="1">
      <alignment horizontal="right"/>
    </xf>
    <xf numFmtId="0" fontId="12" fillId="0" borderId="46" xfId="9" applyFont="1" applyBorder="1" applyAlignment="1">
      <alignment horizontal="center" vertical="center" wrapText="1"/>
    </xf>
    <xf numFmtId="0" fontId="12" fillId="0" borderId="46" xfId="9" applyFont="1" applyBorder="1" applyAlignment="1">
      <alignment horizontal="left" vertical="center" wrapText="1"/>
    </xf>
    <xf numFmtId="2" fontId="12" fillId="0" borderId="46" xfId="9" applyNumberFormat="1" applyFont="1" applyBorder="1" applyAlignment="1">
      <alignment horizontal="center" vertical="center" wrapText="1"/>
    </xf>
    <xf numFmtId="0" fontId="12" fillId="0" borderId="46" xfId="9" applyFont="1" applyBorder="1" applyAlignment="1">
      <alignment horizontal="center" wrapText="1"/>
    </xf>
    <xf numFmtId="2" fontId="48" fillId="0" borderId="46" xfId="9" applyNumberFormat="1" applyFont="1" applyBorder="1" applyAlignment="1">
      <alignment horizontal="center" wrapText="1"/>
    </xf>
    <xf numFmtId="2" fontId="12" fillId="0" borderId="46" xfId="9" applyNumberFormat="1" applyFont="1" applyBorder="1" applyAlignment="1">
      <alignment horizontal="center" wrapText="1"/>
    </xf>
    <xf numFmtId="2" fontId="49" fillId="0" borderId="46" xfId="20" applyNumberFormat="1" applyFont="1" applyBorder="1" applyAlignment="1">
      <alignment horizontal="center" vertical="center" wrapText="1"/>
    </xf>
    <xf numFmtId="0" fontId="48" fillId="0" borderId="0" xfId="9" applyFont="1" applyAlignment="1">
      <alignment wrapText="1"/>
    </xf>
    <xf numFmtId="0" fontId="50" fillId="0" borderId="0" xfId="9" applyFont="1"/>
    <xf numFmtId="0" fontId="50" fillId="0" borderId="0" xfId="9" applyFont="1" applyAlignment="1">
      <alignment horizontal="right"/>
    </xf>
    <xf numFmtId="0" fontId="14" fillId="0" borderId="0" xfId="9" applyFont="1" applyAlignment="1">
      <alignment horizontal="center" vertical="center"/>
    </xf>
    <xf numFmtId="0" fontId="14" fillId="0" borderId="0" xfId="9" applyFont="1"/>
    <xf numFmtId="0" fontId="12" fillId="0" borderId="0" xfId="9" applyFont="1" applyAlignment="1">
      <alignment vertical="top"/>
    </xf>
    <xf numFmtId="0" fontId="52" fillId="0" borderId="0" xfId="9" applyFont="1" applyAlignment="1">
      <alignment horizontal="left" vertical="top"/>
    </xf>
    <xf numFmtId="0" fontId="12" fillId="0" borderId="0" xfId="9" applyFont="1" applyAlignment="1">
      <alignment horizontal="left" vertical="top"/>
    </xf>
    <xf numFmtId="0" fontId="12" fillId="0" borderId="0" xfId="9" applyFont="1" applyAlignment="1">
      <alignment horizontal="left" vertical="center"/>
    </xf>
    <xf numFmtId="0" fontId="53" fillId="0" borderId="0" xfId="9" applyFont="1" applyAlignment="1">
      <alignment vertical="center"/>
    </xf>
    <xf numFmtId="0" fontId="47" fillId="0" borderId="0" xfId="9" applyFont="1" applyAlignment="1">
      <alignment horizontal="left" vertical="top"/>
    </xf>
    <xf numFmtId="0" fontId="54" fillId="0" borderId="0" xfId="9" applyFont="1" applyAlignment="1">
      <alignment horizontal="left" vertical="top"/>
    </xf>
    <xf numFmtId="0" fontId="12" fillId="0" borderId="0" xfId="18" applyFont="1" applyAlignment="1">
      <alignment horizontal="left" vertical="center" wrapText="1"/>
    </xf>
    <xf numFmtId="0" fontId="14" fillId="0" borderId="0" xfId="18" applyFont="1" applyAlignment="1">
      <alignment horizontal="left" vertical="center"/>
    </xf>
    <xf numFmtId="2" fontId="12" fillId="0" borderId="0" xfId="9" applyNumberFormat="1" applyFont="1" applyAlignment="1">
      <alignment horizontal="center" wrapText="1"/>
    </xf>
    <xf numFmtId="0" fontId="12" fillId="0" borderId="0" xfId="9" applyFont="1" applyAlignment="1">
      <alignment wrapText="1"/>
    </xf>
    <xf numFmtId="0" fontId="58" fillId="0" borderId="0" xfId="18" applyFont="1" applyAlignment="1">
      <alignment horizontal="center" vertical="center" wrapText="1"/>
    </xf>
    <xf numFmtId="0" fontId="40" fillId="0" borderId="0" xfId="20" applyFont="1"/>
    <xf numFmtId="0" fontId="40" fillId="0" borderId="0" xfId="20" applyFont="1" applyAlignment="1">
      <alignment horizontal="center"/>
    </xf>
    <xf numFmtId="0" fontId="48" fillId="0" borderId="46" xfId="20" applyFont="1" applyBorder="1" applyAlignment="1">
      <alignment horizontal="center" vertical="center" wrapText="1"/>
    </xf>
    <xf numFmtId="0" fontId="12" fillId="0" borderId="46" xfId="20" applyFont="1" applyBorder="1" applyAlignment="1">
      <alignment horizontal="left" vertical="center" wrapText="1"/>
    </xf>
    <xf numFmtId="2" fontId="14" fillId="0" borderId="46" xfId="20" applyNumberFormat="1" applyFont="1" applyBorder="1" applyAlignment="1">
      <alignment horizontal="center" vertical="center" wrapText="1"/>
    </xf>
    <xf numFmtId="0" fontId="5" fillId="0" borderId="0" xfId="9" applyAlignment="1">
      <alignment wrapText="1"/>
    </xf>
    <xf numFmtId="2" fontId="14" fillId="0" borderId="0" xfId="20" applyNumberFormat="1" applyFont="1" applyAlignment="1">
      <alignment horizontal="center" vertical="center" wrapText="1"/>
    </xf>
    <xf numFmtId="4" fontId="14" fillId="0" borderId="0" xfId="20" applyNumberFormat="1" applyFont="1" applyAlignment="1">
      <alignment horizontal="center" vertical="center" wrapText="1"/>
    </xf>
    <xf numFmtId="4" fontId="49" fillId="0" borderId="0" xfId="20" applyNumberFormat="1" applyFont="1" applyAlignment="1">
      <alignment vertical="center" wrapText="1"/>
    </xf>
    <xf numFmtId="0" fontId="14" fillId="0" borderId="0" xfId="20" applyFont="1" applyAlignment="1">
      <alignment vertical="center"/>
    </xf>
    <xf numFmtId="0" fontId="14" fillId="0" borderId="0" xfId="20" applyFont="1" applyAlignment="1">
      <alignment horizontal="center" vertical="center"/>
    </xf>
    <xf numFmtId="0" fontId="61" fillId="3" borderId="0" xfId="9" applyFont="1" applyFill="1"/>
    <xf numFmtId="0" fontId="62" fillId="0" borderId="0" xfId="9" applyFont="1"/>
    <xf numFmtId="0" fontId="12" fillId="0" borderId="0" xfId="20" applyFont="1"/>
    <xf numFmtId="0" fontId="47" fillId="3" borderId="0" xfId="9" applyFont="1" applyFill="1"/>
    <xf numFmtId="0" fontId="12" fillId="3" borderId="0" xfId="21" applyFont="1" applyFill="1"/>
    <xf numFmtId="0" fontId="54" fillId="3" borderId="0" xfId="9" applyFont="1" applyFill="1"/>
    <xf numFmtId="0" fontId="47" fillId="0" borderId="0" xfId="9" applyFont="1"/>
    <xf numFmtId="0" fontId="65" fillId="0" borderId="0" xfId="19" applyFont="1" applyAlignment="1">
      <alignment horizontal="center"/>
    </xf>
    <xf numFmtId="0" fontId="44" fillId="0" borderId="0" xfId="18" applyFont="1" applyAlignment="1">
      <alignment vertical="center" wrapText="1"/>
    </xf>
    <xf numFmtId="0" fontId="66" fillId="0" borderId="0" xfId="19" applyFont="1"/>
    <xf numFmtId="2" fontId="44" fillId="0" borderId="0" xfId="18" applyNumberFormat="1" applyFont="1"/>
    <xf numFmtId="0" fontId="44" fillId="0" borderId="0" xfId="19" applyFont="1"/>
    <xf numFmtId="2" fontId="67" fillId="0" borderId="0" xfId="19" applyNumberFormat="1" applyFont="1"/>
    <xf numFmtId="2" fontId="68" fillId="0" borderId="0" xfId="19" applyNumberFormat="1" applyFont="1"/>
    <xf numFmtId="0" fontId="66" fillId="0" borderId="45" xfId="19" applyFont="1" applyBorder="1" applyAlignment="1">
      <alignment horizontal="right"/>
    </xf>
    <xf numFmtId="0" fontId="67" fillId="0" borderId="46" xfId="19" applyFont="1" applyBorder="1" applyAlignment="1">
      <alignment horizontal="center"/>
    </xf>
    <xf numFmtId="1" fontId="67" fillId="0" borderId="46" xfId="19" applyNumberFormat="1" applyFont="1" applyBorder="1" applyAlignment="1">
      <alignment horizontal="center"/>
    </xf>
    <xf numFmtId="0" fontId="44" fillId="0" borderId="46" xfId="9" applyFont="1" applyBorder="1" applyAlignment="1">
      <alignment horizontal="center"/>
    </xf>
    <xf numFmtId="0" fontId="70" fillId="0" borderId="46" xfId="9" applyFont="1" applyBorder="1" applyAlignment="1">
      <alignment horizontal="center" vertical="center" wrapText="1"/>
    </xf>
    <xf numFmtId="0" fontId="67" fillId="0" borderId="46" xfId="9" applyFont="1" applyBorder="1" applyAlignment="1">
      <alignment horizontal="center" vertical="center" wrapText="1"/>
    </xf>
    <xf numFmtId="2" fontId="44" fillId="0" borderId="46" xfId="9" applyNumberFormat="1" applyFont="1" applyBorder="1" applyAlignment="1">
      <alignment horizontal="center" vertical="center"/>
    </xf>
    <xf numFmtId="0" fontId="44" fillId="0" borderId="46" xfId="9" applyFont="1" applyBorder="1" applyAlignment="1">
      <alignment vertical="center"/>
    </xf>
    <xf numFmtId="0" fontId="71" fillId="0" borderId="46" xfId="23" applyFont="1" applyBorder="1" applyAlignment="1">
      <alignment horizontal="center" wrapText="1"/>
    </xf>
    <xf numFmtId="2" fontId="71" fillId="0" borderId="46" xfId="23" applyNumberFormat="1" applyFont="1" applyBorder="1" applyAlignment="1">
      <alignment horizontal="center" vertical="center" wrapText="1"/>
    </xf>
    <xf numFmtId="2" fontId="44" fillId="0" borderId="0" xfId="9" applyNumberFormat="1" applyFont="1"/>
    <xf numFmtId="0" fontId="70" fillId="0" borderId="46" xfId="22" applyFont="1" applyBorder="1" applyAlignment="1">
      <alignment horizontal="center" vertical="center" wrapText="1"/>
    </xf>
    <xf numFmtId="0" fontId="44" fillId="0" borderId="46" xfId="22" applyFont="1" applyBorder="1" applyAlignment="1">
      <alignment horizontal="center" vertical="center"/>
    </xf>
    <xf numFmtId="2" fontId="44" fillId="0" borderId="46" xfId="24" applyNumberFormat="1" applyFont="1" applyBorder="1" applyAlignment="1">
      <alignment horizontal="center" vertical="center" wrapText="1"/>
    </xf>
    <xf numFmtId="2" fontId="71" fillId="0" borderId="0" xfId="9" applyNumberFormat="1" applyFont="1" applyAlignment="1">
      <alignment horizontal="center" vertical="center"/>
    </xf>
    <xf numFmtId="0" fontId="44" fillId="0" borderId="0" xfId="9" applyFont="1" applyAlignment="1">
      <alignment horizontal="center" vertical="center"/>
    </xf>
    <xf numFmtId="2" fontId="44" fillId="0" borderId="0" xfId="9" applyNumberFormat="1" applyFont="1" applyAlignment="1">
      <alignment horizontal="center" vertical="center"/>
    </xf>
    <xf numFmtId="0" fontId="45" fillId="0" borderId="0" xfId="9" applyFont="1" applyAlignment="1">
      <alignment horizontal="center" vertical="center"/>
    </xf>
    <xf numFmtId="0" fontId="66" fillId="0" borderId="46" xfId="9" applyFont="1" applyBorder="1" applyAlignment="1">
      <alignment horizontal="left" vertical="center" wrapText="1"/>
    </xf>
    <xf numFmtId="0" fontId="66" fillId="0" borderId="46" xfId="9" applyFont="1" applyBorder="1" applyAlignment="1">
      <alignment horizontal="center" vertical="center" wrapText="1"/>
    </xf>
    <xf numFmtId="4" fontId="66" fillId="0" borderId="46" xfId="9" applyNumberFormat="1" applyFont="1" applyBorder="1" applyAlignment="1">
      <alignment horizontal="center" vertical="center" wrapText="1"/>
    </xf>
    <xf numFmtId="2" fontId="44" fillId="0" borderId="46" xfId="22" applyNumberFormat="1" applyFont="1" applyBorder="1" applyAlignment="1">
      <alignment horizontal="center" vertical="center"/>
    </xf>
    <xf numFmtId="0" fontId="44" fillId="0" borderId="46" xfId="22" applyFont="1" applyBorder="1" applyAlignment="1">
      <alignment horizontal="center" vertical="center" wrapText="1"/>
    </xf>
    <xf numFmtId="0" fontId="66" fillId="0" borderId="46" xfId="9" applyFont="1" applyBorder="1" applyAlignment="1">
      <alignment horizontal="right" vertical="center" wrapText="1"/>
    </xf>
    <xf numFmtId="0" fontId="68" fillId="0" borderId="46" xfId="9" applyFont="1" applyBorder="1" applyAlignment="1">
      <alignment horizontal="right" vertical="center" wrapText="1"/>
    </xf>
    <xf numFmtId="2" fontId="44" fillId="0" borderId="46" xfId="22" applyNumberFormat="1" applyFont="1" applyBorder="1" applyAlignment="1">
      <alignment horizontal="center" vertical="center" wrapText="1"/>
    </xf>
    <xf numFmtId="0" fontId="44" fillId="0" borderId="46" xfId="22" applyFont="1" applyBorder="1" applyAlignment="1">
      <alignment horizontal="left" vertical="center" wrapText="1"/>
    </xf>
    <xf numFmtId="0" fontId="45" fillId="0" borderId="46" xfId="22" applyFont="1" applyBorder="1" applyAlignment="1">
      <alignment vertical="center" wrapText="1"/>
    </xf>
    <xf numFmtId="2" fontId="45" fillId="0" borderId="46" xfId="9" applyNumberFormat="1" applyFont="1" applyBorder="1" applyAlignment="1">
      <alignment horizontal="center" vertical="center" wrapText="1"/>
    </xf>
    <xf numFmtId="2" fontId="45" fillId="0" borderId="0" xfId="9" applyNumberFormat="1" applyFont="1"/>
    <xf numFmtId="0" fontId="44" fillId="0" borderId="46" xfId="9" applyFont="1" applyBorder="1"/>
    <xf numFmtId="0" fontId="70" fillId="0" borderId="46" xfId="9" applyFont="1" applyBorder="1"/>
    <xf numFmtId="0" fontId="44" fillId="0" borderId="46" xfId="21" applyFont="1" applyBorder="1"/>
    <xf numFmtId="0" fontId="50" fillId="0" borderId="0" xfId="9" applyFont="1" applyAlignment="1">
      <alignment horizontal="center" vertical="center"/>
    </xf>
    <xf numFmtId="0" fontId="51" fillId="0" borderId="0" xfId="9" applyFont="1"/>
    <xf numFmtId="0" fontId="44" fillId="0" borderId="0" xfId="9" applyFont="1" applyAlignment="1">
      <alignment horizontal="left" vertical="top"/>
    </xf>
    <xf numFmtId="0" fontId="44" fillId="0" borderId="0" xfId="9" applyFont="1" applyAlignment="1">
      <alignment horizontal="center" vertical="top"/>
    </xf>
    <xf numFmtId="0" fontId="73" fillId="0" borderId="46" xfId="9" applyFont="1" applyBorder="1" applyAlignment="1">
      <alignment horizontal="center" vertical="center"/>
    </xf>
    <xf numFmtId="0" fontId="64" fillId="0" borderId="46" xfId="9" applyFont="1" applyBorder="1" applyAlignment="1">
      <alignment horizontal="center" vertical="center"/>
    </xf>
    <xf numFmtId="0" fontId="64" fillId="0" borderId="46" xfId="9" applyFont="1" applyBorder="1" applyAlignment="1">
      <alignment horizontal="center" vertical="center" wrapText="1"/>
    </xf>
    <xf numFmtId="0" fontId="70" fillId="0" borderId="46" xfId="9" applyFont="1" applyBorder="1" applyAlignment="1">
      <alignment horizontal="center" vertical="center"/>
    </xf>
    <xf numFmtId="0" fontId="74" fillId="0" borderId="46" xfId="9" applyFont="1" applyBorder="1" applyAlignment="1">
      <alignment horizontal="center" vertical="center"/>
    </xf>
    <xf numFmtId="0" fontId="75" fillId="0" borderId="46" xfId="9" applyFont="1" applyBorder="1" applyAlignment="1">
      <alignment horizontal="center" vertical="center"/>
    </xf>
    <xf numFmtId="0" fontId="74" fillId="0" borderId="46" xfId="9" applyFont="1" applyBorder="1" applyAlignment="1">
      <alignment horizontal="center" vertical="center" wrapText="1"/>
    </xf>
    <xf numFmtId="0" fontId="75" fillId="0" borderId="46" xfId="9" applyFont="1" applyBorder="1" applyAlignment="1">
      <alignment vertical="center" wrapText="1"/>
    </xf>
    <xf numFmtId="0" fontId="75" fillId="0" borderId="46" xfId="9" applyFont="1" applyBorder="1" applyAlignment="1">
      <alignment horizontal="center" vertical="center" wrapText="1"/>
    </xf>
    <xf numFmtId="2" fontId="75" fillId="0" borderId="46" xfId="9" applyNumberFormat="1" applyFont="1" applyBorder="1" applyAlignment="1">
      <alignment horizontal="center" vertical="center"/>
    </xf>
    <xf numFmtId="0" fontId="13" fillId="0" borderId="1" xfId="18" applyFont="1" applyBorder="1" applyAlignment="1">
      <alignment horizontal="left" vertical="center" wrapText="1"/>
    </xf>
    <xf numFmtId="0" fontId="75" fillId="0" borderId="46" xfId="18" applyFont="1" applyBorder="1" applyAlignment="1">
      <alignment horizontal="left" vertical="center" wrapText="1"/>
    </xf>
    <xf numFmtId="4" fontId="64" fillId="0" borderId="46" xfId="9" applyNumberFormat="1" applyFont="1" applyBorder="1" applyAlignment="1">
      <alignment horizontal="left" vertical="center" wrapText="1"/>
    </xf>
    <xf numFmtId="0" fontId="75" fillId="0" borderId="46" xfId="25" applyFont="1" applyBorder="1" applyAlignment="1">
      <alignment horizontal="center" vertical="center"/>
    </xf>
    <xf numFmtId="2" fontId="75" fillId="0" borderId="46" xfId="25" applyNumberFormat="1" applyFont="1" applyBorder="1" applyAlignment="1">
      <alignment horizontal="center" vertical="center"/>
    </xf>
    <xf numFmtId="0" fontId="75" fillId="0" borderId="46" xfId="9" applyFont="1" applyBorder="1" applyAlignment="1">
      <alignment horizontal="left" vertical="center" wrapText="1"/>
    </xf>
    <xf numFmtId="0" fontId="75" fillId="0" borderId="46" xfId="18" applyFont="1" applyBorder="1" applyAlignment="1">
      <alignment horizontal="center" vertical="center"/>
    </xf>
    <xf numFmtId="0" fontId="44" fillId="0" borderId="46" xfId="9" applyFont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5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right" vertical="center"/>
    </xf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44" fillId="0" borderId="0" xfId="18" applyFont="1" applyAlignment="1">
      <alignment horizontal="left" vertical="center"/>
    </xf>
    <xf numFmtId="0" fontId="12" fillId="0" borderId="0" xfId="9" applyFont="1" applyAlignment="1">
      <alignment horizontal="right"/>
    </xf>
    <xf numFmtId="0" fontId="44" fillId="0" borderId="0" xfId="18" applyFont="1" applyAlignment="1">
      <alignment horizontal="left" vertical="center" wrapText="1"/>
    </xf>
    <xf numFmtId="0" fontId="51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48" fillId="0" borderId="46" xfId="9" applyFont="1" applyBorder="1" applyAlignment="1">
      <alignment horizontal="right" wrapText="1"/>
    </xf>
    <xf numFmtId="0" fontId="44" fillId="0" borderId="0" xfId="9" applyFont="1"/>
    <xf numFmtId="0" fontId="55" fillId="0" borderId="0" xfId="9" applyFont="1" applyAlignment="1">
      <alignment horizontal="left"/>
    </xf>
    <xf numFmtId="0" fontId="14" fillId="0" borderId="46" xfId="20" applyFont="1" applyBorder="1" applyAlignment="1">
      <alignment horizontal="center" vertical="center" wrapText="1"/>
    </xf>
    <xf numFmtId="0" fontId="44" fillId="0" borderId="0" xfId="18" applyFont="1"/>
    <xf numFmtId="0" fontId="50" fillId="0" borderId="0" xfId="9" applyFont="1" applyAlignment="1">
      <alignment horizontal="left"/>
    </xf>
    <xf numFmtId="0" fontId="66" fillId="0" borderId="0" xfId="19" applyFont="1" applyAlignment="1">
      <alignment horizontal="left"/>
    </xf>
    <xf numFmtId="0" fontId="36" fillId="0" borderId="0" xfId="19" applyFont="1"/>
    <xf numFmtId="0" fontId="33" fillId="0" borderId="0" xfId="9" applyFont="1" applyAlignment="1">
      <alignment vertical="top"/>
    </xf>
    <xf numFmtId="0" fontId="11" fillId="0" borderId="0" xfId="13" applyFont="1" applyAlignment="1">
      <alignment horizontal="center" wrapText="1"/>
    </xf>
    <xf numFmtId="0" fontId="11" fillId="0" borderId="1" xfId="14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0" fontId="11" fillId="0" borderId="1" xfId="14" applyFont="1" applyBorder="1" applyAlignment="1">
      <alignment horizontal="center"/>
    </xf>
    <xf numFmtId="0" fontId="11" fillId="0" borderId="0" xfId="9" applyFont="1" applyAlignment="1">
      <alignment horizontal="center" vertical="center"/>
    </xf>
    <xf numFmtId="170" fontId="11" fillId="0" borderId="1" xfId="9" applyNumberFormat="1" applyFont="1" applyBorder="1" applyAlignment="1">
      <alignment horizontal="center" vertical="center" wrapText="1"/>
    </xf>
    <xf numFmtId="170" fontId="11" fillId="0" borderId="1" xfId="14" applyNumberFormat="1" applyFont="1" applyBorder="1" applyAlignment="1">
      <alignment horizontal="center" vertical="center"/>
    </xf>
    <xf numFmtId="170" fontId="18" fillId="0" borderId="1" xfId="16" applyNumberFormat="1" applyFont="1" applyBorder="1" applyAlignment="1" applyProtection="1">
      <alignment horizontal="center" vertical="center"/>
    </xf>
    <xf numFmtId="170" fontId="19" fillId="0" borderId="1" xfId="16" applyNumberFormat="1" applyFont="1" applyBorder="1" applyAlignment="1" applyProtection="1">
      <alignment horizontal="center" vertical="center"/>
    </xf>
    <xf numFmtId="4" fontId="11" fillId="0" borderId="0" xfId="14" applyNumberFormat="1" applyFont="1"/>
    <xf numFmtId="4" fontId="11" fillId="0" borderId="0" xfId="9" applyNumberFormat="1" applyFont="1" applyAlignment="1">
      <alignment vertical="center"/>
    </xf>
    <xf numFmtId="0" fontId="19" fillId="0" borderId="1" xfId="9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justify" vertical="center" wrapText="1"/>
    </xf>
    <xf numFmtId="0" fontId="11" fillId="0" borderId="1" xfId="9" applyFont="1" applyFill="1" applyBorder="1" applyAlignment="1">
      <alignment horizontal="left" vertical="center" wrapText="1"/>
    </xf>
    <xf numFmtId="0" fontId="11" fillId="0" borderId="1" xfId="14" applyFont="1" applyFill="1" applyBorder="1" applyAlignment="1">
      <alignment horizontal="right" vertical="center" wrapText="1"/>
    </xf>
    <xf numFmtId="0" fontId="19" fillId="0" borderId="1" xfId="9" applyFont="1" applyFill="1" applyBorder="1" applyAlignment="1">
      <alignment horizontal="center"/>
    </xf>
    <xf numFmtId="0" fontId="20" fillId="0" borderId="1" xfId="9" applyFont="1" applyFill="1" applyBorder="1" applyAlignment="1">
      <alignment horizontal="right"/>
    </xf>
    <xf numFmtId="0" fontId="18" fillId="0" borderId="1" xfId="9" applyFont="1" applyFill="1" applyBorder="1" applyAlignment="1">
      <alignment vertical="center" wrapText="1"/>
    </xf>
    <xf numFmtId="2" fontId="0" fillId="0" borderId="0" xfId="0" applyNumberFormat="1"/>
    <xf numFmtId="3" fontId="0" fillId="0" borderId="1" xfId="0" applyNumberForma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1" fillId="0" borderId="2" xfId="13" applyFont="1" applyBorder="1" applyAlignment="1">
      <alignment horizontal="left"/>
    </xf>
    <xf numFmtId="0" fontId="11" fillId="0" borderId="0" xfId="13" applyFont="1" applyAlignment="1">
      <alignment horizontal="center" wrapText="1"/>
    </xf>
    <xf numFmtId="0" fontId="11" fillId="0" borderId="0" xfId="9" applyFont="1" applyAlignment="1">
      <alignment horizontal="center"/>
    </xf>
    <xf numFmtId="0" fontId="10" fillId="0" borderId="0" xfId="9" applyFont="1" applyAlignment="1">
      <alignment horizontal="center"/>
    </xf>
    <xf numFmtId="2" fontId="11" fillId="0" borderId="0" xfId="9" applyNumberFormat="1" applyFont="1" applyAlignment="1">
      <alignment horizontal="left" wrapText="1"/>
    </xf>
    <xf numFmtId="2" fontId="11" fillId="0" borderId="0" xfId="9" applyNumberFormat="1" applyFont="1" applyAlignment="1">
      <alignment horizontal="left" vertical="center" wrapText="1"/>
    </xf>
    <xf numFmtId="0" fontId="11" fillId="0" borderId="3" xfId="13" applyFont="1" applyBorder="1" applyAlignment="1">
      <alignment horizontal="center" wrapText="1"/>
    </xf>
    <xf numFmtId="0" fontId="11" fillId="0" borderId="0" xfId="9" applyFont="1" applyAlignment="1">
      <alignment horizontal="right" vertical="center"/>
    </xf>
    <xf numFmtId="0" fontId="11" fillId="0" borderId="0" xfId="9" applyFont="1" applyAlignment="1">
      <alignment horizontal="left" vertical="center" wrapText="1"/>
    </xf>
    <xf numFmtId="0" fontId="11" fillId="0" borderId="1" xfId="14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0" fontId="11" fillId="0" borderId="2" xfId="13" applyFont="1" applyBorder="1" applyAlignment="1">
      <alignment horizontal="center"/>
    </xf>
    <xf numFmtId="4" fontId="17" fillId="0" borderId="6" xfId="14" applyNumberFormat="1" applyFont="1" applyBorder="1" applyAlignment="1">
      <alignment horizontal="right"/>
    </xf>
    <xf numFmtId="0" fontId="10" fillId="0" borderId="0" xfId="9" applyFont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0" fontId="11" fillId="0" borderId="0" xfId="9" applyFont="1" applyAlignment="1">
      <alignment horizontal="center" vertical="center"/>
    </xf>
    <xf numFmtId="0" fontId="11" fillId="0" borderId="1" xfId="14" applyFont="1" applyBorder="1" applyAlignment="1">
      <alignment horizontal="center" vertical="center" textRotation="90" wrapText="1"/>
    </xf>
    <xf numFmtId="0" fontId="11" fillId="0" borderId="1" xfId="14" applyFont="1" applyBorder="1" applyAlignment="1">
      <alignment horizontal="center"/>
    </xf>
    <xf numFmtId="49" fontId="26" fillId="0" borderId="7" xfId="17" applyNumberFormat="1" applyFont="1" applyFill="1" applyBorder="1" applyAlignment="1">
      <alignment horizontal="left" vertical="center" wrapText="1"/>
    </xf>
    <xf numFmtId="1" fontId="26" fillId="0" borderId="7" xfId="17" applyNumberFormat="1" applyFont="1" applyFill="1" applyBorder="1" applyAlignment="1">
      <alignment horizontal="left" vertical="center" wrapText="1"/>
    </xf>
    <xf numFmtId="49" fontId="27" fillId="0" borderId="0" xfId="17" applyNumberFormat="1" applyFont="1" applyFill="1" applyBorder="1" applyAlignment="1">
      <alignment horizontal="center"/>
    </xf>
    <xf numFmtId="1" fontId="27" fillId="0" borderId="0" xfId="17" applyNumberFormat="1" applyFont="1" applyFill="1" applyBorder="1" applyAlignment="1">
      <alignment horizontal="center"/>
    </xf>
    <xf numFmtId="1" fontId="27" fillId="0" borderId="10" xfId="17" applyNumberFormat="1" applyFont="1" applyFill="1" applyBorder="1" applyAlignment="1">
      <alignment horizontal="center"/>
    </xf>
    <xf numFmtId="49" fontId="28" fillId="0" borderId="0" xfId="17" applyNumberFormat="1" applyFont="1" applyFill="1" applyBorder="1" applyAlignment="1">
      <alignment horizontal="center" wrapText="1"/>
    </xf>
    <xf numFmtId="1" fontId="28" fillId="0" borderId="0" xfId="17" applyNumberFormat="1" applyFont="1" applyFill="1" applyBorder="1" applyAlignment="1">
      <alignment horizontal="center" wrapText="1"/>
    </xf>
    <xf numFmtId="1" fontId="28" fillId="0" borderId="10" xfId="17" applyNumberFormat="1" applyFont="1" applyFill="1" applyBorder="1" applyAlignment="1">
      <alignment horizontal="center" wrapText="1"/>
    </xf>
    <xf numFmtId="49" fontId="26" fillId="0" borderId="14" xfId="17" applyNumberFormat="1" applyFont="1" applyFill="1" applyBorder="1" applyAlignment="1">
      <alignment horizontal="left" vertical="center" wrapText="1"/>
    </xf>
    <xf numFmtId="1" fontId="26" fillId="0" borderId="14" xfId="17" applyNumberFormat="1" applyFont="1" applyFill="1" applyBorder="1" applyAlignment="1">
      <alignment horizontal="left" vertical="center" wrapText="1"/>
    </xf>
    <xf numFmtId="49" fontId="26" fillId="0" borderId="7" xfId="17" applyNumberFormat="1" applyFont="1" applyFill="1" applyBorder="1" applyAlignment="1">
      <alignment vertical="center" wrapText="1"/>
    </xf>
    <xf numFmtId="1" fontId="26" fillId="0" borderId="7" xfId="17" applyNumberFormat="1" applyFont="1" applyFill="1" applyBorder="1" applyAlignment="1">
      <alignment vertical="center" wrapText="1"/>
    </xf>
    <xf numFmtId="49" fontId="33" fillId="0" borderId="7" xfId="17" applyNumberFormat="1" applyFont="1" applyFill="1" applyBorder="1" applyAlignment="1"/>
    <xf numFmtId="1" fontId="33" fillId="0" borderId="7" xfId="17" applyNumberFormat="1" applyFont="1" applyFill="1" applyBorder="1" applyAlignment="1"/>
    <xf numFmtId="49" fontId="33" fillId="0" borderId="7" xfId="17" applyNumberFormat="1" applyFont="1" applyFill="1" applyBorder="1" applyAlignment="1">
      <alignment horizontal="center" vertical="center"/>
    </xf>
    <xf numFmtId="1" fontId="33" fillId="0" borderId="7" xfId="17" applyNumberFormat="1" applyFont="1" applyFill="1" applyBorder="1" applyAlignment="1">
      <alignment horizontal="center" vertical="center"/>
    </xf>
    <xf numFmtId="49" fontId="26" fillId="0" borderId="23" xfId="17" applyNumberFormat="1" applyFont="1" applyFill="1" applyBorder="1" applyAlignment="1">
      <alignment horizontal="center"/>
    </xf>
    <xf numFmtId="1" fontId="26" fillId="0" borderId="23" xfId="17" applyNumberFormat="1" applyFont="1" applyFill="1" applyBorder="1" applyAlignment="1">
      <alignment horizontal="center"/>
    </xf>
    <xf numFmtId="49" fontId="26" fillId="0" borderId="24" xfId="17" applyNumberFormat="1" applyFont="1" applyFill="1" applyBorder="1" applyAlignment="1">
      <alignment horizontal="center" vertical="center" wrapText="1"/>
    </xf>
    <xf numFmtId="1" fontId="26" fillId="0" borderId="28" xfId="17" applyNumberFormat="1" applyFont="1" applyFill="1" applyBorder="1" applyAlignment="1">
      <alignment horizontal="center" vertical="center" wrapText="1"/>
    </xf>
    <xf numFmtId="49" fontId="26" fillId="0" borderId="25" xfId="17" applyNumberFormat="1" applyFont="1" applyFill="1" applyBorder="1" applyAlignment="1">
      <alignment horizontal="center" vertical="center" wrapText="1"/>
    </xf>
    <xf numFmtId="1" fontId="26" fillId="0" borderId="26" xfId="17" applyNumberFormat="1" applyFont="1" applyFill="1" applyBorder="1" applyAlignment="1">
      <alignment horizontal="center" vertical="center" wrapText="1"/>
    </xf>
    <xf numFmtId="49" fontId="26" fillId="0" borderId="26" xfId="17" applyNumberFormat="1" applyFont="1" applyFill="1" applyBorder="1" applyAlignment="1">
      <alignment horizontal="center" vertical="center" wrapText="1"/>
    </xf>
    <xf numFmtId="1" fontId="26" fillId="0" borderId="27" xfId="17" applyNumberFormat="1" applyFont="1" applyFill="1" applyBorder="1" applyAlignment="1">
      <alignment horizontal="center" vertical="center" wrapText="1"/>
    </xf>
    <xf numFmtId="49" fontId="26" fillId="0" borderId="4" xfId="17" applyNumberFormat="1" applyFont="1" applyFill="1" applyBorder="1" applyAlignment="1">
      <alignment horizontal="center" vertical="center" wrapText="1"/>
    </xf>
    <xf numFmtId="1" fontId="26" fillId="0" borderId="4" xfId="17" applyNumberFormat="1" applyFont="1" applyFill="1" applyBorder="1" applyAlignment="1">
      <alignment horizontal="center" vertical="center" wrapText="1"/>
    </xf>
    <xf numFmtId="1" fontId="26" fillId="0" borderId="41" xfId="17" applyNumberFormat="1" applyFont="1" applyFill="1" applyBorder="1" applyAlignment="1">
      <alignment horizontal="left"/>
    </xf>
    <xf numFmtId="1" fontId="26" fillId="0" borderId="4" xfId="17" applyNumberFormat="1" applyFont="1" applyFill="1" applyBorder="1" applyAlignment="1">
      <alignment horizontal="left"/>
    </xf>
    <xf numFmtId="1" fontId="38" fillId="0" borderId="4" xfId="17" applyNumberFormat="1" applyFont="1" applyFill="1" applyBorder="1" applyAlignment="1">
      <alignment horizontal="left"/>
    </xf>
    <xf numFmtId="1" fontId="26" fillId="0" borderId="4" xfId="17" applyNumberFormat="1" applyFont="1" applyFill="1" applyBorder="1" applyAlignment="1">
      <alignment horizontal="center"/>
    </xf>
    <xf numFmtId="49" fontId="26" fillId="0" borderId="4" xfId="17" applyNumberFormat="1" applyFont="1" applyFill="1" applyBorder="1" applyAlignment="1">
      <alignment horizontal="right" wrapText="1"/>
    </xf>
    <xf numFmtId="2" fontId="26" fillId="0" borderId="4" xfId="17" applyNumberFormat="1" applyFont="1" applyFill="1" applyBorder="1" applyAlignment="1">
      <alignment horizontal="right" wrapText="1"/>
    </xf>
    <xf numFmtId="2" fontId="26" fillId="0" borderId="5" xfId="17" applyNumberFormat="1" applyFont="1" applyFill="1" applyBorder="1" applyAlignment="1">
      <alignment horizontal="right" wrapText="1"/>
    </xf>
    <xf numFmtId="49" fontId="26" fillId="0" borderId="7" xfId="17" applyNumberFormat="1" applyFont="1" applyFill="1" applyBorder="1" applyAlignment="1">
      <alignment horizontal="center"/>
    </xf>
    <xf numFmtId="1" fontId="26" fillId="0" borderId="7" xfId="17" applyNumberFormat="1" applyFont="1" applyFill="1" applyBorder="1" applyAlignment="1">
      <alignment horizontal="center"/>
    </xf>
    <xf numFmtId="49" fontId="32" fillId="0" borderId="15" xfId="17" applyNumberFormat="1" applyFont="1" applyFill="1" applyBorder="1" applyAlignment="1">
      <alignment horizontal="center"/>
    </xf>
    <xf numFmtId="1" fontId="26" fillId="0" borderId="15" xfId="17" applyNumberFormat="1" applyFont="1" applyFill="1" applyBorder="1" applyAlignment="1">
      <alignment horizontal="center"/>
    </xf>
    <xf numFmtId="49" fontId="26" fillId="0" borderId="39" xfId="17" applyNumberFormat="1" applyFont="1" applyFill="1" applyBorder="1" applyAlignment="1">
      <alignment horizontal="center"/>
    </xf>
    <xf numFmtId="1" fontId="26" fillId="0" borderId="39" xfId="17" applyNumberFormat="1" applyFont="1" applyFill="1" applyBorder="1" applyAlignment="1">
      <alignment horizontal="center"/>
    </xf>
    <xf numFmtId="49" fontId="26" fillId="0" borderId="7" xfId="17" applyNumberFormat="1" applyFont="1" applyFill="1" applyBorder="1" applyAlignment="1">
      <alignment horizontal="left" vertical="center"/>
    </xf>
    <xf numFmtId="1" fontId="26" fillId="0" borderId="7" xfId="17" applyNumberFormat="1" applyFont="1" applyFill="1" applyBorder="1" applyAlignment="1">
      <alignment horizontal="left" vertical="center"/>
    </xf>
    <xf numFmtId="2" fontId="26" fillId="0" borderId="4" xfId="17" applyNumberFormat="1" applyFont="1" applyFill="1" applyBorder="1" applyAlignment="1">
      <alignment horizontal="center" vertical="center" wrapText="1"/>
    </xf>
    <xf numFmtId="0" fontId="49" fillId="0" borderId="46" xfId="20" applyFont="1" applyBorder="1" applyAlignment="1">
      <alignment horizontal="right" vertical="center" wrapText="1"/>
    </xf>
    <xf numFmtId="0" fontId="51" fillId="0" borderId="0" xfId="9" applyFont="1" applyAlignment="1">
      <alignment horizontal="left"/>
    </xf>
    <xf numFmtId="0" fontId="14" fillId="0" borderId="0" xfId="9" applyFont="1" applyAlignment="1">
      <alignment horizontal="left"/>
    </xf>
    <xf numFmtId="0" fontId="12" fillId="0" borderId="0" xfId="9" applyFont="1" applyAlignment="1">
      <alignment horizontal="left"/>
    </xf>
    <xf numFmtId="0" fontId="36" fillId="0" borderId="45" xfId="19" applyFont="1" applyBorder="1" applyAlignment="1">
      <alignment horizontal="left"/>
    </xf>
    <xf numFmtId="0" fontId="12" fillId="0" borderId="46" xfId="9" applyFont="1" applyBorder="1" applyAlignment="1">
      <alignment horizontal="left" wrapText="1"/>
    </xf>
    <xf numFmtId="0" fontId="48" fillId="0" borderId="46" xfId="9" applyFont="1" applyBorder="1" applyAlignment="1">
      <alignment horizontal="right" wrapText="1"/>
    </xf>
    <xf numFmtId="0" fontId="44" fillId="0" borderId="0" xfId="18" applyFont="1" applyAlignment="1">
      <alignment horizontal="left" vertical="center"/>
    </xf>
    <xf numFmtId="0" fontId="12" fillId="0" borderId="0" xfId="9" applyFont="1" applyAlignment="1">
      <alignment horizontal="right"/>
    </xf>
    <xf numFmtId="0" fontId="41" fillId="0" borderId="0" xfId="9" applyFont="1" applyAlignment="1">
      <alignment horizontal="right"/>
    </xf>
    <xf numFmtId="0" fontId="42" fillId="0" borderId="0" xfId="9" applyFont="1" applyAlignment="1">
      <alignment horizontal="center"/>
    </xf>
    <xf numFmtId="0" fontId="12" fillId="0" borderId="0" xfId="9" applyFont="1" applyAlignment="1">
      <alignment horizontal="left" wrapText="1"/>
    </xf>
    <xf numFmtId="0" fontId="42" fillId="0" borderId="0" xfId="9" applyFont="1" applyAlignment="1">
      <alignment horizontal="left" wrapText="1"/>
    </xf>
    <xf numFmtId="0" fontId="44" fillId="0" borderId="0" xfId="18" applyFont="1" applyAlignment="1">
      <alignment horizontal="left" vertical="center" wrapText="1"/>
    </xf>
    <xf numFmtId="0" fontId="45" fillId="0" borderId="0" xfId="18" applyFont="1" applyAlignment="1">
      <alignment horizontal="left" vertical="center" wrapText="1"/>
    </xf>
    <xf numFmtId="0" fontId="14" fillId="0" borderId="0" xfId="9" applyFont="1" applyAlignment="1">
      <alignment horizontal="left" vertical="center"/>
    </xf>
    <xf numFmtId="0" fontId="55" fillId="0" borderId="0" xfId="9" applyFont="1" applyAlignment="1">
      <alignment horizontal="left"/>
    </xf>
    <xf numFmtId="0" fontId="44" fillId="0" borderId="0" xfId="9" applyFont="1" applyAlignment="1">
      <alignment horizontal="left" wrapText="1"/>
    </xf>
    <xf numFmtId="0" fontId="44" fillId="0" borderId="0" xfId="9" applyFont="1"/>
    <xf numFmtId="0" fontId="45" fillId="0" borderId="0" xfId="9" applyFont="1"/>
    <xf numFmtId="0" fontId="14" fillId="0" borderId="0" xfId="20" applyFont="1" applyAlignment="1">
      <alignment horizontal="left" vertical="center"/>
    </xf>
    <xf numFmtId="0" fontId="14" fillId="0" borderId="46" xfId="20" applyFont="1" applyBorder="1" applyAlignment="1">
      <alignment horizontal="center" vertical="center" wrapText="1"/>
    </xf>
    <xf numFmtId="0" fontId="49" fillId="0" borderId="46" xfId="20" applyFont="1" applyBorder="1" applyAlignment="1">
      <alignment horizontal="right" vertical="center"/>
    </xf>
    <xf numFmtId="0" fontId="59" fillId="0" borderId="46" xfId="20" applyFont="1" applyBorder="1" applyAlignment="1">
      <alignment horizontal="right" vertical="center" wrapText="1"/>
    </xf>
    <xf numFmtId="0" fontId="14" fillId="0" borderId="0" xfId="20" applyFont="1" applyAlignment="1">
      <alignment horizontal="right"/>
    </xf>
    <xf numFmtId="4" fontId="14" fillId="0" borderId="45" xfId="20" applyNumberFormat="1" applyFont="1" applyBorder="1" applyAlignment="1">
      <alignment horizontal="center"/>
    </xf>
    <xf numFmtId="2" fontId="14" fillId="0" borderId="47" xfId="20" applyNumberFormat="1" applyFont="1" applyBorder="1" applyAlignment="1">
      <alignment horizontal="center"/>
    </xf>
    <xf numFmtId="0" fontId="56" fillId="0" borderId="0" xfId="18" applyFont="1" applyAlignment="1">
      <alignment horizontal="center" vertical="center"/>
    </xf>
    <xf numFmtId="0" fontId="57" fillId="0" borderId="45" xfId="19" applyFont="1" applyBorder="1" applyAlignment="1">
      <alignment horizontal="center"/>
    </xf>
    <xf numFmtId="0" fontId="58" fillId="0" borderId="0" xfId="18" applyFont="1" applyAlignment="1">
      <alignment horizontal="center" vertical="top" wrapText="1"/>
    </xf>
    <xf numFmtId="0" fontId="50" fillId="0" borderId="0" xfId="9" applyFont="1" applyAlignment="1">
      <alignment horizontal="left"/>
    </xf>
    <xf numFmtId="0" fontId="66" fillId="0" borderId="0" xfId="19" applyFont="1" applyAlignment="1">
      <alignment horizontal="left"/>
    </xf>
    <xf numFmtId="2" fontId="66" fillId="0" borderId="46" xfId="19" applyNumberFormat="1" applyFont="1" applyBorder="1" applyAlignment="1">
      <alignment horizontal="center" vertical="center" wrapText="1"/>
    </xf>
    <xf numFmtId="0" fontId="45" fillId="0" borderId="46" xfId="22" applyFont="1" applyBorder="1" applyAlignment="1">
      <alignment horizontal="right" vertical="center" wrapText="1"/>
    </xf>
    <xf numFmtId="0" fontId="68" fillId="0" borderId="46" xfId="9" applyFont="1" applyBorder="1" applyAlignment="1">
      <alignment horizontal="left"/>
    </xf>
    <xf numFmtId="0" fontId="50" fillId="0" borderId="0" xfId="9" applyFont="1" applyAlignment="1">
      <alignment horizontal="left" vertical="center"/>
    </xf>
    <xf numFmtId="0" fontId="66" fillId="0" borderId="46" xfId="19" applyFont="1" applyBorder="1" applyAlignment="1">
      <alignment horizontal="center" vertical="center" wrapText="1"/>
    </xf>
    <xf numFmtId="0" fontId="66" fillId="0" borderId="46" xfId="19" applyFont="1" applyBorder="1" applyAlignment="1">
      <alignment horizontal="center" vertical="center" textRotation="90" wrapText="1"/>
    </xf>
    <xf numFmtId="0" fontId="69" fillId="0" borderId="45" xfId="19" applyFont="1" applyBorder="1" applyAlignment="1">
      <alignment horizontal="right"/>
    </xf>
    <xf numFmtId="0" fontId="63" fillId="0" borderId="0" xfId="19" applyFont="1" applyAlignment="1">
      <alignment horizontal="center"/>
    </xf>
    <xf numFmtId="0" fontId="45" fillId="0" borderId="45" xfId="22" applyFont="1" applyBorder="1" applyAlignment="1">
      <alignment horizontal="center" vertical="center"/>
    </xf>
    <xf numFmtId="0" fontId="64" fillId="0" borderId="48" xfId="19" applyFont="1" applyBorder="1" applyAlignment="1">
      <alignment horizontal="center" vertical="top"/>
    </xf>
    <xf numFmtId="0" fontId="44" fillId="0" borderId="0" xfId="18" applyFont="1"/>
    <xf numFmtId="0" fontId="66" fillId="0" borderId="0" xfId="19" applyFont="1" applyAlignment="1">
      <alignment horizontal="right"/>
    </xf>
    <xf numFmtId="0" fontId="66" fillId="0" borderId="45" xfId="19" applyFont="1" applyBorder="1" applyAlignment="1">
      <alignment horizontal="left"/>
    </xf>
  </cellXfs>
  <cellStyles count="27">
    <cellStyle name="_DARBU-DAUDZUMI" xfId="7" xr:uid="{00000000-0005-0000-0000-000000000000}"/>
    <cellStyle name="Comma 21" xfId="16" xr:uid="{C6C27372-EF5E-4231-9426-4C30E328E87E}"/>
    <cellStyle name="Comma 3" xfId="8" xr:uid="{00000000-0005-0000-0000-000001000000}"/>
    <cellStyle name="Comma 3 2" xfId="15" xr:uid="{41CCD714-41A0-4C99-B902-507AAB8087C0}"/>
    <cellStyle name="Excel Built-in Normal" xfId="20" xr:uid="{28EB6358-80D5-4997-933C-B9DCAEEC5AEC}"/>
    <cellStyle name="Excel Built-in Normal 1" xfId="25" xr:uid="{8E53B474-86E8-4754-B50B-5C88D45CDA08}"/>
    <cellStyle name="Excel Built-in Normal 3" xfId="21" xr:uid="{B373C457-C28F-4355-8A86-01E69410101F}"/>
    <cellStyle name="Normal" xfId="0" builtinId="0"/>
    <cellStyle name="Normal 12" xfId="10" xr:uid="{00000000-0005-0000-0000-000003000000}"/>
    <cellStyle name="Normal 19" xfId="9" xr:uid="{00000000-0005-0000-0000-000004000000}"/>
    <cellStyle name="Normal 2" xfId="1" xr:uid="{00000000-0005-0000-0000-000005000000}"/>
    <cellStyle name="Normal 2 2" xfId="12" xr:uid="{31C23AFD-08BE-406E-B0A8-FB3D33F56FAA}"/>
    <cellStyle name="Normal 2 3" xfId="23" xr:uid="{6473D834-EF7E-41B2-9DE4-6CA7465EB16A}"/>
    <cellStyle name="Normal 3" xfId="2" xr:uid="{00000000-0005-0000-0000-000006000000}"/>
    <cellStyle name="Normal 3 2" xfId="4" xr:uid="{00000000-0005-0000-0000-000007000000}"/>
    <cellStyle name="Normal 3 3" xfId="13" xr:uid="{E2262897-97E5-47B8-815D-F46999A50FD1}"/>
    <cellStyle name="Normal 4" xfId="17" xr:uid="{C6B8F0E0-8140-4DF2-B0CB-19763A7173E6}"/>
    <cellStyle name="Normal 5" xfId="5" xr:uid="{00000000-0005-0000-0000-000008000000}"/>
    <cellStyle name="Normal 6" xfId="26" xr:uid="{DB90D591-E9E8-426C-ACF7-0A8700FABC69}"/>
    <cellStyle name="Normal 7" xfId="18" xr:uid="{D2962EF5-12CB-416D-9C59-2CB76D5D5A10}"/>
    <cellStyle name="Normal 9" xfId="6" xr:uid="{00000000-0005-0000-0000-000009000000}"/>
    <cellStyle name="Normal_501-06tames forma" xfId="14" xr:uid="{6D481A25-78B2-4396-8E98-D3A45590B7AC}"/>
    <cellStyle name="Normal_Sheet1_1" xfId="19" xr:uid="{31ED5BE8-BE5D-41A6-9760-4E33DB8A1984}"/>
    <cellStyle name="Parasts 2" xfId="3" xr:uid="{00000000-0005-0000-0000-00000C000000}"/>
    <cellStyle name="Parasts 3" xfId="11" xr:uid="{00000000-0005-0000-0000-00000D000000}"/>
    <cellStyle name="Style 1" xfId="22" xr:uid="{84445563-743C-46F9-B632-2ACB50403C78}"/>
    <cellStyle name="Обычный_2009-04-27_PED IESN" xfId="24" xr:uid="{68A4E851-DDAE-463E-8E3C-20F877E1FB22}"/>
  </cellStyles>
  <dxfs count="2">
    <dxf>
      <font>
        <b/>
        <i val="0"/>
        <strike val="0"/>
        <color rgb="FF800080"/>
      </font>
    </dxf>
    <dxf>
      <font>
        <b/>
        <i val="0"/>
        <strike val="0"/>
        <condense val="0"/>
        <extend val="0"/>
        <color indexed="2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" name="Text Box 837">
          <a:extLst>
            <a:ext uri="{FF2B5EF4-FFF2-40B4-BE49-F238E27FC236}">
              <a16:creationId xmlns:a16="http://schemas.microsoft.com/office/drawing/2014/main" id="{4C9FB431-3834-4708-A38E-9C54F427D7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" name="Text Box 838">
          <a:extLst>
            <a:ext uri="{FF2B5EF4-FFF2-40B4-BE49-F238E27FC236}">
              <a16:creationId xmlns:a16="http://schemas.microsoft.com/office/drawing/2014/main" id="{65D26118-9C86-49A5-AD20-D16FC313427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" name="Text Box 839">
          <a:extLst>
            <a:ext uri="{FF2B5EF4-FFF2-40B4-BE49-F238E27FC236}">
              <a16:creationId xmlns:a16="http://schemas.microsoft.com/office/drawing/2014/main" id="{D408F0F0-D494-4514-B4E0-5AA007EAA7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" name="Text Box 840">
          <a:extLst>
            <a:ext uri="{FF2B5EF4-FFF2-40B4-BE49-F238E27FC236}">
              <a16:creationId xmlns:a16="http://schemas.microsoft.com/office/drawing/2014/main" id="{05B5AF6F-EFA4-4BC5-AEC3-CCC119280B3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" name="Text Box 841">
          <a:extLst>
            <a:ext uri="{FF2B5EF4-FFF2-40B4-BE49-F238E27FC236}">
              <a16:creationId xmlns:a16="http://schemas.microsoft.com/office/drawing/2014/main" id="{FFD65D6B-132D-4C8E-9D75-F838A67DDDB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" name="Text Box 842">
          <a:extLst>
            <a:ext uri="{FF2B5EF4-FFF2-40B4-BE49-F238E27FC236}">
              <a16:creationId xmlns:a16="http://schemas.microsoft.com/office/drawing/2014/main" id="{F766D6E9-77A1-4410-9A45-9C4AA4FBFE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" name="Text Box 843">
          <a:extLst>
            <a:ext uri="{FF2B5EF4-FFF2-40B4-BE49-F238E27FC236}">
              <a16:creationId xmlns:a16="http://schemas.microsoft.com/office/drawing/2014/main" id="{56EEA2A9-98FE-48C2-BF9F-FFCF11C62A7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" name="Text Box 844">
          <a:extLst>
            <a:ext uri="{FF2B5EF4-FFF2-40B4-BE49-F238E27FC236}">
              <a16:creationId xmlns:a16="http://schemas.microsoft.com/office/drawing/2014/main" id="{7FC28E7C-6F70-490B-A9C7-DC0DD197A4C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" name="Text Box 845">
          <a:extLst>
            <a:ext uri="{FF2B5EF4-FFF2-40B4-BE49-F238E27FC236}">
              <a16:creationId xmlns:a16="http://schemas.microsoft.com/office/drawing/2014/main" id="{67B81A34-CD42-4ED1-809C-3E87C6C06FF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" name="Text Box 846">
          <a:extLst>
            <a:ext uri="{FF2B5EF4-FFF2-40B4-BE49-F238E27FC236}">
              <a16:creationId xmlns:a16="http://schemas.microsoft.com/office/drawing/2014/main" id="{44D961BD-6BF8-4983-ABD2-7A1E399D386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" name="Text Box 847">
          <a:extLst>
            <a:ext uri="{FF2B5EF4-FFF2-40B4-BE49-F238E27FC236}">
              <a16:creationId xmlns:a16="http://schemas.microsoft.com/office/drawing/2014/main" id="{8FEE9CA0-BE6E-4C33-92BF-D2E556BE3FC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" name="Text Box 848">
          <a:extLst>
            <a:ext uri="{FF2B5EF4-FFF2-40B4-BE49-F238E27FC236}">
              <a16:creationId xmlns:a16="http://schemas.microsoft.com/office/drawing/2014/main" id="{27D81F6C-1AC2-43DF-9948-2F050F16100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" name="Text Box 849">
          <a:extLst>
            <a:ext uri="{FF2B5EF4-FFF2-40B4-BE49-F238E27FC236}">
              <a16:creationId xmlns:a16="http://schemas.microsoft.com/office/drawing/2014/main" id="{68A006E2-559B-4A3C-9EB3-4D437F60086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" name="Text Box 850">
          <a:extLst>
            <a:ext uri="{FF2B5EF4-FFF2-40B4-BE49-F238E27FC236}">
              <a16:creationId xmlns:a16="http://schemas.microsoft.com/office/drawing/2014/main" id="{6544C40C-7893-43EB-9BA9-69C4FDC3887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" name="Text Box 851">
          <a:extLst>
            <a:ext uri="{FF2B5EF4-FFF2-40B4-BE49-F238E27FC236}">
              <a16:creationId xmlns:a16="http://schemas.microsoft.com/office/drawing/2014/main" id="{05549E20-45C5-4463-A779-57A5A805F1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" name="Text Box 852">
          <a:extLst>
            <a:ext uri="{FF2B5EF4-FFF2-40B4-BE49-F238E27FC236}">
              <a16:creationId xmlns:a16="http://schemas.microsoft.com/office/drawing/2014/main" id="{B609E8F7-5563-462E-B678-DE34F94268E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" name="Text Box 853">
          <a:extLst>
            <a:ext uri="{FF2B5EF4-FFF2-40B4-BE49-F238E27FC236}">
              <a16:creationId xmlns:a16="http://schemas.microsoft.com/office/drawing/2014/main" id="{F8CC88F5-107B-446C-8BAE-7F2F6CADA06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" name="Text Box 854">
          <a:extLst>
            <a:ext uri="{FF2B5EF4-FFF2-40B4-BE49-F238E27FC236}">
              <a16:creationId xmlns:a16="http://schemas.microsoft.com/office/drawing/2014/main" id="{F8236C4E-CBA9-4C66-A6CE-02897409A3B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" name="Text Box 855">
          <a:extLst>
            <a:ext uri="{FF2B5EF4-FFF2-40B4-BE49-F238E27FC236}">
              <a16:creationId xmlns:a16="http://schemas.microsoft.com/office/drawing/2014/main" id="{19BCD615-B875-45EC-8A48-BA13A161DE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" name="Text Box 856">
          <a:extLst>
            <a:ext uri="{FF2B5EF4-FFF2-40B4-BE49-F238E27FC236}">
              <a16:creationId xmlns:a16="http://schemas.microsoft.com/office/drawing/2014/main" id="{86F7FBA0-388D-480B-925D-A87A7B28CAE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" name="Text Box 857">
          <a:extLst>
            <a:ext uri="{FF2B5EF4-FFF2-40B4-BE49-F238E27FC236}">
              <a16:creationId xmlns:a16="http://schemas.microsoft.com/office/drawing/2014/main" id="{4695C6F9-6CA9-4B76-AFFF-9851E086583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" name="Text Box 858">
          <a:extLst>
            <a:ext uri="{FF2B5EF4-FFF2-40B4-BE49-F238E27FC236}">
              <a16:creationId xmlns:a16="http://schemas.microsoft.com/office/drawing/2014/main" id="{94A87968-8DF9-4D6A-86A1-62D93A0253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" name="Text Box 859">
          <a:extLst>
            <a:ext uri="{FF2B5EF4-FFF2-40B4-BE49-F238E27FC236}">
              <a16:creationId xmlns:a16="http://schemas.microsoft.com/office/drawing/2014/main" id="{DBB617D6-BB6D-411B-ACFD-A5EEBA701FF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" name="Text Box 860">
          <a:extLst>
            <a:ext uri="{FF2B5EF4-FFF2-40B4-BE49-F238E27FC236}">
              <a16:creationId xmlns:a16="http://schemas.microsoft.com/office/drawing/2014/main" id="{7634029F-D937-4289-89BE-A7783FE93A9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" name="Text Box 861">
          <a:extLst>
            <a:ext uri="{FF2B5EF4-FFF2-40B4-BE49-F238E27FC236}">
              <a16:creationId xmlns:a16="http://schemas.microsoft.com/office/drawing/2014/main" id="{31676BAC-520E-4195-84A8-BE03B440A2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" name="Text Box 862">
          <a:extLst>
            <a:ext uri="{FF2B5EF4-FFF2-40B4-BE49-F238E27FC236}">
              <a16:creationId xmlns:a16="http://schemas.microsoft.com/office/drawing/2014/main" id="{0D6D1550-611E-4537-A464-CD21F802C7A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" name="Text Box 863">
          <a:extLst>
            <a:ext uri="{FF2B5EF4-FFF2-40B4-BE49-F238E27FC236}">
              <a16:creationId xmlns:a16="http://schemas.microsoft.com/office/drawing/2014/main" id="{6136D5B8-BAE0-41B7-8493-5534E4F3AFD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" name="Text Box 864">
          <a:extLst>
            <a:ext uri="{FF2B5EF4-FFF2-40B4-BE49-F238E27FC236}">
              <a16:creationId xmlns:a16="http://schemas.microsoft.com/office/drawing/2014/main" id="{EFCAB877-9C96-41FB-B368-B2CB2F81C77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" name="Text Box 865">
          <a:extLst>
            <a:ext uri="{FF2B5EF4-FFF2-40B4-BE49-F238E27FC236}">
              <a16:creationId xmlns:a16="http://schemas.microsoft.com/office/drawing/2014/main" id="{9C76BF61-F4A9-4DDE-80D7-854F09AAFCF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" name="Text Box 866">
          <a:extLst>
            <a:ext uri="{FF2B5EF4-FFF2-40B4-BE49-F238E27FC236}">
              <a16:creationId xmlns:a16="http://schemas.microsoft.com/office/drawing/2014/main" id="{56108083-0BC4-45D6-8B71-850DDE91C3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" name="Text Box 867">
          <a:extLst>
            <a:ext uri="{FF2B5EF4-FFF2-40B4-BE49-F238E27FC236}">
              <a16:creationId xmlns:a16="http://schemas.microsoft.com/office/drawing/2014/main" id="{BB004629-2D79-4060-A572-5052160A489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" name="Text Box 868">
          <a:extLst>
            <a:ext uri="{FF2B5EF4-FFF2-40B4-BE49-F238E27FC236}">
              <a16:creationId xmlns:a16="http://schemas.microsoft.com/office/drawing/2014/main" id="{1F8D6D1A-D809-4EC4-B279-3B620AD672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" name="Text Box 869">
          <a:extLst>
            <a:ext uri="{FF2B5EF4-FFF2-40B4-BE49-F238E27FC236}">
              <a16:creationId xmlns:a16="http://schemas.microsoft.com/office/drawing/2014/main" id="{E1868B0B-8BF9-444A-A249-F72305E1F43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" name="Text Box 870">
          <a:extLst>
            <a:ext uri="{FF2B5EF4-FFF2-40B4-BE49-F238E27FC236}">
              <a16:creationId xmlns:a16="http://schemas.microsoft.com/office/drawing/2014/main" id="{44D8E5AB-B520-4B0A-9675-540DDDC1208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" name="Text Box 871">
          <a:extLst>
            <a:ext uri="{FF2B5EF4-FFF2-40B4-BE49-F238E27FC236}">
              <a16:creationId xmlns:a16="http://schemas.microsoft.com/office/drawing/2014/main" id="{4B7B4FCD-F8DE-4746-9C39-DCFC4AF31E9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" name="Text Box 872">
          <a:extLst>
            <a:ext uri="{FF2B5EF4-FFF2-40B4-BE49-F238E27FC236}">
              <a16:creationId xmlns:a16="http://schemas.microsoft.com/office/drawing/2014/main" id="{5E975F29-FA2A-48B2-9428-BC6D26C829A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" name="Text Box 873">
          <a:extLst>
            <a:ext uri="{FF2B5EF4-FFF2-40B4-BE49-F238E27FC236}">
              <a16:creationId xmlns:a16="http://schemas.microsoft.com/office/drawing/2014/main" id="{9B0B73D4-B5C2-4D25-A4E6-4288031B8D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" name="Text Box 874">
          <a:extLst>
            <a:ext uri="{FF2B5EF4-FFF2-40B4-BE49-F238E27FC236}">
              <a16:creationId xmlns:a16="http://schemas.microsoft.com/office/drawing/2014/main" id="{A32E6D09-B8EE-4561-9D97-179403DFA6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" name="Text Box 875">
          <a:extLst>
            <a:ext uri="{FF2B5EF4-FFF2-40B4-BE49-F238E27FC236}">
              <a16:creationId xmlns:a16="http://schemas.microsoft.com/office/drawing/2014/main" id="{4B1E06AD-A67E-47B3-8CC4-F794AE50037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" name="Text Box 876">
          <a:extLst>
            <a:ext uri="{FF2B5EF4-FFF2-40B4-BE49-F238E27FC236}">
              <a16:creationId xmlns:a16="http://schemas.microsoft.com/office/drawing/2014/main" id="{E1F826D5-8D8D-4982-93A7-19D38F24AB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" name="Text Box 877">
          <a:extLst>
            <a:ext uri="{FF2B5EF4-FFF2-40B4-BE49-F238E27FC236}">
              <a16:creationId xmlns:a16="http://schemas.microsoft.com/office/drawing/2014/main" id="{D733E043-32E4-469D-9651-F64D0B5239C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" name="Text Box 878">
          <a:extLst>
            <a:ext uri="{FF2B5EF4-FFF2-40B4-BE49-F238E27FC236}">
              <a16:creationId xmlns:a16="http://schemas.microsoft.com/office/drawing/2014/main" id="{FC4E35AF-CDBB-4A6D-B35A-E7B321CE66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" name="Text Box 879">
          <a:extLst>
            <a:ext uri="{FF2B5EF4-FFF2-40B4-BE49-F238E27FC236}">
              <a16:creationId xmlns:a16="http://schemas.microsoft.com/office/drawing/2014/main" id="{A47FC80E-5A0E-4B99-83F3-B12BF8B29E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" name="Text Box 880">
          <a:extLst>
            <a:ext uri="{FF2B5EF4-FFF2-40B4-BE49-F238E27FC236}">
              <a16:creationId xmlns:a16="http://schemas.microsoft.com/office/drawing/2014/main" id="{E297D939-9071-47BF-83EA-CDF2ACD4D0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" name="Text Box 881">
          <a:extLst>
            <a:ext uri="{FF2B5EF4-FFF2-40B4-BE49-F238E27FC236}">
              <a16:creationId xmlns:a16="http://schemas.microsoft.com/office/drawing/2014/main" id="{4B05EEB6-14AF-4191-A6BC-1513D53C5AF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" name="Text Box 882">
          <a:extLst>
            <a:ext uri="{FF2B5EF4-FFF2-40B4-BE49-F238E27FC236}">
              <a16:creationId xmlns:a16="http://schemas.microsoft.com/office/drawing/2014/main" id="{C8733654-7645-4744-BD69-14821F9091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" name="Text Box 883">
          <a:extLst>
            <a:ext uri="{FF2B5EF4-FFF2-40B4-BE49-F238E27FC236}">
              <a16:creationId xmlns:a16="http://schemas.microsoft.com/office/drawing/2014/main" id="{57567B0E-648E-41A7-880F-8FE2D9C02F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" name="Text Box 884">
          <a:extLst>
            <a:ext uri="{FF2B5EF4-FFF2-40B4-BE49-F238E27FC236}">
              <a16:creationId xmlns:a16="http://schemas.microsoft.com/office/drawing/2014/main" id="{B1C1123E-ADEF-4CCB-A890-98F00ABDA4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" name="Text Box 885">
          <a:extLst>
            <a:ext uri="{FF2B5EF4-FFF2-40B4-BE49-F238E27FC236}">
              <a16:creationId xmlns:a16="http://schemas.microsoft.com/office/drawing/2014/main" id="{C271B98D-9C69-49AB-94DD-AAE76F3E694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" name="Text Box 886">
          <a:extLst>
            <a:ext uri="{FF2B5EF4-FFF2-40B4-BE49-F238E27FC236}">
              <a16:creationId xmlns:a16="http://schemas.microsoft.com/office/drawing/2014/main" id="{CD8EDA37-8BB8-4F64-B48D-41FCA8C0D65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" name="Text Box 887">
          <a:extLst>
            <a:ext uri="{FF2B5EF4-FFF2-40B4-BE49-F238E27FC236}">
              <a16:creationId xmlns:a16="http://schemas.microsoft.com/office/drawing/2014/main" id="{DBFF5614-85E2-44C9-B43E-FD1032CA1B0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" name="Text Box 888">
          <a:extLst>
            <a:ext uri="{FF2B5EF4-FFF2-40B4-BE49-F238E27FC236}">
              <a16:creationId xmlns:a16="http://schemas.microsoft.com/office/drawing/2014/main" id="{B806593E-EA58-4711-BFE8-09C275EFEC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" name="Text Box 889">
          <a:extLst>
            <a:ext uri="{FF2B5EF4-FFF2-40B4-BE49-F238E27FC236}">
              <a16:creationId xmlns:a16="http://schemas.microsoft.com/office/drawing/2014/main" id="{D79558BF-7F8C-446D-BF2E-14FB7F7B7EF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" name="Text Box 890">
          <a:extLst>
            <a:ext uri="{FF2B5EF4-FFF2-40B4-BE49-F238E27FC236}">
              <a16:creationId xmlns:a16="http://schemas.microsoft.com/office/drawing/2014/main" id="{E4DCBCFC-5EA2-4896-9824-06D12348A12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" name="Text Box 891">
          <a:extLst>
            <a:ext uri="{FF2B5EF4-FFF2-40B4-BE49-F238E27FC236}">
              <a16:creationId xmlns:a16="http://schemas.microsoft.com/office/drawing/2014/main" id="{0D86995A-E97C-42CE-898F-4B90B48E12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" name="Text Box 892">
          <a:extLst>
            <a:ext uri="{FF2B5EF4-FFF2-40B4-BE49-F238E27FC236}">
              <a16:creationId xmlns:a16="http://schemas.microsoft.com/office/drawing/2014/main" id="{C851EF7B-0665-4781-A119-6CA1997123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" name="Text Box 893">
          <a:extLst>
            <a:ext uri="{FF2B5EF4-FFF2-40B4-BE49-F238E27FC236}">
              <a16:creationId xmlns:a16="http://schemas.microsoft.com/office/drawing/2014/main" id="{A9C2E492-31BD-4753-A857-B6A754AD69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" name="Text Box 894">
          <a:extLst>
            <a:ext uri="{FF2B5EF4-FFF2-40B4-BE49-F238E27FC236}">
              <a16:creationId xmlns:a16="http://schemas.microsoft.com/office/drawing/2014/main" id="{78B53F3D-3016-4FF3-AF1F-7EA0B699844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" name="Text Box 895">
          <a:extLst>
            <a:ext uri="{FF2B5EF4-FFF2-40B4-BE49-F238E27FC236}">
              <a16:creationId xmlns:a16="http://schemas.microsoft.com/office/drawing/2014/main" id="{1BD5C4AA-6DC8-4E03-8FD9-22BCF823E01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" name="Text Box 896">
          <a:extLst>
            <a:ext uri="{FF2B5EF4-FFF2-40B4-BE49-F238E27FC236}">
              <a16:creationId xmlns:a16="http://schemas.microsoft.com/office/drawing/2014/main" id="{AA818DF3-6892-435A-8A37-C4B78B2B033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" name="Text Box 897">
          <a:extLst>
            <a:ext uri="{FF2B5EF4-FFF2-40B4-BE49-F238E27FC236}">
              <a16:creationId xmlns:a16="http://schemas.microsoft.com/office/drawing/2014/main" id="{A387A21E-88CA-4676-AC59-8693ECF63A4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" name="Text Box 898">
          <a:extLst>
            <a:ext uri="{FF2B5EF4-FFF2-40B4-BE49-F238E27FC236}">
              <a16:creationId xmlns:a16="http://schemas.microsoft.com/office/drawing/2014/main" id="{15D6E01F-6A74-4F89-A3E4-2F4A1406FED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" name="Text Box 899">
          <a:extLst>
            <a:ext uri="{FF2B5EF4-FFF2-40B4-BE49-F238E27FC236}">
              <a16:creationId xmlns:a16="http://schemas.microsoft.com/office/drawing/2014/main" id="{019F52C4-6949-41E2-8E74-2F1DE56ED01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" name="Text Box 900">
          <a:extLst>
            <a:ext uri="{FF2B5EF4-FFF2-40B4-BE49-F238E27FC236}">
              <a16:creationId xmlns:a16="http://schemas.microsoft.com/office/drawing/2014/main" id="{37684469-A398-43AF-AECC-02E6048AD62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" name="Text Box 901">
          <a:extLst>
            <a:ext uri="{FF2B5EF4-FFF2-40B4-BE49-F238E27FC236}">
              <a16:creationId xmlns:a16="http://schemas.microsoft.com/office/drawing/2014/main" id="{263F0A9F-ABD8-4AE3-8AD7-2A7F6AA15F1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" name="Text Box 902">
          <a:extLst>
            <a:ext uri="{FF2B5EF4-FFF2-40B4-BE49-F238E27FC236}">
              <a16:creationId xmlns:a16="http://schemas.microsoft.com/office/drawing/2014/main" id="{15FB9D87-3265-480E-BC0D-AB69357DAE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" name="Text Box 903">
          <a:extLst>
            <a:ext uri="{FF2B5EF4-FFF2-40B4-BE49-F238E27FC236}">
              <a16:creationId xmlns:a16="http://schemas.microsoft.com/office/drawing/2014/main" id="{DE4BB160-4DF2-4D6E-B9C5-607FBE6BF7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" name="Text Box 904">
          <a:extLst>
            <a:ext uri="{FF2B5EF4-FFF2-40B4-BE49-F238E27FC236}">
              <a16:creationId xmlns:a16="http://schemas.microsoft.com/office/drawing/2014/main" id="{0D17A73B-4AA2-4C48-B009-0BF019BE66D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" name="Text Box 905">
          <a:extLst>
            <a:ext uri="{FF2B5EF4-FFF2-40B4-BE49-F238E27FC236}">
              <a16:creationId xmlns:a16="http://schemas.microsoft.com/office/drawing/2014/main" id="{80D99AC6-E180-4071-9C68-B0AE8A482E9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" name="Text Box 906">
          <a:extLst>
            <a:ext uri="{FF2B5EF4-FFF2-40B4-BE49-F238E27FC236}">
              <a16:creationId xmlns:a16="http://schemas.microsoft.com/office/drawing/2014/main" id="{2D925D80-6A0D-4B9B-9F90-2999F7CE642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" name="Text Box 907">
          <a:extLst>
            <a:ext uri="{FF2B5EF4-FFF2-40B4-BE49-F238E27FC236}">
              <a16:creationId xmlns:a16="http://schemas.microsoft.com/office/drawing/2014/main" id="{852BDF49-175E-4B3D-BC56-BB83A862C0F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" name="Text Box 908">
          <a:extLst>
            <a:ext uri="{FF2B5EF4-FFF2-40B4-BE49-F238E27FC236}">
              <a16:creationId xmlns:a16="http://schemas.microsoft.com/office/drawing/2014/main" id="{E638F7DA-BA78-4408-8494-F621C21179F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" name="Text Box 909">
          <a:extLst>
            <a:ext uri="{FF2B5EF4-FFF2-40B4-BE49-F238E27FC236}">
              <a16:creationId xmlns:a16="http://schemas.microsoft.com/office/drawing/2014/main" id="{7EBF19EA-6391-4BCC-AFAC-F6958B9E7D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" name="Text Box 910">
          <a:extLst>
            <a:ext uri="{FF2B5EF4-FFF2-40B4-BE49-F238E27FC236}">
              <a16:creationId xmlns:a16="http://schemas.microsoft.com/office/drawing/2014/main" id="{6346A367-296F-44C5-A4D4-36C4DE4B5D2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" name="Text Box 911">
          <a:extLst>
            <a:ext uri="{FF2B5EF4-FFF2-40B4-BE49-F238E27FC236}">
              <a16:creationId xmlns:a16="http://schemas.microsoft.com/office/drawing/2014/main" id="{484E2849-F734-442F-9AE5-410617CD3F3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" name="Text Box 912">
          <a:extLst>
            <a:ext uri="{FF2B5EF4-FFF2-40B4-BE49-F238E27FC236}">
              <a16:creationId xmlns:a16="http://schemas.microsoft.com/office/drawing/2014/main" id="{D085FB4D-194C-410B-BF39-D00AEF0D2E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" name="Text Box 913">
          <a:extLst>
            <a:ext uri="{FF2B5EF4-FFF2-40B4-BE49-F238E27FC236}">
              <a16:creationId xmlns:a16="http://schemas.microsoft.com/office/drawing/2014/main" id="{BE48892D-918C-475B-AB18-00CE5AE6709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" name="Text Box 914">
          <a:extLst>
            <a:ext uri="{FF2B5EF4-FFF2-40B4-BE49-F238E27FC236}">
              <a16:creationId xmlns:a16="http://schemas.microsoft.com/office/drawing/2014/main" id="{0F41924F-10D9-4286-8839-9F938FA2748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" name="Text Box 915">
          <a:extLst>
            <a:ext uri="{FF2B5EF4-FFF2-40B4-BE49-F238E27FC236}">
              <a16:creationId xmlns:a16="http://schemas.microsoft.com/office/drawing/2014/main" id="{D9F0C2D6-C262-4750-AEB7-11DE385418C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" name="Text Box 916">
          <a:extLst>
            <a:ext uri="{FF2B5EF4-FFF2-40B4-BE49-F238E27FC236}">
              <a16:creationId xmlns:a16="http://schemas.microsoft.com/office/drawing/2014/main" id="{910E8963-42CB-4466-B1D9-B13EC9EAC2B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" name="Text Box 917">
          <a:extLst>
            <a:ext uri="{FF2B5EF4-FFF2-40B4-BE49-F238E27FC236}">
              <a16:creationId xmlns:a16="http://schemas.microsoft.com/office/drawing/2014/main" id="{EB400667-B8BD-47C2-8028-32415ADD1AD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" name="Text Box 918">
          <a:extLst>
            <a:ext uri="{FF2B5EF4-FFF2-40B4-BE49-F238E27FC236}">
              <a16:creationId xmlns:a16="http://schemas.microsoft.com/office/drawing/2014/main" id="{9BD6D5E5-7C5F-460C-ADE5-38FD9128BFD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" name="Text Box 919">
          <a:extLst>
            <a:ext uri="{FF2B5EF4-FFF2-40B4-BE49-F238E27FC236}">
              <a16:creationId xmlns:a16="http://schemas.microsoft.com/office/drawing/2014/main" id="{B6E4916A-AF2E-4510-AD54-CF1C1DF0E0F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" name="Text Box 920">
          <a:extLst>
            <a:ext uri="{FF2B5EF4-FFF2-40B4-BE49-F238E27FC236}">
              <a16:creationId xmlns:a16="http://schemas.microsoft.com/office/drawing/2014/main" id="{636628A3-5DD5-4913-9949-463F51D911E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" name="Text Box 921">
          <a:extLst>
            <a:ext uri="{FF2B5EF4-FFF2-40B4-BE49-F238E27FC236}">
              <a16:creationId xmlns:a16="http://schemas.microsoft.com/office/drawing/2014/main" id="{7A63B617-32E2-4632-B1AF-2BA3972771C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" name="Text Box 922">
          <a:extLst>
            <a:ext uri="{FF2B5EF4-FFF2-40B4-BE49-F238E27FC236}">
              <a16:creationId xmlns:a16="http://schemas.microsoft.com/office/drawing/2014/main" id="{FE9815D4-7F5B-4BBF-B893-B6069724EE6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" name="Text Box 923">
          <a:extLst>
            <a:ext uri="{FF2B5EF4-FFF2-40B4-BE49-F238E27FC236}">
              <a16:creationId xmlns:a16="http://schemas.microsoft.com/office/drawing/2014/main" id="{25E764B7-E56E-4A3E-A060-F7D1BB01346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" name="Text Box 924">
          <a:extLst>
            <a:ext uri="{FF2B5EF4-FFF2-40B4-BE49-F238E27FC236}">
              <a16:creationId xmlns:a16="http://schemas.microsoft.com/office/drawing/2014/main" id="{7668119F-255F-4A6F-9078-F59FA87483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0" name="Text Box 925">
          <a:extLst>
            <a:ext uri="{FF2B5EF4-FFF2-40B4-BE49-F238E27FC236}">
              <a16:creationId xmlns:a16="http://schemas.microsoft.com/office/drawing/2014/main" id="{15004F6B-1756-411C-B59D-356E753CB56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1" name="Text Box 926">
          <a:extLst>
            <a:ext uri="{FF2B5EF4-FFF2-40B4-BE49-F238E27FC236}">
              <a16:creationId xmlns:a16="http://schemas.microsoft.com/office/drawing/2014/main" id="{2364A76E-D572-4FA4-9EA7-C69A3103C3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2" name="Text Box 927">
          <a:extLst>
            <a:ext uri="{FF2B5EF4-FFF2-40B4-BE49-F238E27FC236}">
              <a16:creationId xmlns:a16="http://schemas.microsoft.com/office/drawing/2014/main" id="{83361054-BF40-4AAF-9364-2AD32CA5DDD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3" name="Text Box 928">
          <a:extLst>
            <a:ext uri="{FF2B5EF4-FFF2-40B4-BE49-F238E27FC236}">
              <a16:creationId xmlns:a16="http://schemas.microsoft.com/office/drawing/2014/main" id="{8FE5262F-5309-40CF-864B-7062E286854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4" name="Text Box 929">
          <a:extLst>
            <a:ext uri="{FF2B5EF4-FFF2-40B4-BE49-F238E27FC236}">
              <a16:creationId xmlns:a16="http://schemas.microsoft.com/office/drawing/2014/main" id="{936E2C27-6851-4B86-861F-DE2A1CD0C3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5" name="Text Box 930">
          <a:extLst>
            <a:ext uri="{FF2B5EF4-FFF2-40B4-BE49-F238E27FC236}">
              <a16:creationId xmlns:a16="http://schemas.microsoft.com/office/drawing/2014/main" id="{79CEB801-B9E9-4847-9BF7-ABC6285E19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6" name="Text Box 931">
          <a:extLst>
            <a:ext uri="{FF2B5EF4-FFF2-40B4-BE49-F238E27FC236}">
              <a16:creationId xmlns:a16="http://schemas.microsoft.com/office/drawing/2014/main" id="{18B0CABE-691F-4961-8F8C-E4EA1D0DBE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7" name="Text Box 932">
          <a:extLst>
            <a:ext uri="{FF2B5EF4-FFF2-40B4-BE49-F238E27FC236}">
              <a16:creationId xmlns:a16="http://schemas.microsoft.com/office/drawing/2014/main" id="{B1E95E18-2C17-4F20-9DF1-960C1F748FE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8" name="Text Box 933">
          <a:extLst>
            <a:ext uri="{FF2B5EF4-FFF2-40B4-BE49-F238E27FC236}">
              <a16:creationId xmlns:a16="http://schemas.microsoft.com/office/drawing/2014/main" id="{FFE0086B-30A5-4A07-8382-DEA6A5D7D15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9" name="Text Box 934">
          <a:extLst>
            <a:ext uri="{FF2B5EF4-FFF2-40B4-BE49-F238E27FC236}">
              <a16:creationId xmlns:a16="http://schemas.microsoft.com/office/drawing/2014/main" id="{8F61602B-039B-4DDA-BA41-29D068BDAF4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0" name="Text Box 935">
          <a:extLst>
            <a:ext uri="{FF2B5EF4-FFF2-40B4-BE49-F238E27FC236}">
              <a16:creationId xmlns:a16="http://schemas.microsoft.com/office/drawing/2014/main" id="{7D51390E-848C-41C3-A140-3782EE82F02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1" name="Text Box 936">
          <a:extLst>
            <a:ext uri="{FF2B5EF4-FFF2-40B4-BE49-F238E27FC236}">
              <a16:creationId xmlns:a16="http://schemas.microsoft.com/office/drawing/2014/main" id="{5CDD43BC-D816-486E-9D12-38BD60AC142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2" name="Text Box 937">
          <a:extLst>
            <a:ext uri="{FF2B5EF4-FFF2-40B4-BE49-F238E27FC236}">
              <a16:creationId xmlns:a16="http://schemas.microsoft.com/office/drawing/2014/main" id="{7AE5A1F0-675A-4E87-9E42-801CD82767C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3" name="Text Box 938">
          <a:extLst>
            <a:ext uri="{FF2B5EF4-FFF2-40B4-BE49-F238E27FC236}">
              <a16:creationId xmlns:a16="http://schemas.microsoft.com/office/drawing/2014/main" id="{FDA64DDA-6694-47A7-9A2F-82003DD8F99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4" name="Text Box 939">
          <a:extLst>
            <a:ext uri="{FF2B5EF4-FFF2-40B4-BE49-F238E27FC236}">
              <a16:creationId xmlns:a16="http://schemas.microsoft.com/office/drawing/2014/main" id="{1E4A944E-A1AE-41B7-B3F7-BECB93D853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5" name="Text Box 940">
          <a:extLst>
            <a:ext uri="{FF2B5EF4-FFF2-40B4-BE49-F238E27FC236}">
              <a16:creationId xmlns:a16="http://schemas.microsoft.com/office/drawing/2014/main" id="{1E05244D-7D11-45DE-906B-F22956B4416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6" name="Text Box 941">
          <a:extLst>
            <a:ext uri="{FF2B5EF4-FFF2-40B4-BE49-F238E27FC236}">
              <a16:creationId xmlns:a16="http://schemas.microsoft.com/office/drawing/2014/main" id="{F9F91CDF-F271-4FE0-B1FF-686E532B952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7" name="Text Box 942">
          <a:extLst>
            <a:ext uri="{FF2B5EF4-FFF2-40B4-BE49-F238E27FC236}">
              <a16:creationId xmlns:a16="http://schemas.microsoft.com/office/drawing/2014/main" id="{C20ADCCF-44AE-49BF-89E7-EAF489ABA0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8" name="Text Box 943">
          <a:extLst>
            <a:ext uri="{FF2B5EF4-FFF2-40B4-BE49-F238E27FC236}">
              <a16:creationId xmlns:a16="http://schemas.microsoft.com/office/drawing/2014/main" id="{1174E3CE-DD22-4B42-A257-0A588199A4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09" name="Text Box 944">
          <a:extLst>
            <a:ext uri="{FF2B5EF4-FFF2-40B4-BE49-F238E27FC236}">
              <a16:creationId xmlns:a16="http://schemas.microsoft.com/office/drawing/2014/main" id="{CD49D546-506C-4A26-BBCD-259840CEEA1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0" name="Text Box 945">
          <a:extLst>
            <a:ext uri="{FF2B5EF4-FFF2-40B4-BE49-F238E27FC236}">
              <a16:creationId xmlns:a16="http://schemas.microsoft.com/office/drawing/2014/main" id="{91582E4E-7D0D-4922-A46D-17E077758C7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1" name="Text Box 946">
          <a:extLst>
            <a:ext uri="{FF2B5EF4-FFF2-40B4-BE49-F238E27FC236}">
              <a16:creationId xmlns:a16="http://schemas.microsoft.com/office/drawing/2014/main" id="{429742DC-A8D8-4CDE-9EFA-3F8F20856AC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2" name="Text Box 947">
          <a:extLst>
            <a:ext uri="{FF2B5EF4-FFF2-40B4-BE49-F238E27FC236}">
              <a16:creationId xmlns:a16="http://schemas.microsoft.com/office/drawing/2014/main" id="{8D1281D4-6EAD-40CD-9DDE-567FEEA0119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3" name="Text Box 948">
          <a:extLst>
            <a:ext uri="{FF2B5EF4-FFF2-40B4-BE49-F238E27FC236}">
              <a16:creationId xmlns:a16="http://schemas.microsoft.com/office/drawing/2014/main" id="{0CC49239-0EF0-4A91-9383-2A37F5486D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4" name="Text Box 949">
          <a:extLst>
            <a:ext uri="{FF2B5EF4-FFF2-40B4-BE49-F238E27FC236}">
              <a16:creationId xmlns:a16="http://schemas.microsoft.com/office/drawing/2014/main" id="{0DEA32A6-2C8E-4190-8E5A-6ED9DE2F43B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5" name="Text Box 950">
          <a:extLst>
            <a:ext uri="{FF2B5EF4-FFF2-40B4-BE49-F238E27FC236}">
              <a16:creationId xmlns:a16="http://schemas.microsoft.com/office/drawing/2014/main" id="{728CE6D6-22B1-4866-85BF-525B7310812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6" name="Text Box 951">
          <a:extLst>
            <a:ext uri="{FF2B5EF4-FFF2-40B4-BE49-F238E27FC236}">
              <a16:creationId xmlns:a16="http://schemas.microsoft.com/office/drawing/2014/main" id="{DEC6C318-FC25-4873-9DFE-7720D16240E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7" name="Text Box 952">
          <a:extLst>
            <a:ext uri="{FF2B5EF4-FFF2-40B4-BE49-F238E27FC236}">
              <a16:creationId xmlns:a16="http://schemas.microsoft.com/office/drawing/2014/main" id="{A6461659-B92D-4E05-8BC8-3A9E9E7CDF5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8" name="Text Box 953">
          <a:extLst>
            <a:ext uri="{FF2B5EF4-FFF2-40B4-BE49-F238E27FC236}">
              <a16:creationId xmlns:a16="http://schemas.microsoft.com/office/drawing/2014/main" id="{5610089A-4FB6-4F78-A889-949265C460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19" name="Text Box 954">
          <a:extLst>
            <a:ext uri="{FF2B5EF4-FFF2-40B4-BE49-F238E27FC236}">
              <a16:creationId xmlns:a16="http://schemas.microsoft.com/office/drawing/2014/main" id="{38D14A0C-376B-4179-898B-4A307C71D69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0" name="Text Box 955">
          <a:extLst>
            <a:ext uri="{FF2B5EF4-FFF2-40B4-BE49-F238E27FC236}">
              <a16:creationId xmlns:a16="http://schemas.microsoft.com/office/drawing/2014/main" id="{43453DC6-E1BE-47F3-850A-CE6D5F6D589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1" name="Text Box 956">
          <a:extLst>
            <a:ext uri="{FF2B5EF4-FFF2-40B4-BE49-F238E27FC236}">
              <a16:creationId xmlns:a16="http://schemas.microsoft.com/office/drawing/2014/main" id="{53E51B26-9307-4170-A810-8535FCCA3BF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2" name="Text Box 957">
          <a:extLst>
            <a:ext uri="{FF2B5EF4-FFF2-40B4-BE49-F238E27FC236}">
              <a16:creationId xmlns:a16="http://schemas.microsoft.com/office/drawing/2014/main" id="{86612CD6-8530-4E5C-A9CC-860C12E40D6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3" name="Text Box 958">
          <a:extLst>
            <a:ext uri="{FF2B5EF4-FFF2-40B4-BE49-F238E27FC236}">
              <a16:creationId xmlns:a16="http://schemas.microsoft.com/office/drawing/2014/main" id="{3E789CD9-F328-406E-9101-725EF751995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4" name="Text Box 959">
          <a:extLst>
            <a:ext uri="{FF2B5EF4-FFF2-40B4-BE49-F238E27FC236}">
              <a16:creationId xmlns:a16="http://schemas.microsoft.com/office/drawing/2014/main" id="{AB7FD853-0D14-4A9D-B07E-4615435FCD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5" name="Text Box 960">
          <a:extLst>
            <a:ext uri="{FF2B5EF4-FFF2-40B4-BE49-F238E27FC236}">
              <a16:creationId xmlns:a16="http://schemas.microsoft.com/office/drawing/2014/main" id="{9B502AEF-C50C-4EE2-80F2-8BC44D1B86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6" name="Text Box 961">
          <a:extLst>
            <a:ext uri="{FF2B5EF4-FFF2-40B4-BE49-F238E27FC236}">
              <a16:creationId xmlns:a16="http://schemas.microsoft.com/office/drawing/2014/main" id="{55097CB8-C351-4AB4-9274-BD759A0DEA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7" name="Text Box 962">
          <a:extLst>
            <a:ext uri="{FF2B5EF4-FFF2-40B4-BE49-F238E27FC236}">
              <a16:creationId xmlns:a16="http://schemas.microsoft.com/office/drawing/2014/main" id="{442F5997-679C-44FC-B04A-23EDE9566EF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8" name="Text Box 963">
          <a:extLst>
            <a:ext uri="{FF2B5EF4-FFF2-40B4-BE49-F238E27FC236}">
              <a16:creationId xmlns:a16="http://schemas.microsoft.com/office/drawing/2014/main" id="{1840BF57-372C-46A0-ADA6-735FE65399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29" name="Text Box 964">
          <a:extLst>
            <a:ext uri="{FF2B5EF4-FFF2-40B4-BE49-F238E27FC236}">
              <a16:creationId xmlns:a16="http://schemas.microsoft.com/office/drawing/2014/main" id="{45A1C886-A639-48B5-9E3E-B295067E2C5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0" name="Text Box 965">
          <a:extLst>
            <a:ext uri="{FF2B5EF4-FFF2-40B4-BE49-F238E27FC236}">
              <a16:creationId xmlns:a16="http://schemas.microsoft.com/office/drawing/2014/main" id="{AC8F8F1B-771B-4C54-A894-6C6D7AD35F8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1" name="Text Box 966">
          <a:extLst>
            <a:ext uri="{FF2B5EF4-FFF2-40B4-BE49-F238E27FC236}">
              <a16:creationId xmlns:a16="http://schemas.microsoft.com/office/drawing/2014/main" id="{119CDA13-9154-4235-A568-76903E422E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2" name="Text Box 967">
          <a:extLst>
            <a:ext uri="{FF2B5EF4-FFF2-40B4-BE49-F238E27FC236}">
              <a16:creationId xmlns:a16="http://schemas.microsoft.com/office/drawing/2014/main" id="{186D437F-8041-446B-B8D2-5B1AB48FF8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3" name="Text Box 968">
          <a:extLst>
            <a:ext uri="{FF2B5EF4-FFF2-40B4-BE49-F238E27FC236}">
              <a16:creationId xmlns:a16="http://schemas.microsoft.com/office/drawing/2014/main" id="{9CC0D05D-5A56-4DE7-9F86-BCF37C575A3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4" name="Text Box 969">
          <a:extLst>
            <a:ext uri="{FF2B5EF4-FFF2-40B4-BE49-F238E27FC236}">
              <a16:creationId xmlns:a16="http://schemas.microsoft.com/office/drawing/2014/main" id="{6114453B-E57E-4085-9E08-B5D3D8FDA1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5" name="Text Box 970">
          <a:extLst>
            <a:ext uri="{FF2B5EF4-FFF2-40B4-BE49-F238E27FC236}">
              <a16:creationId xmlns:a16="http://schemas.microsoft.com/office/drawing/2014/main" id="{8250E5C9-E458-4EAB-A815-42A58DF586B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6" name="Text Box 971">
          <a:extLst>
            <a:ext uri="{FF2B5EF4-FFF2-40B4-BE49-F238E27FC236}">
              <a16:creationId xmlns:a16="http://schemas.microsoft.com/office/drawing/2014/main" id="{0CC6FD7D-8162-403D-9A49-3BA71B723E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7" name="Text Box 972">
          <a:extLst>
            <a:ext uri="{FF2B5EF4-FFF2-40B4-BE49-F238E27FC236}">
              <a16:creationId xmlns:a16="http://schemas.microsoft.com/office/drawing/2014/main" id="{07D92558-BB00-482F-B2E7-3E0A9661E74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8" name="Text Box 973">
          <a:extLst>
            <a:ext uri="{FF2B5EF4-FFF2-40B4-BE49-F238E27FC236}">
              <a16:creationId xmlns:a16="http://schemas.microsoft.com/office/drawing/2014/main" id="{F40DD65D-5FE7-4B3E-9888-15C038399DC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39" name="Text Box 974">
          <a:extLst>
            <a:ext uri="{FF2B5EF4-FFF2-40B4-BE49-F238E27FC236}">
              <a16:creationId xmlns:a16="http://schemas.microsoft.com/office/drawing/2014/main" id="{ABBE3E01-579F-41A2-A776-F46E1D053F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0" name="Text Box 975">
          <a:extLst>
            <a:ext uri="{FF2B5EF4-FFF2-40B4-BE49-F238E27FC236}">
              <a16:creationId xmlns:a16="http://schemas.microsoft.com/office/drawing/2014/main" id="{D4BC6D15-C5BD-4390-9FFC-B6D7DF6F5BF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1" name="Text Box 976">
          <a:extLst>
            <a:ext uri="{FF2B5EF4-FFF2-40B4-BE49-F238E27FC236}">
              <a16:creationId xmlns:a16="http://schemas.microsoft.com/office/drawing/2014/main" id="{B51CC549-ECE9-475A-B9D9-8FB126E83BC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2" name="Text Box 977">
          <a:extLst>
            <a:ext uri="{FF2B5EF4-FFF2-40B4-BE49-F238E27FC236}">
              <a16:creationId xmlns:a16="http://schemas.microsoft.com/office/drawing/2014/main" id="{6750AB24-3A39-4E61-B382-D56F70653F9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3" name="Text Box 978">
          <a:extLst>
            <a:ext uri="{FF2B5EF4-FFF2-40B4-BE49-F238E27FC236}">
              <a16:creationId xmlns:a16="http://schemas.microsoft.com/office/drawing/2014/main" id="{CFC1FB7E-7B8F-48FE-AB8A-B35CFC1C104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4" name="Text Box 979">
          <a:extLst>
            <a:ext uri="{FF2B5EF4-FFF2-40B4-BE49-F238E27FC236}">
              <a16:creationId xmlns:a16="http://schemas.microsoft.com/office/drawing/2014/main" id="{C1C75859-4067-47CB-86A2-D0FF8D3AE77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5" name="Text Box 980">
          <a:extLst>
            <a:ext uri="{FF2B5EF4-FFF2-40B4-BE49-F238E27FC236}">
              <a16:creationId xmlns:a16="http://schemas.microsoft.com/office/drawing/2014/main" id="{82B246DC-EB21-4D07-B8ED-A72D4F6FAA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6" name="Text Box 981">
          <a:extLst>
            <a:ext uri="{FF2B5EF4-FFF2-40B4-BE49-F238E27FC236}">
              <a16:creationId xmlns:a16="http://schemas.microsoft.com/office/drawing/2014/main" id="{1C8D4759-9A45-495A-8B6F-3252566D493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7" name="Text Box 982">
          <a:extLst>
            <a:ext uri="{FF2B5EF4-FFF2-40B4-BE49-F238E27FC236}">
              <a16:creationId xmlns:a16="http://schemas.microsoft.com/office/drawing/2014/main" id="{AE3CEA07-F8F6-4660-BF2F-5DF0FDE4370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8" name="Text Box 983">
          <a:extLst>
            <a:ext uri="{FF2B5EF4-FFF2-40B4-BE49-F238E27FC236}">
              <a16:creationId xmlns:a16="http://schemas.microsoft.com/office/drawing/2014/main" id="{46E50953-F823-41A6-9F57-4A6719A4AD3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49" name="Text Box 984">
          <a:extLst>
            <a:ext uri="{FF2B5EF4-FFF2-40B4-BE49-F238E27FC236}">
              <a16:creationId xmlns:a16="http://schemas.microsoft.com/office/drawing/2014/main" id="{96FEBF3D-E2E0-4379-8D90-C1F87A923D6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0" name="Text Box 985">
          <a:extLst>
            <a:ext uri="{FF2B5EF4-FFF2-40B4-BE49-F238E27FC236}">
              <a16:creationId xmlns:a16="http://schemas.microsoft.com/office/drawing/2014/main" id="{A9CF9183-8404-4B87-B592-502CCBD5B9F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1" name="Text Box 986">
          <a:extLst>
            <a:ext uri="{FF2B5EF4-FFF2-40B4-BE49-F238E27FC236}">
              <a16:creationId xmlns:a16="http://schemas.microsoft.com/office/drawing/2014/main" id="{B8409AE5-7613-4C37-AEC0-A4A4FCB611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2" name="Text Box 987">
          <a:extLst>
            <a:ext uri="{FF2B5EF4-FFF2-40B4-BE49-F238E27FC236}">
              <a16:creationId xmlns:a16="http://schemas.microsoft.com/office/drawing/2014/main" id="{3AE06091-1D88-4298-99D2-B797C9F7C37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3" name="Text Box 988">
          <a:extLst>
            <a:ext uri="{FF2B5EF4-FFF2-40B4-BE49-F238E27FC236}">
              <a16:creationId xmlns:a16="http://schemas.microsoft.com/office/drawing/2014/main" id="{97822413-02D8-436F-84EC-7F56DAD98D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4" name="Text Box 989">
          <a:extLst>
            <a:ext uri="{FF2B5EF4-FFF2-40B4-BE49-F238E27FC236}">
              <a16:creationId xmlns:a16="http://schemas.microsoft.com/office/drawing/2014/main" id="{21DBA4E0-785B-4D74-AEC0-EBDF30000A4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5" name="Text Box 990">
          <a:extLst>
            <a:ext uri="{FF2B5EF4-FFF2-40B4-BE49-F238E27FC236}">
              <a16:creationId xmlns:a16="http://schemas.microsoft.com/office/drawing/2014/main" id="{7C234150-E367-404A-81BF-5C95BEE6AF3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6" name="Text Box 991">
          <a:extLst>
            <a:ext uri="{FF2B5EF4-FFF2-40B4-BE49-F238E27FC236}">
              <a16:creationId xmlns:a16="http://schemas.microsoft.com/office/drawing/2014/main" id="{104E5502-1491-408C-8C6A-7FD752BD3AB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7" name="Text Box 992">
          <a:extLst>
            <a:ext uri="{FF2B5EF4-FFF2-40B4-BE49-F238E27FC236}">
              <a16:creationId xmlns:a16="http://schemas.microsoft.com/office/drawing/2014/main" id="{AFAD7EBA-C139-4B2A-B7D8-1185749729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8" name="Text Box 993">
          <a:extLst>
            <a:ext uri="{FF2B5EF4-FFF2-40B4-BE49-F238E27FC236}">
              <a16:creationId xmlns:a16="http://schemas.microsoft.com/office/drawing/2014/main" id="{1CB21A4E-892A-4385-9171-74B48A6774D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59" name="Text Box 994">
          <a:extLst>
            <a:ext uri="{FF2B5EF4-FFF2-40B4-BE49-F238E27FC236}">
              <a16:creationId xmlns:a16="http://schemas.microsoft.com/office/drawing/2014/main" id="{C56BD5F0-74E1-408E-9EC4-C66851482B1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0" name="Text Box 995">
          <a:extLst>
            <a:ext uri="{FF2B5EF4-FFF2-40B4-BE49-F238E27FC236}">
              <a16:creationId xmlns:a16="http://schemas.microsoft.com/office/drawing/2014/main" id="{9F888FE5-1340-44FF-B015-D21130410BC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1" name="Text Box 996">
          <a:extLst>
            <a:ext uri="{FF2B5EF4-FFF2-40B4-BE49-F238E27FC236}">
              <a16:creationId xmlns:a16="http://schemas.microsoft.com/office/drawing/2014/main" id="{F57E3764-7DE4-4806-8334-D8D323A74C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2" name="Text Box 997">
          <a:extLst>
            <a:ext uri="{FF2B5EF4-FFF2-40B4-BE49-F238E27FC236}">
              <a16:creationId xmlns:a16="http://schemas.microsoft.com/office/drawing/2014/main" id="{D65FA5D5-937E-4E4A-B469-24F2F8FF15A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3" name="Text Box 998">
          <a:extLst>
            <a:ext uri="{FF2B5EF4-FFF2-40B4-BE49-F238E27FC236}">
              <a16:creationId xmlns:a16="http://schemas.microsoft.com/office/drawing/2014/main" id="{1BBB29AE-1A88-4337-88A3-CD16247E17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4" name="Text Box 999">
          <a:extLst>
            <a:ext uri="{FF2B5EF4-FFF2-40B4-BE49-F238E27FC236}">
              <a16:creationId xmlns:a16="http://schemas.microsoft.com/office/drawing/2014/main" id="{AA846014-5709-453C-9725-380876DD28D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5" name="Text Box 1000">
          <a:extLst>
            <a:ext uri="{FF2B5EF4-FFF2-40B4-BE49-F238E27FC236}">
              <a16:creationId xmlns:a16="http://schemas.microsoft.com/office/drawing/2014/main" id="{6CBC39B3-CF96-413B-9561-FCB59B9F86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6" name="Text Box 1001">
          <a:extLst>
            <a:ext uri="{FF2B5EF4-FFF2-40B4-BE49-F238E27FC236}">
              <a16:creationId xmlns:a16="http://schemas.microsoft.com/office/drawing/2014/main" id="{C164ECCA-FFC5-4757-8C3E-2AB71B5F5DC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7" name="Text Box 1002">
          <a:extLst>
            <a:ext uri="{FF2B5EF4-FFF2-40B4-BE49-F238E27FC236}">
              <a16:creationId xmlns:a16="http://schemas.microsoft.com/office/drawing/2014/main" id="{9005FAB5-D48F-4339-9847-732A224B8F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8" name="Text Box 1003">
          <a:extLst>
            <a:ext uri="{FF2B5EF4-FFF2-40B4-BE49-F238E27FC236}">
              <a16:creationId xmlns:a16="http://schemas.microsoft.com/office/drawing/2014/main" id="{4DA738A4-E1B5-4651-B2AB-367A251C12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69" name="Text Box 1004">
          <a:extLst>
            <a:ext uri="{FF2B5EF4-FFF2-40B4-BE49-F238E27FC236}">
              <a16:creationId xmlns:a16="http://schemas.microsoft.com/office/drawing/2014/main" id="{91CCBAB4-4CEC-476C-B7B7-4DD4D246E5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0" name="Text Box 1005">
          <a:extLst>
            <a:ext uri="{FF2B5EF4-FFF2-40B4-BE49-F238E27FC236}">
              <a16:creationId xmlns:a16="http://schemas.microsoft.com/office/drawing/2014/main" id="{CE97F0EB-2DCA-45FA-85FB-ADFFB84063E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1" name="Text Box 1006">
          <a:extLst>
            <a:ext uri="{FF2B5EF4-FFF2-40B4-BE49-F238E27FC236}">
              <a16:creationId xmlns:a16="http://schemas.microsoft.com/office/drawing/2014/main" id="{F918D667-A64F-4999-B009-B78BA76F63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2" name="Text Box 1007">
          <a:extLst>
            <a:ext uri="{FF2B5EF4-FFF2-40B4-BE49-F238E27FC236}">
              <a16:creationId xmlns:a16="http://schemas.microsoft.com/office/drawing/2014/main" id="{FA0C6044-D97C-4C8B-9CB0-0C26A5E041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3" name="Text Box 1008">
          <a:extLst>
            <a:ext uri="{FF2B5EF4-FFF2-40B4-BE49-F238E27FC236}">
              <a16:creationId xmlns:a16="http://schemas.microsoft.com/office/drawing/2014/main" id="{C2533196-6614-4B67-90AC-BBC3D83D89B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4" name="Text Box 1009">
          <a:extLst>
            <a:ext uri="{FF2B5EF4-FFF2-40B4-BE49-F238E27FC236}">
              <a16:creationId xmlns:a16="http://schemas.microsoft.com/office/drawing/2014/main" id="{08A987FE-D468-42F8-A963-21018A2DF5D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5" name="Text Box 1010">
          <a:extLst>
            <a:ext uri="{FF2B5EF4-FFF2-40B4-BE49-F238E27FC236}">
              <a16:creationId xmlns:a16="http://schemas.microsoft.com/office/drawing/2014/main" id="{A540CC5E-A52E-4DB8-B3B1-F2A3F94162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6" name="Text Box 1011">
          <a:extLst>
            <a:ext uri="{FF2B5EF4-FFF2-40B4-BE49-F238E27FC236}">
              <a16:creationId xmlns:a16="http://schemas.microsoft.com/office/drawing/2014/main" id="{EA99B589-25D8-48E1-B055-B44FAB8AD28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7" name="Text Box 1012">
          <a:extLst>
            <a:ext uri="{FF2B5EF4-FFF2-40B4-BE49-F238E27FC236}">
              <a16:creationId xmlns:a16="http://schemas.microsoft.com/office/drawing/2014/main" id="{6A47C97A-70A2-4449-9761-0F299EADD9C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8" name="Text Box 1013">
          <a:extLst>
            <a:ext uri="{FF2B5EF4-FFF2-40B4-BE49-F238E27FC236}">
              <a16:creationId xmlns:a16="http://schemas.microsoft.com/office/drawing/2014/main" id="{0E68A2C8-228D-4ECC-A985-FFB16A3E1E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79" name="Text Box 1014">
          <a:extLst>
            <a:ext uri="{FF2B5EF4-FFF2-40B4-BE49-F238E27FC236}">
              <a16:creationId xmlns:a16="http://schemas.microsoft.com/office/drawing/2014/main" id="{C200BC10-E339-46CF-9E4F-10F0E2E7018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0" name="Text Box 1015">
          <a:extLst>
            <a:ext uri="{FF2B5EF4-FFF2-40B4-BE49-F238E27FC236}">
              <a16:creationId xmlns:a16="http://schemas.microsoft.com/office/drawing/2014/main" id="{BCA57076-93BE-4510-9B21-9126FF31FF5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1" name="Text Box 1016">
          <a:extLst>
            <a:ext uri="{FF2B5EF4-FFF2-40B4-BE49-F238E27FC236}">
              <a16:creationId xmlns:a16="http://schemas.microsoft.com/office/drawing/2014/main" id="{D9F207F8-283D-4F50-94AE-36E73FD40BC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2" name="Text Box 1017">
          <a:extLst>
            <a:ext uri="{FF2B5EF4-FFF2-40B4-BE49-F238E27FC236}">
              <a16:creationId xmlns:a16="http://schemas.microsoft.com/office/drawing/2014/main" id="{018C4D0F-C957-4161-A134-5FC717A7827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3" name="Text Box 1018">
          <a:extLst>
            <a:ext uri="{FF2B5EF4-FFF2-40B4-BE49-F238E27FC236}">
              <a16:creationId xmlns:a16="http://schemas.microsoft.com/office/drawing/2014/main" id="{A5A44070-28CD-4638-BC98-D15C8BF1281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4" name="Text Box 1019">
          <a:extLst>
            <a:ext uri="{FF2B5EF4-FFF2-40B4-BE49-F238E27FC236}">
              <a16:creationId xmlns:a16="http://schemas.microsoft.com/office/drawing/2014/main" id="{AEE71C99-672A-43DE-8D5D-5EA3D973EAD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5" name="Text Box 1020">
          <a:extLst>
            <a:ext uri="{FF2B5EF4-FFF2-40B4-BE49-F238E27FC236}">
              <a16:creationId xmlns:a16="http://schemas.microsoft.com/office/drawing/2014/main" id="{01748EB2-45E1-443D-A97A-7B5AD830C2C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6" name="Text Box 1021">
          <a:extLst>
            <a:ext uri="{FF2B5EF4-FFF2-40B4-BE49-F238E27FC236}">
              <a16:creationId xmlns:a16="http://schemas.microsoft.com/office/drawing/2014/main" id="{9E39AB4A-6EAD-4403-BA94-166834B4789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7" name="Text Box 1022">
          <a:extLst>
            <a:ext uri="{FF2B5EF4-FFF2-40B4-BE49-F238E27FC236}">
              <a16:creationId xmlns:a16="http://schemas.microsoft.com/office/drawing/2014/main" id="{BBF323DE-BDD8-45E9-A9A4-11C5491810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8" name="Text Box 1023">
          <a:extLst>
            <a:ext uri="{FF2B5EF4-FFF2-40B4-BE49-F238E27FC236}">
              <a16:creationId xmlns:a16="http://schemas.microsoft.com/office/drawing/2014/main" id="{EE6079E9-6DEE-4EF3-9A0E-9920E92361C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89" name="Text Box 1024">
          <a:extLst>
            <a:ext uri="{FF2B5EF4-FFF2-40B4-BE49-F238E27FC236}">
              <a16:creationId xmlns:a16="http://schemas.microsoft.com/office/drawing/2014/main" id="{C5D0385C-CC66-4162-AE0F-A8A3B9B11DF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0" name="Text Box 1025">
          <a:extLst>
            <a:ext uri="{FF2B5EF4-FFF2-40B4-BE49-F238E27FC236}">
              <a16:creationId xmlns:a16="http://schemas.microsoft.com/office/drawing/2014/main" id="{6D4D9B5B-E6C7-485F-A7A6-8838DB43C12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1" name="Text Box 1026">
          <a:extLst>
            <a:ext uri="{FF2B5EF4-FFF2-40B4-BE49-F238E27FC236}">
              <a16:creationId xmlns:a16="http://schemas.microsoft.com/office/drawing/2014/main" id="{DC2CA381-4DA5-4BFD-9144-858DAB4E3EF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2" name="Text Box 1027">
          <a:extLst>
            <a:ext uri="{FF2B5EF4-FFF2-40B4-BE49-F238E27FC236}">
              <a16:creationId xmlns:a16="http://schemas.microsoft.com/office/drawing/2014/main" id="{5832CFE1-20D6-4209-9311-3A1466759F4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3" name="Text Box 1028">
          <a:extLst>
            <a:ext uri="{FF2B5EF4-FFF2-40B4-BE49-F238E27FC236}">
              <a16:creationId xmlns:a16="http://schemas.microsoft.com/office/drawing/2014/main" id="{7D1259E0-2A17-427B-9A4B-D1FEE3CAE13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4" name="Text Box 1029">
          <a:extLst>
            <a:ext uri="{FF2B5EF4-FFF2-40B4-BE49-F238E27FC236}">
              <a16:creationId xmlns:a16="http://schemas.microsoft.com/office/drawing/2014/main" id="{ADA66844-3068-46E7-A081-EF63C416C2F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5" name="Text Box 1030">
          <a:extLst>
            <a:ext uri="{FF2B5EF4-FFF2-40B4-BE49-F238E27FC236}">
              <a16:creationId xmlns:a16="http://schemas.microsoft.com/office/drawing/2014/main" id="{D5872A26-F6C2-48D8-B7C0-FA68564441A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6" name="Text Box 1031">
          <a:extLst>
            <a:ext uri="{FF2B5EF4-FFF2-40B4-BE49-F238E27FC236}">
              <a16:creationId xmlns:a16="http://schemas.microsoft.com/office/drawing/2014/main" id="{E5306822-7B39-4F3E-89B4-D55D3CB61E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7" name="Text Box 1032">
          <a:extLst>
            <a:ext uri="{FF2B5EF4-FFF2-40B4-BE49-F238E27FC236}">
              <a16:creationId xmlns:a16="http://schemas.microsoft.com/office/drawing/2014/main" id="{FF7EA2E2-C156-43CC-9604-FA8B2D5E12C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8" name="Text Box 1033">
          <a:extLst>
            <a:ext uri="{FF2B5EF4-FFF2-40B4-BE49-F238E27FC236}">
              <a16:creationId xmlns:a16="http://schemas.microsoft.com/office/drawing/2014/main" id="{5D7DDFE5-9A88-4C71-A3C9-119D62DF1BB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199" name="Text Box 1034">
          <a:extLst>
            <a:ext uri="{FF2B5EF4-FFF2-40B4-BE49-F238E27FC236}">
              <a16:creationId xmlns:a16="http://schemas.microsoft.com/office/drawing/2014/main" id="{338336DD-EA15-4EF6-95C5-E5AE658D120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0" name="Text Box 1035">
          <a:extLst>
            <a:ext uri="{FF2B5EF4-FFF2-40B4-BE49-F238E27FC236}">
              <a16:creationId xmlns:a16="http://schemas.microsoft.com/office/drawing/2014/main" id="{03C905A9-2A02-4B80-8EF6-E44941E3EC2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1" name="Text Box 1036">
          <a:extLst>
            <a:ext uri="{FF2B5EF4-FFF2-40B4-BE49-F238E27FC236}">
              <a16:creationId xmlns:a16="http://schemas.microsoft.com/office/drawing/2014/main" id="{777E56B0-BBCC-461E-A7BB-4426BBD37AA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2" name="Text Box 1037">
          <a:extLst>
            <a:ext uri="{FF2B5EF4-FFF2-40B4-BE49-F238E27FC236}">
              <a16:creationId xmlns:a16="http://schemas.microsoft.com/office/drawing/2014/main" id="{CC6BF82A-16A9-4BA2-99E8-730A58C6C41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3" name="Text Box 1038">
          <a:extLst>
            <a:ext uri="{FF2B5EF4-FFF2-40B4-BE49-F238E27FC236}">
              <a16:creationId xmlns:a16="http://schemas.microsoft.com/office/drawing/2014/main" id="{25F2FABE-21D6-44C3-BB85-8D910A3E52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4" name="Text Box 1039">
          <a:extLst>
            <a:ext uri="{FF2B5EF4-FFF2-40B4-BE49-F238E27FC236}">
              <a16:creationId xmlns:a16="http://schemas.microsoft.com/office/drawing/2014/main" id="{E2182A46-BC3F-4C8A-8A6E-B3D2BE3A577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5" name="Text Box 1040">
          <a:extLst>
            <a:ext uri="{FF2B5EF4-FFF2-40B4-BE49-F238E27FC236}">
              <a16:creationId xmlns:a16="http://schemas.microsoft.com/office/drawing/2014/main" id="{866074F2-6AE3-4576-8F31-7A942360321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6" name="Text Box 1041">
          <a:extLst>
            <a:ext uri="{FF2B5EF4-FFF2-40B4-BE49-F238E27FC236}">
              <a16:creationId xmlns:a16="http://schemas.microsoft.com/office/drawing/2014/main" id="{306178FA-A023-48A1-85F6-6F472CA247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7" name="Text Box 1042">
          <a:extLst>
            <a:ext uri="{FF2B5EF4-FFF2-40B4-BE49-F238E27FC236}">
              <a16:creationId xmlns:a16="http://schemas.microsoft.com/office/drawing/2014/main" id="{0FB961C7-A207-483E-88FC-1721C9F5CE0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8" name="Text Box 1043">
          <a:extLst>
            <a:ext uri="{FF2B5EF4-FFF2-40B4-BE49-F238E27FC236}">
              <a16:creationId xmlns:a16="http://schemas.microsoft.com/office/drawing/2014/main" id="{B8271DD1-5EBE-4D4E-B582-BBD8B5884F0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09" name="Text Box 1044">
          <a:extLst>
            <a:ext uri="{FF2B5EF4-FFF2-40B4-BE49-F238E27FC236}">
              <a16:creationId xmlns:a16="http://schemas.microsoft.com/office/drawing/2014/main" id="{E3A01BF3-A8D8-4B59-9411-45705AB31ED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0" name="Text Box 1045">
          <a:extLst>
            <a:ext uri="{FF2B5EF4-FFF2-40B4-BE49-F238E27FC236}">
              <a16:creationId xmlns:a16="http://schemas.microsoft.com/office/drawing/2014/main" id="{D65FAB73-CD4F-48F3-96BE-16D2ABB492B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1" name="Text Box 1046">
          <a:extLst>
            <a:ext uri="{FF2B5EF4-FFF2-40B4-BE49-F238E27FC236}">
              <a16:creationId xmlns:a16="http://schemas.microsoft.com/office/drawing/2014/main" id="{F1215DE7-8739-45D3-B9A1-1DA169CADE9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2" name="Text Box 1047">
          <a:extLst>
            <a:ext uri="{FF2B5EF4-FFF2-40B4-BE49-F238E27FC236}">
              <a16:creationId xmlns:a16="http://schemas.microsoft.com/office/drawing/2014/main" id="{2FEC4C28-89DC-4871-B9EF-08BD009F9DD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3" name="Text Box 1048">
          <a:extLst>
            <a:ext uri="{FF2B5EF4-FFF2-40B4-BE49-F238E27FC236}">
              <a16:creationId xmlns:a16="http://schemas.microsoft.com/office/drawing/2014/main" id="{76047029-E4D0-431E-B188-DEA44C6EFB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4" name="Text Box 1049">
          <a:extLst>
            <a:ext uri="{FF2B5EF4-FFF2-40B4-BE49-F238E27FC236}">
              <a16:creationId xmlns:a16="http://schemas.microsoft.com/office/drawing/2014/main" id="{5A36E6F4-3919-4350-A125-CDB2CB4E1C0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5" name="Text Box 1050">
          <a:extLst>
            <a:ext uri="{FF2B5EF4-FFF2-40B4-BE49-F238E27FC236}">
              <a16:creationId xmlns:a16="http://schemas.microsoft.com/office/drawing/2014/main" id="{67990480-7D49-4C9E-86E2-F80849A529B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6" name="Text Box 1051">
          <a:extLst>
            <a:ext uri="{FF2B5EF4-FFF2-40B4-BE49-F238E27FC236}">
              <a16:creationId xmlns:a16="http://schemas.microsoft.com/office/drawing/2014/main" id="{21F250CA-A1E6-43E1-B241-AC94D7C4329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7" name="Text Box 1052">
          <a:extLst>
            <a:ext uri="{FF2B5EF4-FFF2-40B4-BE49-F238E27FC236}">
              <a16:creationId xmlns:a16="http://schemas.microsoft.com/office/drawing/2014/main" id="{A64CA1FA-36F0-40A3-A125-F7ADD351BBC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8" name="Text Box 1053">
          <a:extLst>
            <a:ext uri="{FF2B5EF4-FFF2-40B4-BE49-F238E27FC236}">
              <a16:creationId xmlns:a16="http://schemas.microsoft.com/office/drawing/2014/main" id="{E0C7D913-DD83-4EB5-A2E1-55F5068711C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19" name="Text Box 1054">
          <a:extLst>
            <a:ext uri="{FF2B5EF4-FFF2-40B4-BE49-F238E27FC236}">
              <a16:creationId xmlns:a16="http://schemas.microsoft.com/office/drawing/2014/main" id="{7B613CCD-EAC1-4264-99E6-62DDE72227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0" name="Text Box 1055">
          <a:extLst>
            <a:ext uri="{FF2B5EF4-FFF2-40B4-BE49-F238E27FC236}">
              <a16:creationId xmlns:a16="http://schemas.microsoft.com/office/drawing/2014/main" id="{FDDE0ED3-4610-40D1-9F21-93A898E09EA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1" name="Text Box 1056">
          <a:extLst>
            <a:ext uri="{FF2B5EF4-FFF2-40B4-BE49-F238E27FC236}">
              <a16:creationId xmlns:a16="http://schemas.microsoft.com/office/drawing/2014/main" id="{13F0921B-5CC4-4E21-BFF1-20DF199E8CB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2" name="Text Box 1057">
          <a:extLst>
            <a:ext uri="{FF2B5EF4-FFF2-40B4-BE49-F238E27FC236}">
              <a16:creationId xmlns:a16="http://schemas.microsoft.com/office/drawing/2014/main" id="{BA583B1E-5473-49E2-854A-9307CCF090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3" name="Text Box 1058">
          <a:extLst>
            <a:ext uri="{FF2B5EF4-FFF2-40B4-BE49-F238E27FC236}">
              <a16:creationId xmlns:a16="http://schemas.microsoft.com/office/drawing/2014/main" id="{E455D4E1-4C8D-430F-9A05-66528774ACB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4" name="Text Box 1059">
          <a:extLst>
            <a:ext uri="{FF2B5EF4-FFF2-40B4-BE49-F238E27FC236}">
              <a16:creationId xmlns:a16="http://schemas.microsoft.com/office/drawing/2014/main" id="{2E60A5E4-40F9-4C49-8563-627403C2679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5" name="Text Box 1060">
          <a:extLst>
            <a:ext uri="{FF2B5EF4-FFF2-40B4-BE49-F238E27FC236}">
              <a16:creationId xmlns:a16="http://schemas.microsoft.com/office/drawing/2014/main" id="{949AD61D-37AC-4494-A7F2-6011162898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6" name="Text Box 1061">
          <a:extLst>
            <a:ext uri="{FF2B5EF4-FFF2-40B4-BE49-F238E27FC236}">
              <a16:creationId xmlns:a16="http://schemas.microsoft.com/office/drawing/2014/main" id="{3EB2E8A0-596C-4CA6-9EFB-069E6B62979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7" name="Text Box 837">
          <a:extLst>
            <a:ext uri="{FF2B5EF4-FFF2-40B4-BE49-F238E27FC236}">
              <a16:creationId xmlns:a16="http://schemas.microsoft.com/office/drawing/2014/main" id="{F738A236-FB29-41AC-BA4A-298480429B0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8" name="Text Box 838">
          <a:extLst>
            <a:ext uri="{FF2B5EF4-FFF2-40B4-BE49-F238E27FC236}">
              <a16:creationId xmlns:a16="http://schemas.microsoft.com/office/drawing/2014/main" id="{7BCCFF14-0C87-49B9-AF00-329007844CA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29" name="Text Box 839">
          <a:extLst>
            <a:ext uri="{FF2B5EF4-FFF2-40B4-BE49-F238E27FC236}">
              <a16:creationId xmlns:a16="http://schemas.microsoft.com/office/drawing/2014/main" id="{18355965-2FE9-45FC-AC9C-D27E280B0CC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0" name="Text Box 840">
          <a:extLst>
            <a:ext uri="{FF2B5EF4-FFF2-40B4-BE49-F238E27FC236}">
              <a16:creationId xmlns:a16="http://schemas.microsoft.com/office/drawing/2014/main" id="{FB1E7FEA-F864-46DB-9193-BD163C798FF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1" name="Text Box 841">
          <a:extLst>
            <a:ext uri="{FF2B5EF4-FFF2-40B4-BE49-F238E27FC236}">
              <a16:creationId xmlns:a16="http://schemas.microsoft.com/office/drawing/2014/main" id="{F7388880-8113-456F-AB46-FE8755F098D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2" name="Text Box 842">
          <a:extLst>
            <a:ext uri="{FF2B5EF4-FFF2-40B4-BE49-F238E27FC236}">
              <a16:creationId xmlns:a16="http://schemas.microsoft.com/office/drawing/2014/main" id="{CD135682-0589-4C90-AEE2-DF7F6880F3A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3" name="Text Box 843">
          <a:extLst>
            <a:ext uri="{FF2B5EF4-FFF2-40B4-BE49-F238E27FC236}">
              <a16:creationId xmlns:a16="http://schemas.microsoft.com/office/drawing/2014/main" id="{22D56E80-B6F1-45B9-8208-505A452B058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4" name="Text Box 844">
          <a:extLst>
            <a:ext uri="{FF2B5EF4-FFF2-40B4-BE49-F238E27FC236}">
              <a16:creationId xmlns:a16="http://schemas.microsoft.com/office/drawing/2014/main" id="{0D5A911E-A36A-43EC-ACF6-782FFCCDF67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5" name="Text Box 845">
          <a:extLst>
            <a:ext uri="{FF2B5EF4-FFF2-40B4-BE49-F238E27FC236}">
              <a16:creationId xmlns:a16="http://schemas.microsoft.com/office/drawing/2014/main" id="{FD353E2D-BAFB-466F-BF47-7B892E389C5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6" name="Text Box 846">
          <a:extLst>
            <a:ext uri="{FF2B5EF4-FFF2-40B4-BE49-F238E27FC236}">
              <a16:creationId xmlns:a16="http://schemas.microsoft.com/office/drawing/2014/main" id="{884EF730-B975-4C6C-B3A7-AFC7652EBF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7" name="Text Box 847">
          <a:extLst>
            <a:ext uri="{FF2B5EF4-FFF2-40B4-BE49-F238E27FC236}">
              <a16:creationId xmlns:a16="http://schemas.microsoft.com/office/drawing/2014/main" id="{B44BBB4C-E070-4536-9B34-06BB762CA0F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8" name="Text Box 848">
          <a:extLst>
            <a:ext uri="{FF2B5EF4-FFF2-40B4-BE49-F238E27FC236}">
              <a16:creationId xmlns:a16="http://schemas.microsoft.com/office/drawing/2014/main" id="{2184D81B-BCBF-4072-A548-9379EBC19B7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39" name="Text Box 849">
          <a:extLst>
            <a:ext uri="{FF2B5EF4-FFF2-40B4-BE49-F238E27FC236}">
              <a16:creationId xmlns:a16="http://schemas.microsoft.com/office/drawing/2014/main" id="{F330534B-F46E-4856-8046-75F62A52C26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0" name="Text Box 850">
          <a:extLst>
            <a:ext uri="{FF2B5EF4-FFF2-40B4-BE49-F238E27FC236}">
              <a16:creationId xmlns:a16="http://schemas.microsoft.com/office/drawing/2014/main" id="{23F11AB9-DBDF-41BA-8E9B-3C7AA53A66B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1" name="Text Box 851">
          <a:extLst>
            <a:ext uri="{FF2B5EF4-FFF2-40B4-BE49-F238E27FC236}">
              <a16:creationId xmlns:a16="http://schemas.microsoft.com/office/drawing/2014/main" id="{83D397DD-8C6F-44A7-818B-B1AFDB51734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2" name="Text Box 852">
          <a:extLst>
            <a:ext uri="{FF2B5EF4-FFF2-40B4-BE49-F238E27FC236}">
              <a16:creationId xmlns:a16="http://schemas.microsoft.com/office/drawing/2014/main" id="{4A20636B-678D-45B5-9069-2EE8218E71A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3" name="Text Box 853">
          <a:extLst>
            <a:ext uri="{FF2B5EF4-FFF2-40B4-BE49-F238E27FC236}">
              <a16:creationId xmlns:a16="http://schemas.microsoft.com/office/drawing/2014/main" id="{2F43F7DE-7E98-4363-95E1-F04F71F5860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4" name="Text Box 854">
          <a:extLst>
            <a:ext uri="{FF2B5EF4-FFF2-40B4-BE49-F238E27FC236}">
              <a16:creationId xmlns:a16="http://schemas.microsoft.com/office/drawing/2014/main" id="{174A8954-4A13-41C1-AE43-14A0E5C391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5" name="Text Box 855">
          <a:extLst>
            <a:ext uri="{FF2B5EF4-FFF2-40B4-BE49-F238E27FC236}">
              <a16:creationId xmlns:a16="http://schemas.microsoft.com/office/drawing/2014/main" id="{4732019B-4D43-484F-A103-751A0FAA7BA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6" name="Text Box 856">
          <a:extLst>
            <a:ext uri="{FF2B5EF4-FFF2-40B4-BE49-F238E27FC236}">
              <a16:creationId xmlns:a16="http://schemas.microsoft.com/office/drawing/2014/main" id="{20A23B9A-FE8F-4064-9BA9-4CFFA6B256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7" name="Text Box 857">
          <a:extLst>
            <a:ext uri="{FF2B5EF4-FFF2-40B4-BE49-F238E27FC236}">
              <a16:creationId xmlns:a16="http://schemas.microsoft.com/office/drawing/2014/main" id="{8F8D381E-7F4E-4FCF-BB35-3A1E9CBF2AF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8" name="Text Box 858">
          <a:extLst>
            <a:ext uri="{FF2B5EF4-FFF2-40B4-BE49-F238E27FC236}">
              <a16:creationId xmlns:a16="http://schemas.microsoft.com/office/drawing/2014/main" id="{81A608E0-5066-4418-A817-29B23AF8842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49" name="Text Box 859">
          <a:extLst>
            <a:ext uri="{FF2B5EF4-FFF2-40B4-BE49-F238E27FC236}">
              <a16:creationId xmlns:a16="http://schemas.microsoft.com/office/drawing/2014/main" id="{DAE68107-B338-4FEC-9A27-A5B26C35D98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0" name="Text Box 860">
          <a:extLst>
            <a:ext uri="{FF2B5EF4-FFF2-40B4-BE49-F238E27FC236}">
              <a16:creationId xmlns:a16="http://schemas.microsoft.com/office/drawing/2014/main" id="{E832B9D2-8455-4AA1-8D4C-BEC8A90F51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1" name="Text Box 861">
          <a:extLst>
            <a:ext uri="{FF2B5EF4-FFF2-40B4-BE49-F238E27FC236}">
              <a16:creationId xmlns:a16="http://schemas.microsoft.com/office/drawing/2014/main" id="{01FC2E45-41EC-48E1-A59F-16E2F006629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2" name="Text Box 862">
          <a:extLst>
            <a:ext uri="{FF2B5EF4-FFF2-40B4-BE49-F238E27FC236}">
              <a16:creationId xmlns:a16="http://schemas.microsoft.com/office/drawing/2014/main" id="{AB922B45-5D0C-47DE-8E2C-CAFE2B209B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3" name="Text Box 863">
          <a:extLst>
            <a:ext uri="{FF2B5EF4-FFF2-40B4-BE49-F238E27FC236}">
              <a16:creationId xmlns:a16="http://schemas.microsoft.com/office/drawing/2014/main" id="{7D3A72F4-7514-4EC9-9DA4-A68E51D5315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4" name="Text Box 864">
          <a:extLst>
            <a:ext uri="{FF2B5EF4-FFF2-40B4-BE49-F238E27FC236}">
              <a16:creationId xmlns:a16="http://schemas.microsoft.com/office/drawing/2014/main" id="{EE047F46-0277-48EA-8CBA-41632974889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5" name="Text Box 865">
          <a:extLst>
            <a:ext uri="{FF2B5EF4-FFF2-40B4-BE49-F238E27FC236}">
              <a16:creationId xmlns:a16="http://schemas.microsoft.com/office/drawing/2014/main" id="{EC532BED-3074-4AEC-A2BB-D7C12D7AEB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6" name="Text Box 866">
          <a:extLst>
            <a:ext uri="{FF2B5EF4-FFF2-40B4-BE49-F238E27FC236}">
              <a16:creationId xmlns:a16="http://schemas.microsoft.com/office/drawing/2014/main" id="{D04C76AC-3F8E-4460-8CE4-83DB300D5B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7" name="Text Box 867">
          <a:extLst>
            <a:ext uri="{FF2B5EF4-FFF2-40B4-BE49-F238E27FC236}">
              <a16:creationId xmlns:a16="http://schemas.microsoft.com/office/drawing/2014/main" id="{8B603CB8-C160-4034-886C-47F287C40E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8" name="Text Box 868">
          <a:extLst>
            <a:ext uri="{FF2B5EF4-FFF2-40B4-BE49-F238E27FC236}">
              <a16:creationId xmlns:a16="http://schemas.microsoft.com/office/drawing/2014/main" id="{5FDB06ED-4501-48B1-A98A-B123F621EEB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59" name="Text Box 869">
          <a:extLst>
            <a:ext uri="{FF2B5EF4-FFF2-40B4-BE49-F238E27FC236}">
              <a16:creationId xmlns:a16="http://schemas.microsoft.com/office/drawing/2014/main" id="{D529DAC7-557E-44ED-8B0D-5D233AA050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0" name="Text Box 870">
          <a:extLst>
            <a:ext uri="{FF2B5EF4-FFF2-40B4-BE49-F238E27FC236}">
              <a16:creationId xmlns:a16="http://schemas.microsoft.com/office/drawing/2014/main" id="{094E48B5-62EE-4859-94D3-5BDC4B140A3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1" name="Text Box 871">
          <a:extLst>
            <a:ext uri="{FF2B5EF4-FFF2-40B4-BE49-F238E27FC236}">
              <a16:creationId xmlns:a16="http://schemas.microsoft.com/office/drawing/2014/main" id="{D9BE696E-37FB-438F-BA88-23250348971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2" name="Text Box 872">
          <a:extLst>
            <a:ext uri="{FF2B5EF4-FFF2-40B4-BE49-F238E27FC236}">
              <a16:creationId xmlns:a16="http://schemas.microsoft.com/office/drawing/2014/main" id="{BF9CF786-22CF-4B01-A51B-AE488CF68E9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3" name="Text Box 873">
          <a:extLst>
            <a:ext uri="{FF2B5EF4-FFF2-40B4-BE49-F238E27FC236}">
              <a16:creationId xmlns:a16="http://schemas.microsoft.com/office/drawing/2014/main" id="{C03F565E-1C62-4766-AAE7-5756F393CD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4" name="Text Box 874">
          <a:extLst>
            <a:ext uri="{FF2B5EF4-FFF2-40B4-BE49-F238E27FC236}">
              <a16:creationId xmlns:a16="http://schemas.microsoft.com/office/drawing/2014/main" id="{7544B6C1-2B54-45BE-B3AC-2707E48495F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5" name="Text Box 875">
          <a:extLst>
            <a:ext uri="{FF2B5EF4-FFF2-40B4-BE49-F238E27FC236}">
              <a16:creationId xmlns:a16="http://schemas.microsoft.com/office/drawing/2014/main" id="{04979385-1B5F-4BEA-B6E6-E9E95E9BBDC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6" name="Text Box 876">
          <a:extLst>
            <a:ext uri="{FF2B5EF4-FFF2-40B4-BE49-F238E27FC236}">
              <a16:creationId xmlns:a16="http://schemas.microsoft.com/office/drawing/2014/main" id="{F89A8B35-8844-40B5-A712-E7C7CACDF63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7" name="Text Box 877">
          <a:extLst>
            <a:ext uri="{FF2B5EF4-FFF2-40B4-BE49-F238E27FC236}">
              <a16:creationId xmlns:a16="http://schemas.microsoft.com/office/drawing/2014/main" id="{582C0EB4-4F3C-4E7E-AC04-837F1B9E40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8" name="Text Box 878">
          <a:extLst>
            <a:ext uri="{FF2B5EF4-FFF2-40B4-BE49-F238E27FC236}">
              <a16:creationId xmlns:a16="http://schemas.microsoft.com/office/drawing/2014/main" id="{0D6E1503-99D9-4449-855D-E63158FED4C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69" name="Text Box 879">
          <a:extLst>
            <a:ext uri="{FF2B5EF4-FFF2-40B4-BE49-F238E27FC236}">
              <a16:creationId xmlns:a16="http://schemas.microsoft.com/office/drawing/2014/main" id="{EF74BCCD-0AE6-40DB-B674-25894D2AEBA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0" name="Text Box 880">
          <a:extLst>
            <a:ext uri="{FF2B5EF4-FFF2-40B4-BE49-F238E27FC236}">
              <a16:creationId xmlns:a16="http://schemas.microsoft.com/office/drawing/2014/main" id="{7C57E38D-82CA-46AE-BBC2-9027219C3EA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1" name="Text Box 881">
          <a:extLst>
            <a:ext uri="{FF2B5EF4-FFF2-40B4-BE49-F238E27FC236}">
              <a16:creationId xmlns:a16="http://schemas.microsoft.com/office/drawing/2014/main" id="{A445595D-34D1-45CA-9286-A30C7FA4459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2" name="Text Box 882">
          <a:extLst>
            <a:ext uri="{FF2B5EF4-FFF2-40B4-BE49-F238E27FC236}">
              <a16:creationId xmlns:a16="http://schemas.microsoft.com/office/drawing/2014/main" id="{E4514F76-AB2C-4ABC-B299-F02A2C6ADDF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3" name="Text Box 883">
          <a:extLst>
            <a:ext uri="{FF2B5EF4-FFF2-40B4-BE49-F238E27FC236}">
              <a16:creationId xmlns:a16="http://schemas.microsoft.com/office/drawing/2014/main" id="{FDEA2910-DDCC-45A5-8C97-D7337CDC28D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4" name="Text Box 884">
          <a:extLst>
            <a:ext uri="{FF2B5EF4-FFF2-40B4-BE49-F238E27FC236}">
              <a16:creationId xmlns:a16="http://schemas.microsoft.com/office/drawing/2014/main" id="{C50BF86F-C89A-4C87-99CD-1D8697DF50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5" name="Text Box 885">
          <a:extLst>
            <a:ext uri="{FF2B5EF4-FFF2-40B4-BE49-F238E27FC236}">
              <a16:creationId xmlns:a16="http://schemas.microsoft.com/office/drawing/2014/main" id="{C8E27813-ADBB-4A31-9852-1DD968C2117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6" name="Text Box 886">
          <a:extLst>
            <a:ext uri="{FF2B5EF4-FFF2-40B4-BE49-F238E27FC236}">
              <a16:creationId xmlns:a16="http://schemas.microsoft.com/office/drawing/2014/main" id="{14C329A1-24E2-4BD5-82AA-0111AB20BE5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7" name="Text Box 887">
          <a:extLst>
            <a:ext uri="{FF2B5EF4-FFF2-40B4-BE49-F238E27FC236}">
              <a16:creationId xmlns:a16="http://schemas.microsoft.com/office/drawing/2014/main" id="{BB42A3B1-6231-4C4A-9752-8EB46C4DCD2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8" name="Text Box 888">
          <a:extLst>
            <a:ext uri="{FF2B5EF4-FFF2-40B4-BE49-F238E27FC236}">
              <a16:creationId xmlns:a16="http://schemas.microsoft.com/office/drawing/2014/main" id="{7DE49368-4787-4ADC-AB53-B269C68E08E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79" name="Text Box 889">
          <a:extLst>
            <a:ext uri="{FF2B5EF4-FFF2-40B4-BE49-F238E27FC236}">
              <a16:creationId xmlns:a16="http://schemas.microsoft.com/office/drawing/2014/main" id="{43873607-EB8F-41E8-880D-AC42540D9C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0" name="Text Box 890">
          <a:extLst>
            <a:ext uri="{FF2B5EF4-FFF2-40B4-BE49-F238E27FC236}">
              <a16:creationId xmlns:a16="http://schemas.microsoft.com/office/drawing/2014/main" id="{42FC6E46-D963-450D-99DB-749845B6A14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1" name="Text Box 891">
          <a:extLst>
            <a:ext uri="{FF2B5EF4-FFF2-40B4-BE49-F238E27FC236}">
              <a16:creationId xmlns:a16="http://schemas.microsoft.com/office/drawing/2014/main" id="{00ABB366-0D83-42AD-9FBB-264618BF9FA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2" name="Text Box 892">
          <a:extLst>
            <a:ext uri="{FF2B5EF4-FFF2-40B4-BE49-F238E27FC236}">
              <a16:creationId xmlns:a16="http://schemas.microsoft.com/office/drawing/2014/main" id="{69160A16-A388-42AD-ABDC-B9BCBE014C9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3" name="Text Box 893">
          <a:extLst>
            <a:ext uri="{FF2B5EF4-FFF2-40B4-BE49-F238E27FC236}">
              <a16:creationId xmlns:a16="http://schemas.microsoft.com/office/drawing/2014/main" id="{1C562564-E05B-4A36-9597-AE5BB93E047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4" name="Text Box 894">
          <a:extLst>
            <a:ext uri="{FF2B5EF4-FFF2-40B4-BE49-F238E27FC236}">
              <a16:creationId xmlns:a16="http://schemas.microsoft.com/office/drawing/2014/main" id="{9D9C2514-2A79-405B-93E0-C99CA88FE9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5" name="Text Box 895">
          <a:extLst>
            <a:ext uri="{FF2B5EF4-FFF2-40B4-BE49-F238E27FC236}">
              <a16:creationId xmlns:a16="http://schemas.microsoft.com/office/drawing/2014/main" id="{CFCB9D24-D7FD-4A40-A8A2-694916AA1B1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6" name="Text Box 896">
          <a:extLst>
            <a:ext uri="{FF2B5EF4-FFF2-40B4-BE49-F238E27FC236}">
              <a16:creationId xmlns:a16="http://schemas.microsoft.com/office/drawing/2014/main" id="{732E1DE1-81D9-40DD-8717-5B2CF49E0C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7" name="Text Box 897">
          <a:extLst>
            <a:ext uri="{FF2B5EF4-FFF2-40B4-BE49-F238E27FC236}">
              <a16:creationId xmlns:a16="http://schemas.microsoft.com/office/drawing/2014/main" id="{32992838-A4CF-49D8-9FBA-042CC217139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8" name="Text Box 898">
          <a:extLst>
            <a:ext uri="{FF2B5EF4-FFF2-40B4-BE49-F238E27FC236}">
              <a16:creationId xmlns:a16="http://schemas.microsoft.com/office/drawing/2014/main" id="{FAE696B2-DEB3-4FFD-9DE2-6AD09A0CCDA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89" name="Text Box 899">
          <a:extLst>
            <a:ext uri="{FF2B5EF4-FFF2-40B4-BE49-F238E27FC236}">
              <a16:creationId xmlns:a16="http://schemas.microsoft.com/office/drawing/2014/main" id="{8936FF15-338F-4C85-B1D1-64D3707C3F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0" name="Text Box 900">
          <a:extLst>
            <a:ext uri="{FF2B5EF4-FFF2-40B4-BE49-F238E27FC236}">
              <a16:creationId xmlns:a16="http://schemas.microsoft.com/office/drawing/2014/main" id="{A72BFA0D-B0AF-47AE-8BAF-F1A46375F5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1" name="Text Box 901">
          <a:extLst>
            <a:ext uri="{FF2B5EF4-FFF2-40B4-BE49-F238E27FC236}">
              <a16:creationId xmlns:a16="http://schemas.microsoft.com/office/drawing/2014/main" id="{FFD9ED29-B5A3-4A6E-B278-22B6856AA46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2" name="Text Box 902">
          <a:extLst>
            <a:ext uri="{FF2B5EF4-FFF2-40B4-BE49-F238E27FC236}">
              <a16:creationId xmlns:a16="http://schemas.microsoft.com/office/drawing/2014/main" id="{9B8F0B28-53D0-46DE-B827-FFED8480348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3" name="Text Box 903">
          <a:extLst>
            <a:ext uri="{FF2B5EF4-FFF2-40B4-BE49-F238E27FC236}">
              <a16:creationId xmlns:a16="http://schemas.microsoft.com/office/drawing/2014/main" id="{9EF72B96-9C40-419D-86D8-240FF704781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4" name="Text Box 904">
          <a:extLst>
            <a:ext uri="{FF2B5EF4-FFF2-40B4-BE49-F238E27FC236}">
              <a16:creationId xmlns:a16="http://schemas.microsoft.com/office/drawing/2014/main" id="{5ABDE754-69E1-4EB7-9CE2-7FECFD583D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5" name="Text Box 905">
          <a:extLst>
            <a:ext uri="{FF2B5EF4-FFF2-40B4-BE49-F238E27FC236}">
              <a16:creationId xmlns:a16="http://schemas.microsoft.com/office/drawing/2014/main" id="{1359942E-3E76-4DFA-B47A-711BC2F944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6" name="Text Box 906">
          <a:extLst>
            <a:ext uri="{FF2B5EF4-FFF2-40B4-BE49-F238E27FC236}">
              <a16:creationId xmlns:a16="http://schemas.microsoft.com/office/drawing/2014/main" id="{84457665-9299-4963-BFD7-3C4AA159580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7" name="Text Box 907">
          <a:extLst>
            <a:ext uri="{FF2B5EF4-FFF2-40B4-BE49-F238E27FC236}">
              <a16:creationId xmlns:a16="http://schemas.microsoft.com/office/drawing/2014/main" id="{648D361D-CCBD-41C0-AC74-11676DE69F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8" name="Text Box 908">
          <a:extLst>
            <a:ext uri="{FF2B5EF4-FFF2-40B4-BE49-F238E27FC236}">
              <a16:creationId xmlns:a16="http://schemas.microsoft.com/office/drawing/2014/main" id="{3DC77732-9E03-4C94-8CA1-3DE656EB292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299" name="Text Box 909">
          <a:extLst>
            <a:ext uri="{FF2B5EF4-FFF2-40B4-BE49-F238E27FC236}">
              <a16:creationId xmlns:a16="http://schemas.microsoft.com/office/drawing/2014/main" id="{9533F3C8-6916-46A0-9591-327DED346A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0" name="Text Box 910">
          <a:extLst>
            <a:ext uri="{FF2B5EF4-FFF2-40B4-BE49-F238E27FC236}">
              <a16:creationId xmlns:a16="http://schemas.microsoft.com/office/drawing/2014/main" id="{1714C6D9-AA96-4E4A-9A00-D40D7840079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1" name="Text Box 911">
          <a:extLst>
            <a:ext uri="{FF2B5EF4-FFF2-40B4-BE49-F238E27FC236}">
              <a16:creationId xmlns:a16="http://schemas.microsoft.com/office/drawing/2014/main" id="{E17F7893-A0DD-485D-883F-51719DF0790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2" name="Text Box 912">
          <a:extLst>
            <a:ext uri="{FF2B5EF4-FFF2-40B4-BE49-F238E27FC236}">
              <a16:creationId xmlns:a16="http://schemas.microsoft.com/office/drawing/2014/main" id="{0B0D1EB8-2B19-4E73-9995-C8ABBEE52AC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3" name="Text Box 913">
          <a:extLst>
            <a:ext uri="{FF2B5EF4-FFF2-40B4-BE49-F238E27FC236}">
              <a16:creationId xmlns:a16="http://schemas.microsoft.com/office/drawing/2014/main" id="{E05CA98B-CD25-4E8B-A5CD-F1E2279950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4" name="Text Box 914">
          <a:extLst>
            <a:ext uri="{FF2B5EF4-FFF2-40B4-BE49-F238E27FC236}">
              <a16:creationId xmlns:a16="http://schemas.microsoft.com/office/drawing/2014/main" id="{613B84AD-2802-4777-8B78-DB7B2037025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5" name="Text Box 915">
          <a:extLst>
            <a:ext uri="{FF2B5EF4-FFF2-40B4-BE49-F238E27FC236}">
              <a16:creationId xmlns:a16="http://schemas.microsoft.com/office/drawing/2014/main" id="{8A0B46C2-92AE-4FCE-94B2-921C21438AA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6" name="Text Box 916">
          <a:extLst>
            <a:ext uri="{FF2B5EF4-FFF2-40B4-BE49-F238E27FC236}">
              <a16:creationId xmlns:a16="http://schemas.microsoft.com/office/drawing/2014/main" id="{36C64BDF-EEEE-4BDB-8125-64D7953F9E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7" name="Text Box 917">
          <a:extLst>
            <a:ext uri="{FF2B5EF4-FFF2-40B4-BE49-F238E27FC236}">
              <a16:creationId xmlns:a16="http://schemas.microsoft.com/office/drawing/2014/main" id="{5BD7D791-3121-4F19-86BB-CBCF478627A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8" name="Text Box 918">
          <a:extLst>
            <a:ext uri="{FF2B5EF4-FFF2-40B4-BE49-F238E27FC236}">
              <a16:creationId xmlns:a16="http://schemas.microsoft.com/office/drawing/2014/main" id="{1C201E23-984C-4430-B608-6E595A56B1D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09" name="Text Box 919">
          <a:extLst>
            <a:ext uri="{FF2B5EF4-FFF2-40B4-BE49-F238E27FC236}">
              <a16:creationId xmlns:a16="http://schemas.microsoft.com/office/drawing/2014/main" id="{C5B95835-D990-4C63-84D9-30B7E3496E2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0" name="Text Box 920">
          <a:extLst>
            <a:ext uri="{FF2B5EF4-FFF2-40B4-BE49-F238E27FC236}">
              <a16:creationId xmlns:a16="http://schemas.microsoft.com/office/drawing/2014/main" id="{65D117D4-8E70-4AEB-A97E-062A7DC1AA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1" name="Text Box 921">
          <a:extLst>
            <a:ext uri="{FF2B5EF4-FFF2-40B4-BE49-F238E27FC236}">
              <a16:creationId xmlns:a16="http://schemas.microsoft.com/office/drawing/2014/main" id="{91BCA223-3C0F-40EF-8A06-BB9CC95A01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2" name="Text Box 922">
          <a:extLst>
            <a:ext uri="{FF2B5EF4-FFF2-40B4-BE49-F238E27FC236}">
              <a16:creationId xmlns:a16="http://schemas.microsoft.com/office/drawing/2014/main" id="{7629170B-5E9B-4B73-9E75-4C54C00444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3" name="Text Box 923">
          <a:extLst>
            <a:ext uri="{FF2B5EF4-FFF2-40B4-BE49-F238E27FC236}">
              <a16:creationId xmlns:a16="http://schemas.microsoft.com/office/drawing/2014/main" id="{DC148CFC-DD8A-47B3-A45D-BA7C3671353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4" name="Text Box 924">
          <a:extLst>
            <a:ext uri="{FF2B5EF4-FFF2-40B4-BE49-F238E27FC236}">
              <a16:creationId xmlns:a16="http://schemas.microsoft.com/office/drawing/2014/main" id="{E345870A-3E91-4374-A307-826FCD2B81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5" name="Text Box 925">
          <a:extLst>
            <a:ext uri="{FF2B5EF4-FFF2-40B4-BE49-F238E27FC236}">
              <a16:creationId xmlns:a16="http://schemas.microsoft.com/office/drawing/2014/main" id="{6BCE87CD-00E6-48F4-9FF9-10C4E4763A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6" name="Text Box 926">
          <a:extLst>
            <a:ext uri="{FF2B5EF4-FFF2-40B4-BE49-F238E27FC236}">
              <a16:creationId xmlns:a16="http://schemas.microsoft.com/office/drawing/2014/main" id="{8F03AEED-CE95-4D4F-97CC-ACADD044F4B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7" name="Text Box 927">
          <a:extLst>
            <a:ext uri="{FF2B5EF4-FFF2-40B4-BE49-F238E27FC236}">
              <a16:creationId xmlns:a16="http://schemas.microsoft.com/office/drawing/2014/main" id="{0A045F25-0B57-4D05-933C-05A66637145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8" name="Text Box 928">
          <a:extLst>
            <a:ext uri="{FF2B5EF4-FFF2-40B4-BE49-F238E27FC236}">
              <a16:creationId xmlns:a16="http://schemas.microsoft.com/office/drawing/2014/main" id="{BD8AB1A5-E8C6-4D03-9730-3B7B5AFC7DB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19" name="Text Box 929">
          <a:extLst>
            <a:ext uri="{FF2B5EF4-FFF2-40B4-BE49-F238E27FC236}">
              <a16:creationId xmlns:a16="http://schemas.microsoft.com/office/drawing/2014/main" id="{87633CB1-540F-4C10-9178-B00CBC47CCB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0" name="Text Box 930">
          <a:extLst>
            <a:ext uri="{FF2B5EF4-FFF2-40B4-BE49-F238E27FC236}">
              <a16:creationId xmlns:a16="http://schemas.microsoft.com/office/drawing/2014/main" id="{A0E1ECC7-5BA1-45C0-A5C0-A02CE503017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1" name="Text Box 931">
          <a:extLst>
            <a:ext uri="{FF2B5EF4-FFF2-40B4-BE49-F238E27FC236}">
              <a16:creationId xmlns:a16="http://schemas.microsoft.com/office/drawing/2014/main" id="{CDEC7BA6-6BF6-4472-8A80-E3663048524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2" name="Text Box 932">
          <a:extLst>
            <a:ext uri="{FF2B5EF4-FFF2-40B4-BE49-F238E27FC236}">
              <a16:creationId xmlns:a16="http://schemas.microsoft.com/office/drawing/2014/main" id="{67D3914C-0205-440C-9B75-01C68A67F3E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3" name="Text Box 933">
          <a:extLst>
            <a:ext uri="{FF2B5EF4-FFF2-40B4-BE49-F238E27FC236}">
              <a16:creationId xmlns:a16="http://schemas.microsoft.com/office/drawing/2014/main" id="{B935B288-807F-407A-AC57-DEEF0C25660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4" name="Text Box 934">
          <a:extLst>
            <a:ext uri="{FF2B5EF4-FFF2-40B4-BE49-F238E27FC236}">
              <a16:creationId xmlns:a16="http://schemas.microsoft.com/office/drawing/2014/main" id="{8858E8DB-89B6-43AF-8B69-F4A7BC05B88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5" name="Text Box 935">
          <a:extLst>
            <a:ext uri="{FF2B5EF4-FFF2-40B4-BE49-F238E27FC236}">
              <a16:creationId xmlns:a16="http://schemas.microsoft.com/office/drawing/2014/main" id="{DCD58E36-BDE3-4C19-B3E8-894AD303611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6" name="Text Box 936">
          <a:extLst>
            <a:ext uri="{FF2B5EF4-FFF2-40B4-BE49-F238E27FC236}">
              <a16:creationId xmlns:a16="http://schemas.microsoft.com/office/drawing/2014/main" id="{A6ADCBB3-B622-4153-8329-B12748DDCC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7" name="Text Box 937">
          <a:extLst>
            <a:ext uri="{FF2B5EF4-FFF2-40B4-BE49-F238E27FC236}">
              <a16:creationId xmlns:a16="http://schemas.microsoft.com/office/drawing/2014/main" id="{8952FBC2-70A8-46B7-B7B7-6D59FCDFC3B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8" name="Text Box 938">
          <a:extLst>
            <a:ext uri="{FF2B5EF4-FFF2-40B4-BE49-F238E27FC236}">
              <a16:creationId xmlns:a16="http://schemas.microsoft.com/office/drawing/2014/main" id="{1EFC33DB-39F3-40DC-B291-D3CE94B50C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29" name="Text Box 939">
          <a:extLst>
            <a:ext uri="{FF2B5EF4-FFF2-40B4-BE49-F238E27FC236}">
              <a16:creationId xmlns:a16="http://schemas.microsoft.com/office/drawing/2014/main" id="{A25B99FF-2329-407F-A7FB-6EA67EF5903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0" name="Text Box 940">
          <a:extLst>
            <a:ext uri="{FF2B5EF4-FFF2-40B4-BE49-F238E27FC236}">
              <a16:creationId xmlns:a16="http://schemas.microsoft.com/office/drawing/2014/main" id="{DC7306BC-5D32-4E22-84A6-C8D54F05BDC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1" name="Text Box 941">
          <a:extLst>
            <a:ext uri="{FF2B5EF4-FFF2-40B4-BE49-F238E27FC236}">
              <a16:creationId xmlns:a16="http://schemas.microsoft.com/office/drawing/2014/main" id="{EAE8D851-BA8E-4D12-9FB2-F1E14A9735B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2" name="Text Box 942">
          <a:extLst>
            <a:ext uri="{FF2B5EF4-FFF2-40B4-BE49-F238E27FC236}">
              <a16:creationId xmlns:a16="http://schemas.microsoft.com/office/drawing/2014/main" id="{0F81CAD5-1669-4CB0-8CE8-A701BEDC59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3" name="Text Box 943">
          <a:extLst>
            <a:ext uri="{FF2B5EF4-FFF2-40B4-BE49-F238E27FC236}">
              <a16:creationId xmlns:a16="http://schemas.microsoft.com/office/drawing/2014/main" id="{413A8803-3003-46FB-A9E6-4F90EE681AF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4" name="Text Box 944">
          <a:extLst>
            <a:ext uri="{FF2B5EF4-FFF2-40B4-BE49-F238E27FC236}">
              <a16:creationId xmlns:a16="http://schemas.microsoft.com/office/drawing/2014/main" id="{D173991B-4276-4CEC-B772-B1F34681015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5" name="Text Box 945">
          <a:extLst>
            <a:ext uri="{FF2B5EF4-FFF2-40B4-BE49-F238E27FC236}">
              <a16:creationId xmlns:a16="http://schemas.microsoft.com/office/drawing/2014/main" id="{59FA710E-7805-426C-A240-5791B1D24F6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6" name="Text Box 946">
          <a:extLst>
            <a:ext uri="{FF2B5EF4-FFF2-40B4-BE49-F238E27FC236}">
              <a16:creationId xmlns:a16="http://schemas.microsoft.com/office/drawing/2014/main" id="{82D07703-10F2-4E16-887E-868941C7A0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7" name="Text Box 947">
          <a:extLst>
            <a:ext uri="{FF2B5EF4-FFF2-40B4-BE49-F238E27FC236}">
              <a16:creationId xmlns:a16="http://schemas.microsoft.com/office/drawing/2014/main" id="{2815F388-C14B-466E-AABB-421A179BDDB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8" name="Text Box 948">
          <a:extLst>
            <a:ext uri="{FF2B5EF4-FFF2-40B4-BE49-F238E27FC236}">
              <a16:creationId xmlns:a16="http://schemas.microsoft.com/office/drawing/2014/main" id="{86CBD0D4-B9DA-44E9-A829-3D9D1C6CD0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39" name="Text Box 949">
          <a:extLst>
            <a:ext uri="{FF2B5EF4-FFF2-40B4-BE49-F238E27FC236}">
              <a16:creationId xmlns:a16="http://schemas.microsoft.com/office/drawing/2014/main" id="{A6596C65-3616-486F-B851-AEAE7E9798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0" name="Text Box 950">
          <a:extLst>
            <a:ext uri="{FF2B5EF4-FFF2-40B4-BE49-F238E27FC236}">
              <a16:creationId xmlns:a16="http://schemas.microsoft.com/office/drawing/2014/main" id="{C81FFD94-8562-41F6-B6EA-4F16C4126EE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1" name="Text Box 951">
          <a:extLst>
            <a:ext uri="{FF2B5EF4-FFF2-40B4-BE49-F238E27FC236}">
              <a16:creationId xmlns:a16="http://schemas.microsoft.com/office/drawing/2014/main" id="{389A9247-2664-4E49-A66C-7B84B08763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2" name="Text Box 952">
          <a:extLst>
            <a:ext uri="{FF2B5EF4-FFF2-40B4-BE49-F238E27FC236}">
              <a16:creationId xmlns:a16="http://schemas.microsoft.com/office/drawing/2014/main" id="{3145F534-F7DA-42A8-A863-7B2553C5FAB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3" name="Text Box 953">
          <a:extLst>
            <a:ext uri="{FF2B5EF4-FFF2-40B4-BE49-F238E27FC236}">
              <a16:creationId xmlns:a16="http://schemas.microsoft.com/office/drawing/2014/main" id="{52381155-23D5-41AF-B1BC-581C69AEB3B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4" name="Text Box 954">
          <a:extLst>
            <a:ext uri="{FF2B5EF4-FFF2-40B4-BE49-F238E27FC236}">
              <a16:creationId xmlns:a16="http://schemas.microsoft.com/office/drawing/2014/main" id="{BC533290-5283-4448-A026-60DBCCA96C2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5" name="Text Box 955">
          <a:extLst>
            <a:ext uri="{FF2B5EF4-FFF2-40B4-BE49-F238E27FC236}">
              <a16:creationId xmlns:a16="http://schemas.microsoft.com/office/drawing/2014/main" id="{15DFA820-83C7-4B31-87A1-DA68FE86F7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6" name="Text Box 956">
          <a:extLst>
            <a:ext uri="{FF2B5EF4-FFF2-40B4-BE49-F238E27FC236}">
              <a16:creationId xmlns:a16="http://schemas.microsoft.com/office/drawing/2014/main" id="{1D3E16C0-103A-4F6F-8BFD-55B6F37D5A4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7" name="Text Box 957">
          <a:extLst>
            <a:ext uri="{FF2B5EF4-FFF2-40B4-BE49-F238E27FC236}">
              <a16:creationId xmlns:a16="http://schemas.microsoft.com/office/drawing/2014/main" id="{6F642D56-376C-400C-94B8-E5E1A216156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8" name="Text Box 958">
          <a:extLst>
            <a:ext uri="{FF2B5EF4-FFF2-40B4-BE49-F238E27FC236}">
              <a16:creationId xmlns:a16="http://schemas.microsoft.com/office/drawing/2014/main" id="{FB7364F9-0214-49E0-8077-B5E7584D2C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49" name="Text Box 959">
          <a:extLst>
            <a:ext uri="{FF2B5EF4-FFF2-40B4-BE49-F238E27FC236}">
              <a16:creationId xmlns:a16="http://schemas.microsoft.com/office/drawing/2014/main" id="{8776BE07-A003-4E62-B7E5-56AA640895D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0" name="Text Box 960">
          <a:extLst>
            <a:ext uri="{FF2B5EF4-FFF2-40B4-BE49-F238E27FC236}">
              <a16:creationId xmlns:a16="http://schemas.microsoft.com/office/drawing/2014/main" id="{212C193E-4F23-41E2-8A0B-5406BC6808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1" name="Text Box 961">
          <a:extLst>
            <a:ext uri="{FF2B5EF4-FFF2-40B4-BE49-F238E27FC236}">
              <a16:creationId xmlns:a16="http://schemas.microsoft.com/office/drawing/2014/main" id="{6994C7BA-DA36-46C0-B1CD-D4CA36E2DC2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2" name="Text Box 962">
          <a:extLst>
            <a:ext uri="{FF2B5EF4-FFF2-40B4-BE49-F238E27FC236}">
              <a16:creationId xmlns:a16="http://schemas.microsoft.com/office/drawing/2014/main" id="{30C74D3F-E9AD-4EB0-BF20-58806945F33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3" name="Text Box 963">
          <a:extLst>
            <a:ext uri="{FF2B5EF4-FFF2-40B4-BE49-F238E27FC236}">
              <a16:creationId xmlns:a16="http://schemas.microsoft.com/office/drawing/2014/main" id="{742EAB7D-FC24-42F7-8075-F1490676D8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4" name="Text Box 964">
          <a:extLst>
            <a:ext uri="{FF2B5EF4-FFF2-40B4-BE49-F238E27FC236}">
              <a16:creationId xmlns:a16="http://schemas.microsoft.com/office/drawing/2014/main" id="{21DA5FD5-3C77-40D4-B718-3906A8C07E3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5" name="Text Box 965">
          <a:extLst>
            <a:ext uri="{FF2B5EF4-FFF2-40B4-BE49-F238E27FC236}">
              <a16:creationId xmlns:a16="http://schemas.microsoft.com/office/drawing/2014/main" id="{DE84915C-0C78-4F6A-B2A7-1C4BE70AF9D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6" name="Text Box 966">
          <a:extLst>
            <a:ext uri="{FF2B5EF4-FFF2-40B4-BE49-F238E27FC236}">
              <a16:creationId xmlns:a16="http://schemas.microsoft.com/office/drawing/2014/main" id="{63A3F0AE-4C5A-4311-8EE8-3B76C90B77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7" name="Text Box 967">
          <a:extLst>
            <a:ext uri="{FF2B5EF4-FFF2-40B4-BE49-F238E27FC236}">
              <a16:creationId xmlns:a16="http://schemas.microsoft.com/office/drawing/2014/main" id="{AB1B9059-AF4E-406F-9CFA-EFC5C118F75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8" name="Text Box 968">
          <a:extLst>
            <a:ext uri="{FF2B5EF4-FFF2-40B4-BE49-F238E27FC236}">
              <a16:creationId xmlns:a16="http://schemas.microsoft.com/office/drawing/2014/main" id="{37362AE3-4E9E-47E3-9BDA-772007C65E5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59" name="Text Box 969">
          <a:extLst>
            <a:ext uri="{FF2B5EF4-FFF2-40B4-BE49-F238E27FC236}">
              <a16:creationId xmlns:a16="http://schemas.microsoft.com/office/drawing/2014/main" id="{6065402F-989E-4D32-A6FA-6C1C31A4F80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0" name="Text Box 970">
          <a:extLst>
            <a:ext uri="{FF2B5EF4-FFF2-40B4-BE49-F238E27FC236}">
              <a16:creationId xmlns:a16="http://schemas.microsoft.com/office/drawing/2014/main" id="{A1E191F7-3EB5-4237-8B50-6FD409EDEE6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1" name="Text Box 971">
          <a:extLst>
            <a:ext uri="{FF2B5EF4-FFF2-40B4-BE49-F238E27FC236}">
              <a16:creationId xmlns:a16="http://schemas.microsoft.com/office/drawing/2014/main" id="{EF524642-9775-4AFD-B081-44883F9DC27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2" name="Text Box 972">
          <a:extLst>
            <a:ext uri="{FF2B5EF4-FFF2-40B4-BE49-F238E27FC236}">
              <a16:creationId xmlns:a16="http://schemas.microsoft.com/office/drawing/2014/main" id="{A06C51E7-9EFA-478C-8995-13340EC333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3" name="Text Box 973">
          <a:extLst>
            <a:ext uri="{FF2B5EF4-FFF2-40B4-BE49-F238E27FC236}">
              <a16:creationId xmlns:a16="http://schemas.microsoft.com/office/drawing/2014/main" id="{82FFA273-ED55-4596-9710-3893969A48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4" name="Text Box 974">
          <a:extLst>
            <a:ext uri="{FF2B5EF4-FFF2-40B4-BE49-F238E27FC236}">
              <a16:creationId xmlns:a16="http://schemas.microsoft.com/office/drawing/2014/main" id="{41E67982-EE9E-4D46-8868-FD61064BFA0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5" name="Text Box 975">
          <a:extLst>
            <a:ext uri="{FF2B5EF4-FFF2-40B4-BE49-F238E27FC236}">
              <a16:creationId xmlns:a16="http://schemas.microsoft.com/office/drawing/2014/main" id="{3D025CC0-EE86-4C7B-A949-9C0B5E2790E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6" name="Text Box 976">
          <a:extLst>
            <a:ext uri="{FF2B5EF4-FFF2-40B4-BE49-F238E27FC236}">
              <a16:creationId xmlns:a16="http://schemas.microsoft.com/office/drawing/2014/main" id="{E0A5A6EC-2E2A-44DC-8B2B-621CC25EECC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7" name="Text Box 977">
          <a:extLst>
            <a:ext uri="{FF2B5EF4-FFF2-40B4-BE49-F238E27FC236}">
              <a16:creationId xmlns:a16="http://schemas.microsoft.com/office/drawing/2014/main" id="{B90080FD-3784-4D7E-9526-5DC4AD2DE6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8" name="Text Box 978">
          <a:extLst>
            <a:ext uri="{FF2B5EF4-FFF2-40B4-BE49-F238E27FC236}">
              <a16:creationId xmlns:a16="http://schemas.microsoft.com/office/drawing/2014/main" id="{E1D66539-CCD6-478C-8799-3CE5FE3A8FC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69" name="Text Box 979">
          <a:extLst>
            <a:ext uri="{FF2B5EF4-FFF2-40B4-BE49-F238E27FC236}">
              <a16:creationId xmlns:a16="http://schemas.microsoft.com/office/drawing/2014/main" id="{1B25CCE9-6B69-45D9-A88D-2F7E4DB119F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0" name="Text Box 980">
          <a:extLst>
            <a:ext uri="{FF2B5EF4-FFF2-40B4-BE49-F238E27FC236}">
              <a16:creationId xmlns:a16="http://schemas.microsoft.com/office/drawing/2014/main" id="{CC3472B1-232A-45C4-856A-3B10D0DC54D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1" name="Text Box 981">
          <a:extLst>
            <a:ext uri="{FF2B5EF4-FFF2-40B4-BE49-F238E27FC236}">
              <a16:creationId xmlns:a16="http://schemas.microsoft.com/office/drawing/2014/main" id="{F5ED86C6-4BB8-4D5E-A7F7-A87EF2B83D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2" name="Text Box 982">
          <a:extLst>
            <a:ext uri="{FF2B5EF4-FFF2-40B4-BE49-F238E27FC236}">
              <a16:creationId xmlns:a16="http://schemas.microsoft.com/office/drawing/2014/main" id="{D5520F56-E284-4ACA-8B43-69F0678880F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3" name="Text Box 983">
          <a:extLst>
            <a:ext uri="{FF2B5EF4-FFF2-40B4-BE49-F238E27FC236}">
              <a16:creationId xmlns:a16="http://schemas.microsoft.com/office/drawing/2014/main" id="{A34B6D3F-AF2F-4E43-BBF5-57F657CEA40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4" name="Text Box 984">
          <a:extLst>
            <a:ext uri="{FF2B5EF4-FFF2-40B4-BE49-F238E27FC236}">
              <a16:creationId xmlns:a16="http://schemas.microsoft.com/office/drawing/2014/main" id="{C9AC941D-DB41-4E3F-A0AC-08064E6ADF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5" name="Text Box 985">
          <a:extLst>
            <a:ext uri="{FF2B5EF4-FFF2-40B4-BE49-F238E27FC236}">
              <a16:creationId xmlns:a16="http://schemas.microsoft.com/office/drawing/2014/main" id="{19B4D175-3B8D-4A7F-B0C6-FDAA7BEBAE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6" name="Text Box 986">
          <a:extLst>
            <a:ext uri="{FF2B5EF4-FFF2-40B4-BE49-F238E27FC236}">
              <a16:creationId xmlns:a16="http://schemas.microsoft.com/office/drawing/2014/main" id="{A136ED42-3171-4866-8D09-2452D6FE910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7" name="Text Box 987">
          <a:extLst>
            <a:ext uri="{FF2B5EF4-FFF2-40B4-BE49-F238E27FC236}">
              <a16:creationId xmlns:a16="http://schemas.microsoft.com/office/drawing/2014/main" id="{BEC98EC4-0F5F-490E-8FAC-D3E283B997C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8" name="Text Box 988">
          <a:extLst>
            <a:ext uri="{FF2B5EF4-FFF2-40B4-BE49-F238E27FC236}">
              <a16:creationId xmlns:a16="http://schemas.microsoft.com/office/drawing/2014/main" id="{18DCE0F1-EEF7-404C-9864-09774E7E42B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79" name="Text Box 989">
          <a:extLst>
            <a:ext uri="{FF2B5EF4-FFF2-40B4-BE49-F238E27FC236}">
              <a16:creationId xmlns:a16="http://schemas.microsoft.com/office/drawing/2014/main" id="{046B772A-7905-483D-89A2-DC4CECD0F3C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0" name="Text Box 990">
          <a:extLst>
            <a:ext uri="{FF2B5EF4-FFF2-40B4-BE49-F238E27FC236}">
              <a16:creationId xmlns:a16="http://schemas.microsoft.com/office/drawing/2014/main" id="{D9B4FB28-E575-415A-9E94-6C3959F87E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1" name="Text Box 991">
          <a:extLst>
            <a:ext uri="{FF2B5EF4-FFF2-40B4-BE49-F238E27FC236}">
              <a16:creationId xmlns:a16="http://schemas.microsoft.com/office/drawing/2014/main" id="{1B237BA6-57D6-4916-9D24-E0F230ED2A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2" name="Text Box 992">
          <a:extLst>
            <a:ext uri="{FF2B5EF4-FFF2-40B4-BE49-F238E27FC236}">
              <a16:creationId xmlns:a16="http://schemas.microsoft.com/office/drawing/2014/main" id="{E9186609-7DD1-485B-9856-476F7A62EE6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3" name="Text Box 993">
          <a:extLst>
            <a:ext uri="{FF2B5EF4-FFF2-40B4-BE49-F238E27FC236}">
              <a16:creationId xmlns:a16="http://schemas.microsoft.com/office/drawing/2014/main" id="{79439EEA-F129-4379-96A4-CFF91933F5B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4" name="Text Box 994">
          <a:extLst>
            <a:ext uri="{FF2B5EF4-FFF2-40B4-BE49-F238E27FC236}">
              <a16:creationId xmlns:a16="http://schemas.microsoft.com/office/drawing/2014/main" id="{006E1DE7-B66F-44BA-9C1C-767E464593F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5" name="Text Box 995">
          <a:extLst>
            <a:ext uri="{FF2B5EF4-FFF2-40B4-BE49-F238E27FC236}">
              <a16:creationId xmlns:a16="http://schemas.microsoft.com/office/drawing/2014/main" id="{FB7B785E-7AC8-4F2F-A2CE-E5DD67D8A49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6" name="Text Box 996">
          <a:extLst>
            <a:ext uri="{FF2B5EF4-FFF2-40B4-BE49-F238E27FC236}">
              <a16:creationId xmlns:a16="http://schemas.microsoft.com/office/drawing/2014/main" id="{0914EE7F-F415-4F65-9C7B-6DF4C08AFC6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7" name="Text Box 997">
          <a:extLst>
            <a:ext uri="{FF2B5EF4-FFF2-40B4-BE49-F238E27FC236}">
              <a16:creationId xmlns:a16="http://schemas.microsoft.com/office/drawing/2014/main" id="{2889C7CF-DD4A-4E15-9ACA-29E3B1D2A8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8" name="Text Box 998">
          <a:extLst>
            <a:ext uri="{FF2B5EF4-FFF2-40B4-BE49-F238E27FC236}">
              <a16:creationId xmlns:a16="http://schemas.microsoft.com/office/drawing/2014/main" id="{AA3CE442-718A-4E5D-86EB-E4CE02FED27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89" name="Text Box 999">
          <a:extLst>
            <a:ext uri="{FF2B5EF4-FFF2-40B4-BE49-F238E27FC236}">
              <a16:creationId xmlns:a16="http://schemas.microsoft.com/office/drawing/2014/main" id="{1613885A-D553-4115-B1C4-010A23FDAED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0" name="Text Box 1000">
          <a:extLst>
            <a:ext uri="{FF2B5EF4-FFF2-40B4-BE49-F238E27FC236}">
              <a16:creationId xmlns:a16="http://schemas.microsoft.com/office/drawing/2014/main" id="{C1486FAD-51E6-40DA-8EF2-6553718E156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1" name="Text Box 1001">
          <a:extLst>
            <a:ext uri="{FF2B5EF4-FFF2-40B4-BE49-F238E27FC236}">
              <a16:creationId xmlns:a16="http://schemas.microsoft.com/office/drawing/2014/main" id="{A88F01B0-43F3-45A4-8E25-B310795D92D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2" name="Text Box 1002">
          <a:extLst>
            <a:ext uri="{FF2B5EF4-FFF2-40B4-BE49-F238E27FC236}">
              <a16:creationId xmlns:a16="http://schemas.microsoft.com/office/drawing/2014/main" id="{D6DE244A-D0D4-4E10-8A46-3BAF8556184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3" name="Text Box 1003">
          <a:extLst>
            <a:ext uri="{FF2B5EF4-FFF2-40B4-BE49-F238E27FC236}">
              <a16:creationId xmlns:a16="http://schemas.microsoft.com/office/drawing/2014/main" id="{0F1D7852-DCBF-4818-9E18-05374DC2DA5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4" name="Text Box 1004">
          <a:extLst>
            <a:ext uri="{FF2B5EF4-FFF2-40B4-BE49-F238E27FC236}">
              <a16:creationId xmlns:a16="http://schemas.microsoft.com/office/drawing/2014/main" id="{D4CE99E2-2ADB-4C3F-8CDE-6B4C02963B6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5" name="Text Box 1005">
          <a:extLst>
            <a:ext uri="{FF2B5EF4-FFF2-40B4-BE49-F238E27FC236}">
              <a16:creationId xmlns:a16="http://schemas.microsoft.com/office/drawing/2014/main" id="{C107D82F-4EC8-45C9-A195-12C3ABA750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6" name="Text Box 1006">
          <a:extLst>
            <a:ext uri="{FF2B5EF4-FFF2-40B4-BE49-F238E27FC236}">
              <a16:creationId xmlns:a16="http://schemas.microsoft.com/office/drawing/2014/main" id="{3F910108-F7BF-4E80-8B5D-6EB5B6AD8D5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7" name="Text Box 1007">
          <a:extLst>
            <a:ext uri="{FF2B5EF4-FFF2-40B4-BE49-F238E27FC236}">
              <a16:creationId xmlns:a16="http://schemas.microsoft.com/office/drawing/2014/main" id="{266B5ED2-13BD-4EDE-A9DA-061AE20C14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8" name="Text Box 1008">
          <a:extLst>
            <a:ext uri="{FF2B5EF4-FFF2-40B4-BE49-F238E27FC236}">
              <a16:creationId xmlns:a16="http://schemas.microsoft.com/office/drawing/2014/main" id="{E2EF08A9-B726-403F-B9FA-091A4664457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399" name="Text Box 1009">
          <a:extLst>
            <a:ext uri="{FF2B5EF4-FFF2-40B4-BE49-F238E27FC236}">
              <a16:creationId xmlns:a16="http://schemas.microsoft.com/office/drawing/2014/main" id="{2E38D53F-2454-439E-B48F-9CC9490B63E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0" name="Text Box 1010">
          <a:extLst>
            <a:ext uri="{FF2B5EF4-FFF2-40B4-BE49-F238E27FC236}">
              <a16:creationId xmlns:a16="http://schemas.microsoft.com/office/drawing/2014/main" id="{126933D5-C4B1-4866-8C1B-A5E7FF854CD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1" name="Text Box 1011">
          <a:extLst>
            <a:ext uri="{FF2B5EF4-FFF2-40B4-BE49-F238E27FC236}">
              <a16:creationId xmlns:a16="http://schemas.microsoft.com/office/drawing/2014/main" id="{64A61C34-7433-4920-892A-6FCB6F4DA99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2" name="Text Box 1012">
          <a:extLst>
            <a:ext uri="{FF2B5EF4-FFF2-40B4-BE49-F238E27FC236}">
              <a16:creationId xmlns:a16="http://schemas.microsoft.com/office/drawing/2014/main" id="{7026B97E-D641-42BA-884E-1419CD90F36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3" name="Text Box 1013">
          <a:extLst>
            <a:ext uri="{FF2B5EF4-FFF2-40B4-BE49-F238E27FC236}">
              <a16:creationId xmlns:a16="http://schemas.microsoft.com/office/drawing/2014/main" id="{2F43F94B-C3A2-4EAF-8F7D-C3E7C74F6CF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4" name="Text Box 1014">
          <a:extLst>
            <a:ext uri="{FF2B5EF4-FFF2-40B4-BE49-F238E27FC236}">
              <a16:creationId xmlns:a16="http://schemas.microsoft.com/office/drawing/2014/main" id="{F98DE280-B8EB-47B3-B672-EB6B7CF9FC3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5" name="Text Box 1015">
          <a:extLst>
            <a:ext uri="{FF2B5EF4-FFF2-40B4-BE49-F238E27FC236}">
              <a16:creationId xmlns:a16="http://schemas.microsoft.com/office/drawing/2014/main" id="{5329FB77-BCF6-4A04-9FD2-F7B5CBB5ECF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6" name="Text Box 1016">
          <a:extLst>
            <a:ext uri="{FF2B5EF4-FFF2-40B4-BE49-F238E27FC236}">
              <a16:creationId xmlns:a16="http://schemas.microsoft.com/office/drawing/2014/main" id="{35B1D498-862C-4667-9378-8EEFD716A8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7" name="Text Box 1017">
          <a:extLst>
            <a:ext uri="{FF2B5EF4-FFF2-40B4-BE49-F238E27FC236}">
              <a16:creationId xmlns:a16="http://schemas.microsoft.com/office/drawing/2014/main" id="{9B90DDF2-A8AE-4763-8F37-7980644F6C4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8" name="Text Box 1018">
          <a:extLst>
            <a:ext uri="{FF2B5EF4-FFF2-40B4-BE49-F238E27FC236}">
              <a16:creationId xmlns:a16="http://schemas.microsoft.com/office/drawing/2014/main" id="{463F5D2F-796D-49C8-877C-18E7C23D21F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09" name="Text Box 1019">
          <a:extLst>
            <a:ext uri="{FF2B5EF4-FFF2-40B4-BE49-F238E27FC236}">
              <a16:creationId xmlns:a16="http://schemas.microsoft.com/office/drawing/2014/main" id="{842D06F0-D4CA-4A34-A3FD-49F6382C45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0" name="Text Box 1020">
          <a:extLst>
            <a:ext uri="{FF2B5EF4-FFF2-40B4-BE49-F238E27FC236}">
              <a16:creationId xmlns:a16="http://schemas.microsoft.com/office/drawing/2014/main" id="{A9CDA705-18B1-4061-8796-5EE7F95E6E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1" name="Text Box 1021">
          <a:extLst>
            <a:ext uri="{FF2B5EF4-FFF2-40B4-BE49-F238E27FC236}">
              <a16:creationId xmlns:a16="http://schemas.microsoft.com/office/drawing/2014/main" id="{9677C9E9-7EF3-4370-A005-0EEC978540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2" name="Text Box 1022">
          <a:extLst>
            <a:ext uri="{FF2B5EF4-FFF2-40B4-BE49-F238E27FC236}">
              <a16:creationId xmlns:a16="http://schemas.microsoft.com/office/drawing/2014/main" id="{EB3A89E0-9362-48D0-AF41-4DE49B85CF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3" name="Text Box 1023">
          <a:extLst>
            <a:ext uri="{FF2B5EF4-FFF2-40B4-BE49-F238E27FC236}">
              <a16:creationId xmlns:a16="http://schemas.microsoft.com/office/drawing/2014/main" id="{6A1FC3EA-CC56-4960-BAF2-5BC6C5DACF7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4" name="Text Box 1024">
          <a:extLst>
            <a:ext uri="{FF2B5EF4-FFF2-40B4-BE49-F238E27FC236}">
              <a16:creationId xmlns:a16="http://schemas.microsoft.com/office/drawing/2014/main" id="{83306694-95C8-4CBD-BF56-48B2D86C351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5" name="Text Box 1025">
          <a:extLst>
            <a:ext uri="{FF2B5EF4-FFF2-40B4-BE49-F238E27FC236}">
              <a16:creationId xmlns:a16="http://schemas.microsoft.com/office/drawing/2014/main" id="{EFD47883-9784-4802-BE75-E741AD07B47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6" name="Text Box 1026">
          <a:extLst>
            <a:ext uri="{FF2B5EF4-FFF2-40B4-BE49-F238E27FC236}">
              <a16:creationId xmlns:a16="http://schemas.microsoft.com/office/drawing/2014/main" id="{4E53607D-DB91-4F48-AEB0-1A6E37C3D22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7" name="Text Box 1027">
          <a:extLst>
            <a:ext uri="{FF2B5EF4-FFF2-40B4-BE49-F238E27FC236}">
              <a16:creationId xmlns:a16="http://schemas.microsoft.com/office/drawing/2014/main" id="{33DF556A-B52E-47ED-B308-2F3EFF4FD70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8" name="Text Box 1028">
          <a:extLst>
            <a:ext uri="{FF2B5EF4-FFF2-40B4-BE49-F238E27FC236}">
              <a16:creationId xmlns:a16="http://schemas.microsoft.com/office/drawing/2014/main" id="{336FD35E-3121-4F18-B903-52D9FB79909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19" name="Text Box 1029">
          <a:extLst>
            <a:ext uri="{FF2B5EF4-FFF2-40B4-BE49-F238E27FC236}">
              <a16:creationId xmlns:a16="http://schemas.microsoft.com/office/drawing/2014/main" id="{9725C0E3-B891-46C9-90D4-25653E3C51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0" name="Text Box 1030">
          <a:extLst>
            <a:ext uri="{FF2B5EF4-FFF2-40B4-BE49-F238E27FC236}">
              <a16:creationId xmlns:a16="http://schemas.microsoft.com/office/drawing/2014/main" id="{58F39FC9-365E-4B75-9978-F44B8FC9EB9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1" name="Text Box 1031">
          <a:extLst>
            <a:ext uri="{FF2B5EF4-FFF2-40B4-BE49-F238E27FC236}">
              <a16:creationId xmlns:a16="http://schemas.microsoft.com/office/drawing/2014/main" id="{14050DF9-4C61-439A-9E51-3D1989553D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2" name="Text Box 1032">
          <a:extLst>
            <a:ext uri="{FF2B5EF4-FFF2-40B4-BE49-F238E27FC236}">
              <a16:creationId xmlns:a16="http://schemas.microsoft.com/office/drawing/2014/main" id="{1A7EDCAB-EBAD-4E56-940E-4E1BB6A6E3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3" name="Text Box 1033">
          <a:extLst>
            <a:ext uri="{FF2B5EF4-FFF2-40B4-BE49-F238E27FC236}">
              <a16:creationId xmlns:a16="http://schemas.microsoft.com/office/drawing/2014/main" id="{985063AC-D2AA-4059-B9AD-46F52C9EC99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4" name="Text Box 1034">
          <a:extLst>
            <a:ext uri="{FF2B5EF4-FFF2-40B4-BE49-F238E27FC236}">
              <a16:creationId xmlns:a16="http://schemas.microsoft.com/office/drawing/2014/main" id="{496717CA-EA4B-4771-BBE4-570768C4AC4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5" name="Text Box 1035">
          <a:extLst>
            <a:ext uri="{FF2B5EF4-FFF2-40B4-BE49-F238E27FC236}">
              <a16:creationId xmlns:a16="http://schemas.microsoft.com/office/drawing/2014/main" id="{D8BA61AB-5C22-4915-B4E2-7AE20033742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6" name="Text Box 1036">
          <a:extLst>
            <a:ext uri="{FF2B5EF4-FFF2-40B4-BE49-F238E27FC236}">
              <a16:creationId xmlns:a16="http://schemas.microsoft.com/office/drawing/2014/main" id="{0ECE5C17-B52F-454A-8C50-1DE4F51C7E9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7" name="Text Box 1037">
          <a:extLst>
            <a:ext uri="{FF2B5EF4-FFF2-40B4-BE49-F238E27FC236}">
              <a16:creationId xmlns:a16="http://schemas.microsoft.com/office/drawing/2014/main" id="{0FC8C8AC-BA9B-487A-A61B-CC09C11ADD8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8" name="Text Box 1038">
          <a:extLst>
            <a:ext uri="{FF2B5EF4-FFF2-40B4-BE49-F238E27FC236}">
              <a16:creationId xmlns:a16="http://schemas.microsoft.com/office/drawing/2014/main" id="{E13CFFF3-A395-43CF-BA18-D544809D6B9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29" name="Text Box 1039">
          <a:extLst>
            <a:ext uri="{FF2B5EF4-FFF2-40B4-BE49-F238E27FC236}">
              <a16:creationId xmlns:a16="http://schemas.microsoft.com/office/drawing/2014/main" id="{16BE4CD9-D983-4C3E-9D7B-6A1C0699E9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0" name="Text Box 1040">
          <a:extLst>
            <a:ext uri="{FF2B5EF4-FFF2-40B4-BE49-F238E27FC236}">
              <a16:creationId xmlns:a16="http://schemas.microsoft.com/office/drawing/2014/main" id="{E188DF30-B2A6-4024-8630-DAE213D69A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1" name="Text Box 1041">
          <a:extLst>
            <a:ext uri="{FF2B5EF4-FFF2-40B4-BE49-F238E27FC236}">
              <a16:creationId xmlns:a16="http://schemas.microsoft.com/office/drawing/2014/main" id="{A7E2B446-4C52-4FCF-981D-59A093E7330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2" name="Text Box 1042">
          <a:extLst>
            <a:ext uri="{FF2B5EF4-FFF2-40B4-BE49-F238E27FC236}">
              <a16:creationId xmlns:a16="http://schemas.microsoft.com/office/drawing/2014/main" id="{80DF4227-DF4E-494A-A748-5EBBF0AB375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3" name="Text Box 1043">
          <a:extLst>
            <a:ext uri="{FF2B5EF4-FFF2-40B4-BE49-F238E27FC236}">
              <a16:creationId xmlns:a16="http://schemas.microsoft.com/office/drawing/2014/main" id="{494633B7-F8A2-4CB1-915D-4624EBCC549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4" name="Text Box 1044">
          <a:extLst>
            <a:ext uri="{FF2B5EF4-FFF2-40B4-BE49-F238E27FC236}">
              <a16:creationId xmlns:a16="http://schemas.microsoft.com/office/drawing/2014/main" id="{431AB527-28FA-4667-873D-6BBBAE2FCFB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5" name="Text Box 1045">
          <a:extLst>
            <a:ext uri="{FF2B5EF4-FFF2-40B4-BE49-F238E27FC236}">
              <a16:creationId xmlns:a16="http://schemas.microsoft.com/office/drawing/2014/main" id="{C167453A-58C3-4DF6-97E5-B7B03E9B4C6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6" name="Text Box 1046">
          <a:extLst>
            <a:ext uri="{FF2B5EF4-FFF2-40B4-BE49-F238E27FC236}">
              <a16:creationId xmlns:a16="http://schemas.microsoft.com/office/drawing/2014/main" id="{2003A659-8F5C-4982-8CDD-4AFD9AC778B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7" name="Text Box 1047">
          <a:extLst>
            <a:ext uri="{FF2B5EF4-FFF2-40B4-BE49-F238E27FC236}">
              <a16:creationId xmlns:a16="http://schemas.microsoft.com/office/drawing/2014/main" id="{3FDADF86-3B96-423B-8F60-F5545A03F6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8" name="Text Box 1048">
          <a:extLst>
            <a:ext uri="{FF2B5EF4-FFF2-40B4-BE49-F238E27FC236}">
              <a16:creationId xmlns:a16="http://schemas.microsoft.com/office/drawing/2014/main" id="{CF703D39-595B-4D4D-B5E2-393F20E8CAE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39" name="Text Box 1049">
          <a:extLst>
            <a:ext uri="{FF2B5EF4-FFF2-40B4-BE49-F238E27FC236}">
              <a16:creationId xmlns:a16="http://schemas.microsoft.com/office/drawing/2014/main" id="{B78E23C0-452C-4C05-B38C-E6C2C1D469F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0" name="Text Box 1050">
          <a:extLst>
            <a:ext uri="{FF2B5EF4-FFF2-40B4-BE49-F238E27FC236}">
              <a16:creationId xmlns:a16="http://schemas.microsoft.com/office/drawing/2014/main" id="{0C1E3B4F-83AB-4AF0-8BD9-B27A61B13C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1" name="Text Box 1051">
          <a:extLst>
            <a:ext uri="{FF2B5EF4-FFF2-40B4-BE49-F238E27FC236}">
              <a16:creationId xmlns:a16="http://schemas.microsoft.com/office/drawing/2014/main" id="{FD61EA66-B57A-4A48-892E-0157B3F3AD7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2" name="Text Box 1052">
          <a:extLst>
            <a:ext uri="{FF2B5EF4-FFF2-40B4-BE49-F238E27FC236}">
              <a16:creationId xmlns:a16="http://schemas.microsoft.com/office/drawing/2014/main" id="{CC2F8088-5A12-4D96-A2FB-23C430A8BB3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3" name="Text Box 1053">
          <a:extLst>
            <a:ext uri="{FF2B5EF4-FFF2-40B4-BE49-F238E27FC236}">
              <a16:creationId xmlns:a16="http://schemas.microsoft.com/office/drawing/2014/main" id="{9EE3B62A-1534-4A83-BB40-ECCB23E1399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4" name="Text Box 1054">
          <a:extLst>
            <a:ext uri="{FF2B5EF4-FFF2-40B4-BE49-F238E27FC236}">
              <a16:creationId xmlns:a16="http://schemas.microsoft.com/office/drawing/2014/main" id="{701AF9A8-A977-457A-A699-4256C3F3B78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5" name="Text Box 1055">
          <a:extLst>
            <a:ext uri="{FF2B5EF4-FFF2-40B4-BE49-F238E27FC236}">
              <a16:creationId xmlns:a16="http://schemas.microsoft.com/office/drawing/2014/main" id="{044152E1-3B5E-4FD3-B52B-84C00AA8D6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6" name="Text Box 1056">
          <a:extLst>
            <a:ext uri="{FF2B5EF4-FFF2-40B4-BE49-F238E27FC236}">
              <a16:creationId xmlns:a16="http://schemas.microsoft.com/office/drawing/2014/main" id="{0425AE63-BA60-4D21-A583-DDF8F8AA173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7" name="Text Box 1057">
          <a:extLst>
            <a:ext uri="{FF2B5EF4-FFF2-40B4-BE49-F238E27FC236}">
              <a16:creationId xmlns:a16="http://schemas.microsoft.com/office/drawing/2014/main" id="{DCE90751-D677-4BFD-B6FC-E887933F65B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8" name="Text Box 1058">
          <a:extLst>
            <a:ext uri="{FF2B5EF4-FFF2-40B4-BE49-F238E27FC236}">
              <a16:creationId xmlns:a16="http://schemas.microsoft.com/office/drawing/2014/main" id="{BB9B2E5D-A76E-48DA-8E10-511111804C4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49" name="Text Box 1059">
          <a:extLst>
            <a:ext uri="{FF2B5EF4-FFF2-40B4-BE49-F238E27FC236}">
              <a16:creationId xmlns:a16="http://schemas.microsoft.com/office/drawing/2014/main" id="{C3CDEDE4-DA02-4DEE-A339-06716618AC7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0" name="Text Box 1060">
          <a:extLst>
            <a:ext uri="{FF2B5EF4-FFF2-40B4-BE49-F238E27FC236}">
              <a16:creationId xmlns:a16="http://schemas.microsoft.com/office/drawing/2014/main" id="{688C2E44-F5EA-4652-9B9D-C56C0B9E59A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1" name="Text Box 1061">
          <a:extLst>
            <a:ext uri="{FF2B5EF4-FFF2-40B4-BE49-F238E27FC236}">
              <a16:creationId xmlns:a16="http://schemas.microsoft.com/office/drawing/2014/main" id="{BDA608A4-6E62-4619-A53E-97B2C36C01C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2" name="Text Box 837">
          <a:extLst>
            <a:ext uri="{FF2B5EF4-FFF2-40B4-BE49-F238E27FC236}">
              <a16:creationId xmlns:a16="http://schemas.microsoft.com/office/drawing/2014/main" id="{AC72681E-6E46-435A-995F-E4BC0F105D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3" name="Text Box 838">
          <a:extLst>
            <a:ext uri="{FF2B5EF4-FFF2-40B4-BE49-F238E27FC236}">
              <a16:creationId xmlns:a16="http://schemas.microsoft.com/office/drawing/2014/main" id="{6846A1EC-7110-4EDF-8B20-82A4336C86F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4" name="Text Box 839">
          <a:extLst>
            <a:ext uri="{FF2B5EF4-FFF2-40B4-BE49-F238E27FC236}">
              <a16:creationId xmlns:a16="http://schemas.microsoft.com/office/drawing/2014/main" id="{E9AC4250-AC7E-45C7-9C86-556C6C00DB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5" name="Text Box 840">
          <a:extLst>
            <a:ext uri="{FF2B5EF4-FFF2-40B4-BE49-F238E27FC236}">
              <a16:creationId xmlns:a16="http://schemas.microsoft.com/office/drawing/2014/main" id="{C7288744-79EC-4C75-80BF-4FBFAAA42F0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6" name="Text Box 841">
          <a:extLst>
            <a:ext uri="{FF2B5EF4-FFF2-40B4-BE49-F238E27FC236}">
              <a16:creationId xmlns:a16="http://schemas.microsoft.com/office/drawing/2014/main" id="{9E319F73-DC18-4D8C-90E1-9189E4095E2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7" name="Text Box 842">
          <a:extLst>
            <a:ext uri="{FF2B5EF4-FFF2-40B4-BE49-F238E27FC236}">
              <a16:creationId xmlns:a16="http://schemas.microsoft.com/office/drawing/2014/main" id="{368DC6CF-854D-4ED5-8A09-DECA97CF00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8" name="Text Box 843">
          <a:extLst>
            <a:ext uri="{FF2B5EF4-FFF2-40B4-BE49-F238E27FC236}">
              <a16:creationId xmlns:a16="http://schemas.microsoft.com/office/drawing/2014/main" id="{99DB7407-597C-4E86-BCCB-68ADF7122F6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59" name="Text Box 844">
          <a:extLst>
            <a:ext uri="{FF2B5EF4-FFF2-40B4-BE49-F238E27FC236}">
              <a16:creationId xmlns:a16="http://schemas.microsoft.com/office/drawing/2014/main" id="{8B6D2A8F-9393-429A-A993-4DBC58AF3F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0" name="Text Box 845">
          <a:extLst>
            <a:ext uri="{FF2B5EF4-FFF2-40B4-BE49-F238E27FC236}">
              <a16:creationId xmlns:a16="http://schemas.microsoft.com/office/drawing/2014/main" id="{FF0F5121-45D1-4978-9851-45100AB8391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1" name="Text Box 846">
          <a:extLst>
            <a:ext uri="{FF2B5EF4-FFF2-40B4-BE49-F238E27FC236}">
              <a16:creationId xmlns:a16="http://schemas.microsoft.com/office/drawing/2014/main" id="{40A5CC1A-0ADE-415C-9732-DF7AF569344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2" name="Text Box 847">
          <a:extLst>
            <a:ext uri="{FF2B5EF4-FFF2-40B4-BE49-F238E27FC236}">
              <a16:creationId xmlns:a16="http://schemas.microsoft.com/office/drawing/2014/main" id="{88B29234-4D14-46C7-BDAD-587189B57EE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3" name="Text Box 848">
          <a:extLst>
            <a:ext uri="{FF2B5EF4-FFF2-40B4-BE49-F238E27FC236}">
              <a16:creationId xmlns:a16="http://schemas.microsoft.com/office/drawing/2014/main" id="{B854BDBC-ACD8-4466-9A87-CDE30366D7C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4" name="Text Box 849">
          <a:extLst>
            <a:ext uri="{FF2B5EF4-FFF2-40B4-BE49-F238E27FC236}">
              <a16:creationId xmlns:a16="http://schemas.microsoft.com/office/drawing/2014/main" id="{B819B3A8-07F7-4D2C-B1DB-AAC584E9E67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5" name="Text Box 850">
          <a:extLst>
            <a:ext uri="{FF2B5EF4-FFF2-40B4-BE49-F238E27FC236}">
              <a16:creationId xmlns:a16="http://schemas.microsoft.com/office/drawing/2014/main" id="{6F2A8E8C-F6B0-4524-9F60-39F9463CD0B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6" name="Text Box 851">
          <a:extLst>
            <a:ext uri="{FF2B5EF4-FFF2-40B4-BE49-F238E27FC236}">
              <a16:creationId xmlns:a16="http://schemas.microsoft.com/office/drawing/2014/main" id="{776E438C-367F-4ECB-8BCA-608AD3B9E1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7" name="Text Box 852">
          <a:extLst>
            <a:ext uri="{FF2B5EF4-FFF2-40B4-BE49-F238E27FC236}">
              <a16:creationId xmlns:a16="http://schemas.microsoft.com/office/drawing/2014/main" id="{F0AC8360-B3CC-4B49-ADED-5A7CDA6F31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8" name="Text Box 853">
          <a:extLst>
            <a:ext uri="{FF2B5EF4-FFF2-40B4-BE49-F238E27FC236}">
              <a16:creationId xmlns:a16="http://schemas.microsoft.com/office/drawing/2014/main" id="{8642DBD1-0E2E-4F7F-BF9F-46E8FFBB57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69" name="Text Box 854">
          <a:extLst>
            <a:ext uri="{FF2B5EF4-FFF2-40B4-BE49-F238E27FC236}">
              <a16:creationId xmlns:a16="http://schemas.microsoft.com/office/drawing/2014/main" id="{D3B40793-2344-4075-9712-2C0A831DC87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0" name="Text Box 855">
          <a:extLst>
            <a:ext uri="{FF2B5EF4-FFF2-40B4-BE49-F238E27FC236}">
              <a16:creationId xmlns:a16="http://schemas.microsoft.com/office/drawing/2014/main" id="{4003194D-84E5-4E0B-879E-3926E9E0EE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1" name="Text Box 856">
          <a:extLst>
            <a:ext uri="{FF2B5EF4-FFF2-40B4-BE49-F238E27FC236}">
              <a16:creationId xmlns:a16="http://schemas.microsoft.com/office/drawing/2014/main" id="{3502FB09-F9A9-4DFE-97E6-F7259CD4EF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2" name="Text Box 857">
          <a:extLst>
            <a:ext uri="{FF2B5EF4-FFF2-40B4-BE49-F238E27FC236}">
              <a16:creationId xmlns:a16="http://schemas.microsoft.com/office/drawing/2014/main" id="{E09C68EB-0189-4B40-8073-B5903DCB73E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3" name="Text Box 858">
          <a:extLst>
            <a:ext uri="{FF2B5EF4-FFF2-40B4-BE49-F238E27FC236}">
              <a16:creationId xmlns:a16="http://schemas.microsoft.com/office/drawing/2014/main" id="{BA551225-7C15-4186-9280-BE53E16176B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4" name="Text Box 859">
          <a:extLst>
            <a:ext uri="{FF2B5EF4-FFF2-40B4-BE49-F238E27FC236}">
              <a16:creationId xmlns:a16="http://schemas.microsoft.com/office/drawing/2014/main" id="{16660502-47DC-49D5-A14F-AC688C30724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5" name="Text Box 860">
          <a:extLst>
            <a:ext uri="{FF2B5EF4-FFF2-40B4-BE49-F238E27FC236}">
              <a16:creationId xmlns:a16="http://schemas.microsoft.com/office/drawing/2014/main" id="{1A2D4ACA-2839-455F-AFF0-B98893F46CB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6" name="Text Box 861">
          <a:extLst>
            <a:ext uri="{FF2B5EF4-FFF2-40B4-BE49-F238E27FC236}">
              <a16:creationId xmlns:a16="http://schemas.microsoft.com/office/drawing/2014/main" id="{B1710837-F006-4F94-9F61-3C3936EFFE5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7" name="Text Box 862">
          <a:extLst>
            <a:ext uri="{FF2B5EF4-FFF2-40B4-BE49-F238E27FC236}">
              <a16:creationId xmlns:a16="http://schemas.microsoft.com/office/drawing/2014/main" id="{9F22E90B-4DE3-4735-A716-1F1D6F61B65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8" name="Text Box 863">
          <a:extLst>
            <a:ext uri="{FF2B5EF4-FFF2-40B4-BE49-F238E27FC236}">
              <a16:creationId xmlns:a16="http://schemas.microsoft.com/office/drawing/2014/main" id="{792AF339-CA27-4446-B31E-A4076AD4927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79" name="Text Box 864">
          <a:extLst>
            <a:ext uri="{FF2B5EF4-FFF2-40B4-BE49-F238E27FC236}">
              <a16:creationId xmlns:a16="http://schemas.microsoft.com/office/drawing/2014/main" id="{F6F6CD97-7B02-4E1E-9F7B-CD6469EC9E5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0" name="Text Box 865">
          <a:extLst>
            <a:ext uri="{FF2B5EF4-FFF2-40B4-BE49-F238E27FC236}">
              <a16:creationId xmlns:a16="http://schemas.microsoft.com/office/drawing/2014/main" id="{B20EF77E-9FDA-435F-97CE-CA0A123DB79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1" name="Text Box 866">
          <a:extLst>
            <a:ext uri="{FF2B5EF4-FFF2-40B4-BE49-F238E27FC236}">
              <a16:creationId xmlns:a16="http://schemas.microsoft.com/office/drawing/2014/main" id="{D10C1F88-42E1-4DBB-A03E-2A5C5C39D4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2" name="Text Box 867">
          <a:extLst>
            <a:ext uri="{FF2B5EF4-FFF2-40B4-BE49-F238E27FC236}">
              <a16:creationId xmlns:a16="http://schemas.microsoft.com/office/drawing/2014/main" id="{AD339DE5-B4EB-400A-B07A-EABE98CAB5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3" name="Text Box 868">
          <a:extLst>
            <a:ext uri="{FF2B5EF4-FFF2-40B4-BE49-F238E27FC236}">
              <a16:creationId xmlns:a16="http://schemas.microsoft.com/office/drawing/2014/main" id="{E09540EE-BEBC-4523-AE51-30992021484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4" name="Text Box 869">
          <a:extLst>
            <a:ext uri="{FF2B5EF4-FFF2-40B4-BE49-F238E27FC236}">
              <a16:creationId xmlns:a16="http://schemas.microsoft.com/office/drawing/2014/main" id="{D7ED4D67-E598-4889-B8FF-44CC0470E18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5" name="Text Box 870">
          <a:extLst>
            <a:ext uri="{FF2B5EF4-FFF2-40B4-BE49-F238E27FC236}">
              <a16:creationId xmlns:a16="http://schemas.microsoft.com/office/drawing/2014/main" id="{D70F1C42-14CD-406A-A848-80C70B0FE79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6" name="Text Box 871">
          <a:extLst>
            <a:ext uri="{FF2B5EF4-FFF2-40B4-BE49-F238E27FC236}">
              <a16:creationId xmlns:a16="http://schemas.microsoft.com/office/drawing/2014/main" id="{4E59C9FD-639D-4B5C-BF25-E7B83F4E84F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7" name="Text Box 872">
          <a:extLst>
            <a:ext uri="{FF2B5EF4-FFF2-40B4-BE49-F238E27FC236}">
              <a16:creationId xmlns:a16="http://schemas.microsoft.com/office/drawing/2014/main" id="{7D0E3B4A-F8AF-4FBA-90F9-E65F3BF1020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8" name="Text Box 873">
          <a:extLst>
            <a:ext uri="{FF2B5EF4-FFF2-40B4-BE49-F238E27FC236}">
              <a16:creationId xmlns:a16="http://schemas.microsoft.com/office/drawing/2014/main" id="{D3FA971C-4992-4FFB-BE56-1EFA6F5542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89" name="Text Box 874">
          <a:extLst>
            <a:ext uri="{FF2B5EF4-FFF2-40B4-BE49-F238E27FC236}">
              <a16:creationId xmlns:a16="http://schemas.microsoft.com/office/drawing/2014/main" id="{1A151396-03C3-478B-9B4B-581601C389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0" name="Text Box 875">
          <a:extLst>
            <a:ext uri="{FF2B5EF4-FFF2-40B4-BE49-F238E27FC236}">
              <a16:creationId xmlns:a16="http://schemas.microsoft.com/office/drawing/2014/main" id="{ECFD4515-FC73-4DB4-A232-0E6302CF1E9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1" name="Text Box 876">
          <a:extLst>
            <a:ext uri="{FF2B5EF4-FFF2-40B4-BE49-F238E27FC236}">
              <a16:creationId xmlns:a16="http://schemas.microsoft.com/office/drawing/2014/main" id="{957902CE-8795-4D91-A27F-93B08293683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2" name="Text Box 877">
          <a:extLst>
            <a:ext uri="{FF2B5EF4-FFF2-40B4-BE49-F238E27FC236}">
              <a16:creationId xmlns:a16="http://schemas.microsoft.com/office/drawing/2014/main" id="{E244C0F6-BB19-46FB-B563-91BECF2205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3" name="Text Box 878">
          <a:extLst>
            <a:ext uri="{FF2B5EF4-FFF2-40B4-BE49-F238E27FC236}">
              <a16:creationId xmlns:a16="http://schemas.microsoft.com/office/drawing/2014/main" id="{190568C2-2058-4272-95F1-239D847E8C5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4" name="Text Box 879">
          <a:extLst>
            <a:ext uri="{FF2B5EF4-FFF2-40B4-BE49-F238E27FC236}">
              <a16:creationId xmlns:a16="http://schemas.microsoft.com/office/drawing/2014/main" id="{DB561EE8-8C52-42B8-AC12-C3BDFEEB9F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5" name="Text Box 880">
          <a:extLst>
            <a:ext uri="{FF2B5EF4-FFF2-40B4-BE49-F238E27FC236}">
              <a16:creationId xmlns:a16="http://schemas.microsoft.com/office/drawing/2014/main" id="{F40DF7E6-EECC-41E7-A4D2-A40453231DF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6" name="Text Box 881">
          <a:extLst>
            <a:ext uri="{FF2B5EF4-FFF2-40B4-BE49-F238E27FC236}">
              <a16:creationId xmlns:a16="http://schemas.microsoft.com/office/drawing/2014/main" id="{EA6101ED-44F2-4DBA-A5C7-5EAE2F0BEA2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7" name="Text Box 882">
          <a:extLst>
            <a:ext uri="{FF2B5EF4-FFF2-40B4-BE49-F238E27FC236}">
              <a16:creationId xmlns:a16="http://schemas.microsoft.com/office/drawing/2014/main" id="{FEED7A70-54B8-4F2B-9368-2A818A7A9AA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8" name="Text Box 883">
          <a:extLst>
            <a:ext uri="{FF2B5EF4-FFF2-40B4-BE49-F238E27FC236}">
              <a16:creationId xmlns:a16="http://schemas.microsoft.com/office/drawing/2014/main" id="{E58BD63A-CB6F-47CC-A0E8-9A912EF7599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499" name="Text Box 884">
          <a:extLst>
            <a:ext uri="{FF2B5EF4-FFF2-40B4-BE49-F238E27FC236}">
              <a16:creationId xmlns:a16="http://schemas.microsoft.com/office/drawing/2014/main" id="{E4F0D0CD-2395-4DBC-BF6F-DC1D870FF78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0" name="Text Box 885">
          <a:extLst>
            <a:ext uri="{FF2B5EF4-FFF2-40B4-BE49-F238E27FC236}">
              <a16:creationId xmlns:a16="http://schemas.microsoft.com/office/drawing/2014/main" id="{4BD28E41-868D-4CAC-BB4C-F76E42879B2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1" name="Text Box 886">
          <a:extLst>
            <a:ext uri="{FF2B5EF4-FFF2-40B4-BE49-F238E27FC236}">
              <a16:creationId xmlns:a16="http://schemas.microsoft.com/office/drawing/2014/main" id="{9B3916B1-C5CF-4562-BFD6-ED08A288AD5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2" name="Text Box 887">
          <a:extLst>
            <a:ext uri="{FF2B5EF4-FFF2-40B4-BE49-F238E27FC236}">
              <a16:creationId xmlns:a16="http://schemas.microsoft.com/office/drawing/2014/main" id="{B958CD3C-AB5E-408C-B901-FF4EB364947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3" name="Text Box 888">
          <a:extLst>
            <a:ext uri="{FF2B5EF4-FFF2-40B4-BE49-F238E27FC236}">
              <a16:creationId xmlns:a16="http://schemas.microsoft.com/office/drawing/2014/main" id="{E8B3C460-BF59-43A3-9408-B66635DDFF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4" name="Text Box 889">
          <a:extLst>
            <a:ext uri="{FF2B5EF4-FFF2-40B4-BE49-F238E27FC236}">
              <a16:creationId xmlns:a16="http://schemas.microsoft.com/office/drawing/2014/main" id="{31C41B68-5380-4692-979F-1E830520F2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5" name="Text Box 890">
          <a:extLst>
            <a:ext uri="{FF2B5EF4-FFF2-40B4-BE49-F238E27FC236}">
              <a16:creationId xmlns:a16="http://schemas.microsoft.com/office/drawing/2014/main" id="{3A3F291E-1008-4DA6-9865-21D7C80CDE6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6" name="Text Box 891">
          <a:extLst>
            <a:ext uri="{FF2B5EF4-FFF2-40B4-BE49-F238E27FC236}">
              <a16:creationId xmlns:a16="http://schemas.microsoft.com/office/drawing/2014/main" id="{B0FBC4A2-2142-4AE4-8B4F-932F7872310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7" name="Text Box 892">
          <a:extLst>
            <a:ext uri="{FF2B5EF4-FFF2-40B4-BE49-F238E27FC236}">
              <a16:creationId xmlns:a16="http://schemas.microsoft.com/office/drawing/2014/main" id="{873CD3F5-5A95-4806-9296-81891C292E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8" name="Text Box 893">
          <a:extLst>
            <a:ext uri="{FF2B5EF4-FFF2-40B4-BE49-F238E27FC236}">
              <a16:creationId xmlns:a16="http://schemas.microsoft.com/office/drawing/2014/main" id="{EA54F594-F5DA-423C-8DAF-72AE80F44EB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09" name="Text Box 894">
          <a:extLst>
            <a:ext uri="{FF2B5EF4-FFF2-40B4-BE49-F238E27FC236}">
              <a16:creationId xmlns:a16="http://schemas.microsoft.com/office/drawing/2014/main" id="{50113A46-A71F-42B9-A309-A254356FD16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0" name="Text Box 895">
          <a:extLst>
            <a:ext uri="{FF2B5EF4-FFF2-40B4-BE49-F238E27FC236}">
              <a16:creationId xmlns:a16="http://schemas.microsoft.com/office/drawing/2014/main" id="{445B83D4-622F-4884-B723-3E57188AF65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1" name="Text Box 896">
          <a:extLst>
            <a:ext uri="{FF2B5EF4-FFF2-40B4-BE49-F238E27FC236}">
              <a16:creationId xmlns:a16="http://schemas.microsoft.com/office/drawing/2014/main" id="{A50A2725-E052-4F1E-8CCC-1093CF8880A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2" name="Text Box 897">
          <a:extLst>
            <a:ext uri="{FF2B5EF4-FFF2-40B4-BE49-F238E27FC236}">
              <a16:creationId xmlns:a16="http://schemas.microsoft.com/office/drawing/2014/main" id="{A97021B0-FFA9-42EB-B4BD-17115290996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3" name="Text Box 898">
          <a:extLst>
            <a:ext uri="{FF2B5EF4-FFF2-40B4-BE49-F238E27FC236}">
              <a16:creationId xmlns:a16="http://schemas.microsoft.com/office/drawing/2014/main" id="{A427A297-B2CC-40A0-B704-E36DBC4C43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4" name="Text Box 899">
          <a:extLst>
            <a:ext uri="{FF2B5EF4-FFF2-40B4-BE49-F238E27FC236}">
              <a16:creationId xmlns:a16="http://schemas.microsoft.com/office/drawing/2014/main" id="{84C7DCEB-5BC4-44AE-9312-CE8C672C246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5" name="Text Box 900">
          <a:extLst>
            <a:ext uri="{FF2B5EF4-FFF2-40B4-BE49-F238E27FC236}">
              <a16:creationId xmlns:a16="http://schemas.microsoft.com/office/drawing/2014/main" id="{5F535488-CC18-4EED-933B-A01A5E7BAA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6" name="Text Box 901">
          <a:extLst>
            <a:ext uri="{FF2B5EF4-FFF2-40B4-BE49-F238E27FC236}">
              <a16:creationId xmlns:a16="http://schemas.microsoft.com/office/drawing/2014/main" id="{58D86A89-3A9A-4C55-96F0-622C96B7B78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7" name="Text Box 902">
          <a:extLst>
            <a:ext uri="{FF2B5EF4-FFF2-40B4-BE49-F238E27FC236}">
              <a16:creationId xmlns:a16="http://schemas.microsoft.com/office/drawing/2014/main" id="{3AE1DEB6-7F67-4470-9931-4FAF3A9EA4A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8" name="Text Box 903">
          <a:extLst>
            <a:ext uri="{FF2B5EF4-FFF2-40B4-BE49-F238E27FC236}">
              <a16:creationId xmlns:a16="http://schemas.microsoft.com/office/drawing/2014/main" id="{17FABA58-3E13-4EC0-B301-DBF7ACDDA7B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19" name="Text Box 904">
          <a:extLst>
            <a:ext uri="{FF2B5EF4-FFF2-40B4-BE49-F238E27FC236}">
              <a16:creationId xmlns:a16="http://schemas.microsoft.com/office/drawing/2014/main" id="{CF6584DC-09D7-4AFF-8103-106999ABE69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0" name="Text Box 905">
          <a:extLst>
            <a:ext uri="{FF2B5EF4-FFF2-40B4-BE49-F238E27FC236}">
              <a16:creationId xmlns:a16="http://schemas.microsoft.com/office/drawing/2014/main" id="{80DB687C-9F61-403B-8F53-F0422E10DE3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1" name="Text Box 906">
          <a:extLst>
            <a:ext uri="{FF2B5EF4-FFF2-40B4-BE49-F238E27FC236}">
              <a16:creationId xmlns:a16="http://schemas.microsoft.com/office/drawing/2014/main" id="{DC47514C-E7B8-423D-83B8-2CC3F0F855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2" name="Text Box 907">
          <a:extLst>
            <a:ext uri="{FF2B5EF4-FFF2-40B4-BE49-F238E27FC236}">
              <a16:creationId xmlns:a16="http://schemas.microsoft.com/office/drawing/2014/main" id="{739A37F3-DCD8-4F6E-B791-82B9DBF6C7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3" name="Text Box 908">
          <a:extLst>
            <a:ext uri="{FF2B5EF4-FFF2-40B4-BE49-F238E27FC236}">
              <a16:creationId xmlns:a16="http://schemas.microsoft.com/office/drawing/2014/main" id="{18409A34-854A-4CB8-82A0-3943822755D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4" name="Text Box 909">
          <a:extLst>
            <a:ext uri="{FF2B5EF4-FFF2-40B4-BE49-F238E27FC236}">
              <a16:creationId xmlns:a16="http://schemas.microsoft.com/office/drawing/2014/main" id="{79E01550-FB1F-49ED-8915-4A25D693CC8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5" name="Text Box 910">
          <a:extLst>
            <a:ext uri="{FF2B5EF4-FFF2-40B4-BE49-F238E27FC236}">
              <a16:creationId xmlns:a16="http://schemas.microsoft.com/office/drawing/2014/main" id="{AC9B3E30-7657-4BB5-BDE4-969DACAB969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6" name="Text Box 911">
          <a:extLst>
            <a:ext uri="{FF2B5EF4-FFF2-40B4-BE49-F238E27FC236}">
              <a16:creationId xmlns:a16="http://schemas.microsoft.com/office/drawing/2014/main" id="{3CA206D2-7BD3-438E-84E4-D2E7C75B119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7" name="Text Box 912">
          <a:extLst>
            <a:ext uri="{FF2B5EF4-FFF2-40B4-BE49-F238E27FC236}">
              <a16:creationId xmlns:a16="http://schemas.microsoft.com/office/drawing/2014/main" id="{5DDDAC00-541D-4C3B-8801-9D4C1FC2179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8" name="Text Box 913">
          <a:extLst>
            <a:ext uri="{FF2B5EF4-FFF2-40B4-BE49-F238E27FC236}">
              <a16:creationId xmlns:a16="http://schemas.microsoft.com/office/drawing/2014/main" id="{E5362F6F-8165-40B9-8FA9-D8937A13B1B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29" name="Text Box 914">
          <a:extLst>
            <a:ext uri="{FF2B5EF4-FFF2-40B4-BE49-F238E27FC236}">
              <a16:creationId xmlns:a16="http://schemas.microsoft.com/office/drawing/2014/main" id="{42BCFC35-E055-45EA-B82F-71EC5E9005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0" name="Text Box 915">
          <a:extLst>
            <a:ext uri="{FF2B5EF4-FFF2-40B4-BE49-F238E27FC236}">
              <a16:creationId xmlns:a16="http://schemas.microsoft.com/office/drawing/2014/main" id="{04305163-BEEB-4A5C-B9C3-854FBAC9DF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1" name="Text Box 916">
          <a:extLst>
            <a:ext uri="{FF2B5EF4-FFF2-40B4-BE49-F238E27FC236}">
              <a16:creationId xmlns:a16="http://schemas.microsoft.com/office/drawing/2014/main" id="{4528A70D-C121-47EF-B00D-7EEC78FB4CE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2" name="Text Box 917">
          <a:extLst>
            <a:ext uri="{FF2B5EF4-FFF2-40B4-BE49-F238E27FC236}">
              <a16:creationId xmlns:a16="http://schemas.microsoft.com/office/drawing/2014/main" id="{F4A36560-71D6-464E-88E4-9C6E7B70D7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3" name="Text Box 918">
          <a:extLst>
            <a:ext uri="{FF2B5EF4-FFF2-40B4-BE49-F238E27FC236}">
              <a16:creationId xmlns:a16="http://schemas.microsoft.com/office/drawing/2014/main" id="{DB110F10-B743-464D-AE95-1CBE8A6A10F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4" name="Text Box 919">
          <a:extLst>
            <a:ext uri="{FF2B5EF4-FFF2-40B4-BE49-F238E27FC236}">
              <a16:creationId xmlns:a16="http://schemas.microsoft.com/office/drawing/2014/main" id="{1256793A-31C3-404C-9B77-C46F194E6DD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5" name="Text Box 920">
          <a:extLst>
            <a:ext uri="{FF2B5EF4-FFF2-40B4-BE49-F238E27FC236}">
              <a16:creationId xmlns:a16="http://schemas.microsoft.com/office/drawing/2014/main" id="{109F7267-9429-4568-9BF6-54FB90459D8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6" name="Text Box 921">
          <a:extLst>
            <a:ext uri="{FF2B5EF4-FFF2-40B4-BE49-F238E27FC236}">
              <a16:creationId xmlns:a16="http://schemas.microsoft.com/office/drawing/2014/main" id="{037D61D7-721F-4D3C-A601-4D807AD9659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7" name="Text Box 922">
          <a:extLst>
            <a:ext uri="{FF2B5EF4-FFF2-40B4-BE49-F238E27FC236}">
              <a16:creationId xmlns:a16="http://schemas.microsoft.com/office/drawing/2014/main" id="{F465C15F-5061-4353-A905-B28ABECF4E7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8" name="Text Box 923">
          <a:extLst>
            <a:ext uri="{FF2B5EF4-FFF2-40B4-BE49-F238E27FC236}">
              <a16:creationId xmlns:a16="http://schemas.microsoft.com/office/drawing/2014/main" id="{96DB0D2B-7C5E-4308-A9C9-15B4367833E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39" name="Text Box 924">
          <a:extLst>
            <a:ext uri="{FF2B5EF4-FFF2-40B4-BE49-F238E27FC236}">
              <a16:creationId xmlns:a16="http://schemas.microsoft.com/office/drawing/2014/main" id="{61D80313-062B-44CD-AF96-43E2F9AB208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0" name="Text Box 925">
          <a:extLst>
            <a:ext uri="{FF2B5EF4-FFF2-40B4-BE49-F238E27FC236}">
              <a16:creationId xmlns:a16="http://schemas.microsoft.com/office/drawing/2014/main" id="{F25877EC-3291-445A-A9BD-BBA309EC6F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1" name="Text Box 926">
          <a:extLst>
            <a:ext uri="{FF2B5EF4-FFF2-40B4-BE49-F238E27FC236}">
              <a16:creationId xmlns:a16="http://schemas.microsoft.com/office/drawing/2014/main" id="{859E6AC4-C4C7-4112-AF19-37E602C57CB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2" name="Text Box 927">
          <a:extLst>
            <a:ext uri="{FF2B5EF4-FFF2-40B4-BE49-F238E27FC236}">
              <a16:creationId xmlns:a16="http://schemas.microsoft.com/office/drawing/2014/main" id="{D20B99C6-8C9A-4B48-AE3A-07DAB03EE6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3" name="Text Box 928">
          <a:extLst>
            <a:ext uri="{FF2B5EF4-FFF2-40B4-BE49-F238E27FC236}">
              <a16:creationId xmlns:a16="http://schemas.microsoft.com/office/drawing/2014/main" id="{6D45292F-0A0C-4F39-8DC8-DB10BE8A640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4" name="Text Box 929">
          <a:extLst>
            <a:ext uri="{FF2B5EF4-FFF2-40B4-BE49-F238E27FC236}">
              <a16:creationId xmlns:a16="http://schemas.microsoft.com/office/drawing/2014/main" id="{4A1A9FCD-3599-431E-82C5-B14F5B2468E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5" name="Text Box 930">
          <a:extLst>
            <a:ext uri="{FF2B5EF4-FFF2-40B4-BE49-F238E27FC236}">
              <a16:creationId xmlns:a16="http://schemas.microsoft.com/office/drawing/2014/main" id="{0389EDCB-3BF0-4560-AEFD-7EC1CA8E227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6" name="Text Box 931">
          <a:extLst>
            <a:ext uri="{FF2B5EF4-FFF2-40B4-BE49-F238E27FC236}">
              <a16:creationId xmlns:a16="http://schemas.microsoft.com/office/drawing/2014/main" id="{C684BA45-3485-44CB-92F2-E720CF7FD61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7" name="Text Box 932">
          <a:extLst>
            <a:ext uri="{FF2B5EF4-FFF2-40B4-BE49-F238E27FC236}">
              <a16:creationId xmlns:a16="http://schemas.microsoft.com/office/drawing/2014/main" id="{6BE51445-8A92-4D16-AABF-184C88686D5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8" name="Text Box 933">
          <a:extLst>
            <a:ext uri="{FF2B5EF4-FFF2-40B4-BE49-F238E27FC236}">
              <a16:creationId xmlns:a16="http://schemas.microsoft.com/office/drawing/2014/main" id="{323ACE9E-121C-49E6-9955-0DA304737C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49" name="Text Box 934">
          <a:extLst>
            <a:ext uri="{FF2B5EF4-FFF2-40B4-BE49-F238E27FC236}">
              <a16:creationId xmlns:a16="http://schemas.microsoft.com/office/drawing/2014/main" id="{5C2347F0-85D6-4B6A-98D4-A4E4DE5ADC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0" name="Text Box 935">
          <a:extLst>
            <a:ext uri="{FF2B5EF4-FFF2-40B4-BE49-F238E27FC236}">
              <a16:creationId xmlns:a16="http://schemas.microsoft.com/office/drawing/2014/main" id="{0848EDAF-C198-4C90-8B29-AB72ADE62F5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1" name="Text Box 936">
          <a:extLst>
            <a:ext uri="{FF2B5EF4-FFF2-40B4-BE49-F238E27FC236}">
              <a16:creationId xmlns:a16="http://schemas.microsoft.com/office/drawing/2014/main" id="{B6071CA5-5779-4830-9493-221DFB41713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2" name="Text Box 937">
          <a:extLst>
            <a:ext uri="{FF2B5EF4-FFF2-40B4-BE49-F238E27FC236}">
              <a16:creationId xmlns:a16="http://schemas.microsoft.com/office/drawing/2014/main" id="{DBD0DDD4-6C7A-4A26-B236-1417EF0B106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3" name="Text Box 938">
          <a:extLst>
            <a:ext uri="{FF2B5EF4-FFF2-40B4-BE49-F238E27FC236}">
              <a16:creationId xmlns:a16="http://schemas.microsoft.com/office/drawing/2014/main" id="{285BA738-81CF-4D1C-BC32-E3C2CB87237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4" name="Text Box 939">
          <a:extLst>
            <a:ext uri="{FF2B5EF4-FFF2-40B4-BE49-F238E27FC236}">
              <a16:creationId xmlns:a16="http://schemas.microsoft.com/office/drawing/2014/main" id="{768E9DDE-62C8-4B6D-B81C-C10342AC430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5" name="Text Box 940">
          <a:extLst>
            <a:ext uri="{FF2B5EF4-FFF2-40B4-BE49-F238E27FC236}">
              <a16:creationId xmlns:a16="http://schemas.microsoft.com/office/drawing/2014/main" id="{9674AC0C-B6B4-458B-BBD3-9DC2DAB0F4C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6" name="Text Box 941">
          <a:extLst>
            <a:ext uri="{FF2B5EF4-FFF2-40B4-BE49-F238E27FC236}">
              <a16:creationId xmlns:a16="http://schemas.microsoft.com/office/drawing/2014/main" id="{B9DB1194-2197-465C-AE63-BB752C0C51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7" name="Text Box 942">
          <a:extLst>
            <a:ext uri="{FF2B5EF4-FFF2-40B4-BE49-F238E27FC236}">
              <a16:creationId xmlns:a16="http://schemas.microsoft.com/office/drawing/2014/main" id="{D31620E8-38EE-464E-9636-5E5CC103723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8" name="Text Box 943">
          <a:extLst>
            <a:ext uri="{FF2B5EF4-FFF2-40B4-BE49-F238E27FC236}">
              <a16:creationId xmlns:a16="http://schemas.microsoft.com/office/drawing/2014/main" id="{0AB1FCFB-F71C-44B9-A63B-1898551715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59" name="Text Box 944">
          <a:extLst>
            <a:ext uri="{FF2B5EF4-FFF2-40B4-BE49-F238E27FC236}">
              <a16:creationId xmlns:a16="http://schemas.microsoft.com/office/drawing/2014/main" id="{7BA75ACA-6583-4EC2-9AF9-CC3AAD51713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0" name="Text Box 945">
          <a:extLst>
            <a:ext uri="{FF2B5EF4-FFF2-40B4-BE49-F238E27FC236}">
              <a16:creationId xmlns:a16="http://schemas.microsoft.com/office/drawing/2014/main" id="{CBA5B172-C67D-49D7-9A00-19ACBB68E7B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1" name="Text Box 946">
          <a:extLst>
            <a:ext uri="{FF2B5EF4-FFF2-40B4-BE49-F238E27FC236}">
              <a16:creationId xmlns:a16="http://schemas.microsoft.com/office/drawing/2014/main" id="{613E7B8E-CB4E-4ACF-851D-9AE70C11227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2" name="Text Box 947">
          <a:extLst>
            <a:ext uri="{FF2B5EF4-FFF2-40B4-BE49-F238E27FC236}">
              <a16:creationId xmlns:a16="http://schemas.microsoft.com/office/drawing/2014/main" id="{B7048B15-8E8A-450A-A62B-78A274CD1D6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3" name="Text Box 948">
          <a:extLst>
            <a:ext uri="{FF2B5EF4-FFF2-40B4-BE49-F238E27FC236}">
              <a16:creationId xmlns:a16="http://schemas.microsoft.com/office/drawing/2014/main" id="{FDA39262-4796-40CD-91B5-488AED9FD3B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4" name="Text Box 949">
          <a:extLst>
            <a:ext uri="{FF2B5EF4-FFF2-40B4-BE49-F238E27FC236}">
              <a16:creationId xmlns:a16="http://schemas.microsoft.com/office/drawing/2014/main" id="{D052A559-E6B9-4FB5-8D1E-7F02FE60FD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5" name="Text Box 950">
          <a:extLst>
            <a:ext uri="{FF2B5EF4-FFF2-40B4-BE49-F238E27FC236}">
              <a16:creationId xmlns:a16="http://schemas.microsoft.com/office/drawing/2014/main" id="{165818F2-554E-4A6F-BFD2-8E5FD2FB466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6" name="Text Box 951">
          <a:extLst>
            <a:ext uri="{FF2B5EF4-FFF2-40B4-BE49-F238E27FC236}">
              <a16:creationId xmlns:a16="http://schemas.microsoft.com/office/drawing/2014/main" id="{0755B817-4AEC-42AB-9960-424254A96EB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7" name="Text Box 952">
          <a:extLst>
            <a:ext uri="{FF2B5EF4-FFF2-40B4-BE49-F238E27FC236}">
              <a16:creationId xmlns:a16="http://schemas.microsoft.com/office/drawing/2014/main" id="{CB1D0385-8851-4388-A01B-33FE37FC3A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8" name="Text Box 953">
          <a:extLst>
            <a:ext uri="{FF2B5EF4-FFF2-40B4-BE49-F238E27FC236}">
              <a16:creationId xmlns:a16="http://schemas.microsoft.com/office/drawing/2014/main" id="{9D0E73C5-BF30-4899-B4CC-4A63D018D5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69" name="Text Box 954">
          <a:extLst>
            <a:ext uri="{FF2B5EF4-FFF2-40B4-BE49-F238E27FC236}">
              <a16:creationId xmlns:a16="http://schemas.microsoft.com/office/drawing/2014/main" id="{0F14298D-BFDC-41FB-BB85-8545B387D1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0" name="Text Box 955">
          <a:extLst>
            <a:ext uri="{FF2B5EF4-FFF2-40B4-BE49-F238E27FC236}">
              <a16:creationId xmlns:a16="http://schemas.microsoft.com/office/drawing/2014/main" id="{F7BB6247-810A-4093-8ACF-33FA4FF35E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1" name="Text Box 956">
          <a:extLst>
            <a:ext uri="{FF2B5EF4-FFF2-40B4-BE49-F238E27FC236}">
              <a16:creationId xmlns:a16="http://schemas.microsoft.com/office/drawing/2014/main" id="{978FDDCC-0B1E-4761-9B27-6EE4C2BC4E3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2" name="Text Box 957">
          <a:extLst>
            <a:ext uri="{FF2B5EF4-FFF2-40B4-BE49-F238E27FC236}">
              <a16:creationId xmlns:a16="http://schemas.microsoft.com/office/drawing/2014/main" id="{F7CA5AF7-B7BE-41EF-B5C0-51515D4A5CA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3" name="Text Box 958">
          <a:extLst>
            <a:ext uri="{FF2B5EF4-FFF2-40B4-BE49-F238E27FC236}">
              <a16:creationId xmlns:a16="http://schemas.microsoft.com/office/drawing/2014/main" id="{A918CA6C-2C25-4322-803A-16667A1D466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4" name="Text Box 959">
          <a:extLst>
            <a:ext uri="{FF2B5EF4-FFF2-40B4-BE49-F238E27FC236}">
              <a16:creationId xmlns:a16="http://schemas.microsoft.com/office/drawing/2014/main" id="{E11BE066-3C40-43A2-B195-4D9E3915E44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5" name="Text Box 960">
          <a:extLst>
            <a:ext uri="{FF2B5EF4-FFF2-40B4-BE49-F238E27FC236}">
              <a16:creationId xmlns:a16="http://schemas.microsoft.com/office/drawing/2014/main" id="{47719ED5-9035-49C0-A735-B50B76D9A4C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6" name="Text Box 961">
          <a:extLst>
            <a:ext uri="{FF2B5EF4-FFF2-40B4-BE49-F238E27FC236}">
              <a16:creationId xmlns:a16="http://schemas.microsoft.com/office/drawing/2014/main" id="{86252E0A-BAE0-4902-A84F-CF1E450351F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7" name="Text Box 962">
          <a:extLst>
            <a:ext uri="{FF2B5EF4-FFF2-40B4-BE49-F238E27FC236}">
              <a16:creationId xmlns:a16="http://schemas.microsoft.com/office/drawing/2014/main" id="{D6B19AD3-F9F4-4064-B5E6-542785CF1E2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8" name="Text Box 963">
          <a:extLst>
            <a:ext uri="{FF2B5EF4-FFF2-40B4-BE49-F238E27FC236}">
              <a16:creationId xmlns:a16="http://schemas.microsoft.com/office/drawing/2014/main" id="{D7B03365-BE7A-48A7-9848-39B2068E924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79" name="Text Box 964">
          <a:extLst>
            <a:ext uri="{FF2B5EF4-FFF2-40B4-BE49-F238E27FC236}">
              <a16:creationId xmlns:a16="http://schemas.microsoft.com/office/drawing/2014/main" id="{8A694B09-41A1-463F-8542-942FCEB39A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0" name="Text Box 965">
          <a:extLst>
            <a:ext uri="{FF2B5EF4-FFF2-40B4-BE49-F238E27FC236}">
              <a16:creationId xmlns:a16="http://schemas.microsoft.com/office/drawing/2014/main" id="{752A7B77-4AD8-40F0-9636-8BC458A9024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1" name="Text Box 966">
          <a:extLst>
            <a:ext uri="{FF2B5EF4-FFF2-40B4-BE49-F238E27FC236}">
              <a16:creationId xmlns:a16="http://schemas.microsoft.com/office/drawing/2014/main" id="{29A7C85C-FCA7-401D-8A0C-D6D71E28203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2" name="Text Box 967">
          <a:extLst>
            <a:ext uri="{FF2B5EF4-FFF2-40B4-BE49-F238E27FC236}">
              <a16:creationId xmlns:a16="http://schemas.microsoft.com/office/drawing/2014/main" id="{C9FC2ED5-B475-466A-BD0B-F8A260FE7D4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3" name="Text Box 968">
          <a:extLst>
            <a:ext uri="{FF2B5EF4-FFF2-40B4-BE49-F238E27FC236}">
              <a16:creationId xmlns:a16="http://schemas.microsoft.com/office/drawing/2014/main" id="{F89EBA37-0C0A-496F-B0DB-D7725E3841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4" name="Text Box 969">
          <a:extLst>
            <a:ext uri="{FF2B5EF4-FFF2-40B4-BE49-F238E27FC236}">
              <a16:creationId xmlns:a16="http://schemas.microsoft.com/office/drawing/2014/main" id="{E37D7E88-9149-4969-93CE-4DD16FBA24F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5" name="Text Box 970">
          <a:extLst>
            <a:ext uri="{FF2B5EF4-FFF2-40B4-BE49-F238E27FC236}">
              <a16:creationId xmlns:a16="http://schemas.microsoft.com/office/drawing/2014/main" id="{D7135C0B-146F-4C26-8B63-1813CBDA1F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6" name="Text Box 971">
          <a:extLst>
            <a:ext uri="{FF2B5EF4-FFF2-40B4-BE49-F238E27FC236}">
              <a16:creationId xmlns:a16="http://schemas.microsoft.com/office/drawing/2014/main" id="{20559753-FED4-4B55-8F74-075F8EC6A8E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7" name="Text Box 972">
          <a:extLst>
            <a:ext uri="{FF2B5EF4-FFF2-40B4-BE49-F238E27FC236}">
              <a16:creationId xmlns:a16="http://schemas.microsoft.com/office/drawing/2014/main" id="{F2AC2E97-1522-46A5-8810-F4DC4AAAD4C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8" name="Text Box 973">
          <a:extLst>
            <a:ext uri="{FF2B5EF4-FFF2-40B4-BE49-F238E27FC236}">
              <a16:creationId xmlns:a16="http://schemas.microsoft.com/office/drawing/2014/main" id="{E0376960-AD62-413C-ADA9-5C27B2A3795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89" name="Text Box 974">
          <a:extLst>
            <a:ext uri="{FF2B5EF4-FFF2-40B4-BE49-F238E27FC236}">
              <a16:creationId xmlns:a16="http://schemas.microsoft.com/office/drawing/2014/main" id="{768FCA18-187D-470E-942E-FD4F9F01834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0" name="Text Box 975">
          <a:extLst>
            <a:ext uri="{FF2B5EF4-FFF2-40B4-BE49-F238E27FC236}">
              <a16:creationId xmlns:a16="http://schemas.microsoft.com/office/drawing/2014/main" id="{4D2D000E-F704-4300-90B6-BD6DC02B65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1" name="Text Box 976">
          <a:extLst>
            <a:ext uri="{FF2B5EF4-FFF2-40B4-BE49-F238E27FC236}">
              <a16:creationId xmlns:a16="http://schemas.microsoft.com/office/drawing/2014/main" id="{FD111D7F-76FC-4805-B882-19E904E03CF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2" name="Text Box 977">
          <a:extLst>
            <a:ext uri="{FF2B5EF4-FFF2-40B4-BE49-F238E27FC236}">
              <a16:creationId xmlns:a16="http://schemas.microsoft.com/office/drawing/2014/main" id="{956B4E8D-29C7-40BD-8CDA-428E5D141C8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3" name="Text Box 978">
          <a:extLst>
            <a:ext uri="{FF2B5EF4-FFF2-40B4-BE49-F238E27FC236}">
              <a16:creationId xmlns:a16="http://schemas.microsoft.com/office/drawing/2014/main" id="{5CADBF22-5F8A-41F1-91C1-E8487AEE36B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4" name="Text Box 979">
          <a:extLst>
            <a:ext uri="{FF2B5EF4-FFF2-40B4-BE49-F238E27FC236}">
              <a16:creationId xmlns:a16="http://schemas.microsoft.com/office/drawing/2014/main" id="{3C1F640E-AC25-4DCA-B3AA-D3BA94433A2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5" name="Text Box 980">
          <a:extLst>
            <a:ext uri="{FF2B5EF4-FFF2-40B4-BE49-F238E27FC236}">
              <a16:creationId xmlns:a16="http://schemas.microsoft.com/office/drawing/2014/main" id="{CEDF1A79-3AB7-4A08-94B9-0C1F8A455F2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6" name="Text Box 981">
          <a:extLst>
            <a:ext uri="{FF2B5EF4-FFF2-40B4-BE49-F238E27FC236}">
              <a16:creationId xmlns:a16="http://schemas.microsoft.com/office/drawing/2014/main" id="{B8620F8B-E6C9-46CA-B70D-64CAE61D6B8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7" name="Text Box 982">
          <a:extLst>
            <a:ext uri="{FF2B5EF4-FFF2-40B4-BE49-F238E27FC236}">
              <a16:creationId xmlns:a16="http://schemas.microsoft.com/office/drawing/2014/main" id="{EA89228E-4C64-40FC-B150-6392C0E5DD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8" name="Text Box 983">
          <a:extLst>
            <a:ext uri="{FF2B5EF4-FFF2-40B4-BE49-F238E27FC236}">
              <a16:creationId xmlns:a16="http://schemas.microsoft.com/office/drawing/2014/main" id="{4DFE87CE-F605-470E-B26D-75E5F6AE42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599" name="Text Box 984">
          <a:extLst>
            <a:ext uri="{FF2B5EF4-FFF2-40B4-BE49-F238E27FC236}">
              <a16:creationId xmlns:a16="http://schemas.microsoft.com/office/drawing/2014/main" id="{B90CE1D5-56BB-41C3-90AA-3689F386B28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0" name="Text Box 985">
          <a:extLst>
            <a:ext uri="{FF2B5EF4-FFF2-40B4-BE49-F238E27FC236}">
              <a16:creationId xmlns:a16="http://schemas.microsoft.com/office/drawing/2014/main" id="{2D5A858D-2889-4B32-B904-F09BFDCEFB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1" name="Text Box 986">
          <a:extLst>
            <a:ext uri="{FF2B5EF4-FFF2-40B4-BE49-F238E27FC236}">
              <a16:creationId xmlns:a16="http://schemas.microsoft.com/office/drawing/2014/main" id="{A905AFBE-7126-490F-9F79-CCDBD2779D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2" name="Text Box 987">
          <a:extLst>
            <a:ext uri="{FF2B5EF4-FFF2-40B4-BE49-F238E27FC236}">
              <a16:creationId xmlns:a16="http://schemas.microsoft.com/office/drawing/2014/main" id="{012978F1-4221-4538-9E73-9C2A4769AB5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3" name="Text Box 988">
          <a:extLst>
            <a:ext uri="{FF2B5EF4-FFF2-40B4-BE49-F238E27FC236}">
              <a16:creationId xmlns:a16="http://schemas.microsoft.com/office/drawing/2014/main" id="{D1050FC5-B88C-48C1-B333-93C0AE1128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4" name="Text Box 989">
          <a:extLst>
            <a:ext uri="{FF2B5EF4-FFF2-40B4-BE49-F238E27FC236}">
              <a16:creationId xmlns:a16="http://schemas.microsoft.com/office/drawing/2014/main" id="{C5700EDC-4789-4B58-91F3-2C8D876020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5" name="Text Box 990">
          <a:extLst>
            <a:ext uri="{FF2B5EF4-FFF2-40B4-BE49-F238E27FC236}">
              <a16:creationId xmlns:a16="http://schemas.microsoft.com/office/drawing/2014/main" id="{0BD0342C-E4FB-4DA7-8A37-AD3573A0B4C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6" name="Text Box 991">
          <a:extLst>
            <a:ext uri="{FF2B5EF4-FFF2-40B4-BE49-F238E27FC236}">
              <a16:creationId xmlns:a16="http://schemas.microsoft.com/office/drawing/2014/main" id="{9A26CECC-C329-4318-A2A2-AB87FBA3D46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7" name="Text Box 992">
          <a:extLst>
            <a:ext uri="{FF2B5EF4-FFF2-40B4-BE49-F238E27FC236}">
              <a16:creationId xmlns:a16="http://schemas.microsoft.com/office/drawing/2014/main" id="{76FB9EAF-6583-42EA-82A6-4A858B44CE9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8" name="Text Box 993">
          <a:extLst>
            <a:ext uri="{FF2B5EF4-FFF2-40B4-BE49-F238E27FC236}">
              <a16:creationId xmlns:a16="http://schemas.microsoft.com/office/drawing/2014/main" id="{F09AE14C-20DD-4301-B1F9-4C4FE5A2BB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09" name="Text Box 994">
          <a:extLst>
            <a:ext uri="{FF2B5EF4-FFF2-40B4-BE49-F238E27FC236}">
              <a16:creationId xmlns:a16="http://schemas.microsoft.com/office/drawing/2014/main" id="{32611361-0B9B-41C8-AEF5-75970749A45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0" name="Text Box 995">
          <a:extLst>
            <a:ext uri="{FF2B5EF4-FFF2-40B4-BE49-F238E27FC236}">
              <a16:creationId xmlns:a16="http://schemas.microsoft.com/office/drawing/2014/main" id="{139F00E0-F983-4052-9920-04F2DB35816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1" name="Text Box 996">
          <a:extLst>
            <a:ext uri="{FF2B5EF4-FFF2-40B4-BE49-F238E27FC236}">
              <a16:creationId xmlns:a16="http://schemas.microsoft.com/office/drawing/2014/main" id="{6F2091FE-75D1-4E71-B3D5-2D808E82246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2" name="Text Box 997">
          <a:extLst>
            <a:ext uri="{FF2B5EF4-FFF2-40B4-BE49-F238E27FC236}">
              <a16:creationId xmlns:a16="http://schemas.microsoft.com/office/drawing/2014/main" id="{8574DEC8-3CB4-47E9-8C82-E3DBD412F6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3" name="Text Box 998">
          <a:extLst>
            <a:ext uri="{FF2B5EF4-FFF2-40B4-BE49-F238E27FC236}">
              <a16:creationId xmlns:a16="http://schemas.microsoft.com/office/drawing/2014/main" id="{D31AB397-D5E6-4EAE-A993-FD2CE7D024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4" name="Text Box 999">
          <a:extLst>
            <a:ext uri="{FF2B5EF4-FFF2-40B4-BE49-F238E27FC236}">
              <a16:creationId xmlns:a16="http://schemas.microsoft.com/office/drawing/2014/main" id="{9E426D0C-B7C3-456D-B6AC-070120FE94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5" name="Text Box 1000">
          <a:extLst>
            <a:ext uri="{FF2B5EF4-FFF2-40B4-BE49-F238E27FC236}">
              <a16:creationId xmlns:a16="http://schemas.microsoft.com/office/drawing/2014/main" id="{81CF0772-4452-479F-B555-D926465F0E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6" name="Text Box 1001">
          <a:extLst>
            <a:ext uri="{FF2B5EF4-FFF2-40B4-BE49-F238E27FC236}">
              <a16:creationId xmlns:a16="http://schemas.microsoft.com/office/drawing/2014/main" id="{3A9D975E-CEBC-4976-9553-DB72A28A880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7" name="Text Box 1002">
          <a:extLst>
            <a:ext uri="{FF2B5EF4-FFF2-40B4-BE49-F238E27FC236}">
              <a16:creationId xmlns:a16="http://schemas.microsoft.com/office/drawing/2014/main" id="{9D8B5EFE-50D5-4899-941E-870E368C39B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8" name="Text Box 1003">
          <a:extLst>
            <a:ext uri="{FF2B5EF4-FFF2-40B4-BE49-F238E27FC236}">
              <a16:creationId xmlns:a16="http://schemas.microsoft.com/office/drawing/2014/main" id="{3B8B9DBD-F822-4A7F-9FF4-E99FFEED106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19" name="Text Box 1004">
          <a:extLst>
            <a:ext uri="{FF2B5EF4-FFF2-40B4-BE49-F238E27FC236}">
              <a16:creationId xmlns:a16="http://schemas.microsoft.com/office/drawing/2014/main" id="{18A18372-D334-4C73-8C86-6EB28F547E0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0" name="Text Box 1005">
          <a:extLst>
            <a:ext uri="{FF2B5EF4-FFF2-40B4-BE49-F238E27FC236}">
              <a16:creationId xmlns:a16="http://schemas.microsoft.com/office/drawing/2014/main" id="{78D34A33-5CA7-4AB0-8446-2AC7F4FFA59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1" name="Text Box 1006">
          <a:extLst>
            <a:ext uri="{FF2B5EF4-FFF2-40B4-BE49-F238E27FC236}">
              <a16:creationId xmlns:a16="http://schemas.microsoft.com/office/drawing/2014/main" id="{77F58427-B2AE-4C72-AF10-EC61CF5B365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2" name="Text Box 1007">
          <a:extLst>
            <a:ext uri="{FF2B5EF4-FFF2-40B4-BE49-F238E27FC236}">
              <a16:creationId xmlns:a16="http://schemas.microsoft.com/office/drawing/2014/main" id="{BABE0989-AAFB-4FF2-B352-2A14E716D28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3" name="Text Box 1008">
          <a:extLst>
            <a:ext uri="{FF2B5EF4-FFF2-40B4-BE49-F238E27FC236}">
              <a16:creationId xmlns:a16="http://schemas.microsoft.com/office/drawing/2014/main" id="{7DE57675-0B3A-444B-A6D7-5629082C184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4" name="Text Box 1009">
          <a:extLst>
            <a:ext uri="{FF2B5EF4-FFF2-40B4-BE49-F238E27FC236}">
              <a16:creationId xmlns:a16="http://schemas.microsoft.com/office/drawing/2014/main" id="{9EF2A0CD-F08D-40BE-8C4A-8B13A3F7CA1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5" name="Text Box 1010">
          <a:extLst>
            <a:ext uri="{FF2B5EF4-FFF2-40B4-BE49-F238E27FC236}">
              <a16:creationId xmlns:a16="http://schemas.microsoft.com/office/drawing/2014/main" id="{2CFE2E01-4F28-43D0-9253-C6484A2E1F9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6" name="Text Box 1011">
          <a:extLst>
            <a:ext uri="{FF2B5EF4-FFF2-40B4-BE49-F238E27FC236}">
              <a16:creationId xmlns:a16="http://schemas.microsoft.com/office/drawing/2014/main" id="{91B0BADE-DDC9-449F-A1D8-47C35474EDF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7" name="Text Box 1012">
          <a:extLst>
            <a:ext uri="{FF2B5EF4-FFF2-40B4-BE49-F238E27FC236}">
              <a16:creationId xmlns:a16="http://schemas.microsoft.com/office/drawing/2014/main" id="{DD88B868-C162-4A2D-BDEB-775ABF15560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8" name="Text Box 1013">
          <a:extLst>
            <a:ext uri="{FF2B5EF4-FFF2-40B4-BE49-F238E27FC236}">
              <a16:creationId xmlns:a16="http://schemas.microsoft.com/office/drawing/2014/main" id="{F821153A-46CE-4D12-A60D-63859E21ACB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29" name="Text Box 1014">
          <a:extLst>
            <a:ext uri="{FF2B5EF4-FFF2-40B4-BE49-F238E27FC236}">
              <a16:creationId xmlns:a16="http://schemas.microsoft.com/office/drawing/2014/main" id="{241AD07E-8FDB-4F64-9721-BB34EAE0C0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0" name="Text Box 1015">
          <a:extLst>
            <a:ext uri="{FF2B5EF4-FFF2-40B4-BE49-F238E27FC236}">
              <a16:creationId xmlns:a16="http://schemas.microsoft.com/office/drawing/2014/main" id="{EC11B9BD-85B5-49F7-90E4-EE6F0760936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1" name="Text Box 1016">
          <a:extLst>
            <a:ext uri="{FF2B5EF4-FFF2-40B4-BE49-F238E27FC236}">
              <a16:creationId xmlns:a16="http://schemas.microsoft.com/office/drawing/2014/main" id="{3CCCBA4C-A51C-4C6F-BC9F-4CD95AEFB98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2" name="Text Box 1017">
          <a:extLst>
            <a:ext uri="{FF2B5EF4-FFF2-40B4-BE49-F238E27FC236}">
              <a16:creationId xmlns:a16="http://schemas.microsoft.com/office/drawing/2014/main" id="{6DDD3C09-2232-44A6-933E-D9A83AE11B5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3" name="Text Box 1018">
          <a:extLst>
            <a:ext uri="{FF2B5EF4-FFF2-40B4-BE49-F238E27FC236}">
              <a16:creationId xmlns:a16="http://schemas.microsoft.com/office/drawing/2014/main" id="{2DCC7629-35D0-4C90-AB04-28D4C322DF7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4" name="Text Box 1019">
          <a:extLst>
            <a:ext uri="{FF2B5EF4-FFF2-40B4-BE49-F238E27FC236}">
              <a16:creationId xmlns:a16="http://schemas.microsoft.com/office/drawing/2014/main" id="{86C6B189-3F93-4A64-BDCD-890078DAB75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5" name="Text Box 1020">
          <a:extLst>
            <a:ext uri="{FF2B5EF4-FFF2-40B4-BE49-F238E27FC236}">
              <a16:creationId xmlns:a16="http://schemas.microsoft.com/office/drawing/2014/main" id="{7CC52B92-D2BF-4352-88F8-C7A3B5A904A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6" name="Text Box 1021">
          <a:extLst>
            <a:ext uri="{FF2B5EF4-FFF2-40B4-BE49-F238E27FC236}">
              <a16:creationId xmlns:a16="http://schemas.microsoft.com/office/drawing/2014/main" id="{255BDF02-A860-4B29-8B5D-374C59E2A7F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7" name="Text Box 1022">
          <a:extLst>
            <a:ext uri="{FF2B5EF4-FFF2-40B4-BE49-F238E27FC236}">
              <a16:creationId xmlns:a16="http://schemas.microsoft.com/office/drawing/2014/main" id="{309D51DE-A7F1-40E4-9F8A-B5D5C9F58A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8" name="Text Box 1023">
          <a:extLst>
            <a:ext uri="{FF2B5EF4-FFF2-40B4-BE49-F238E27FC236}">
              <a16:creationId xmlns:a16="http://schemas.microsoft.com/office/drawing/2014/main" id="{B114197F-9BCC-45FE-BA2E-4E83BB0DBD5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39" name="Text Box 1024">
          <a:extLst>
            <a:ext uri="{FF2B5EF4-FFF2-40B4-BE49-F238E27FC236}">
              <a16:creationId xmlns:a16="http://schemas.microsoft.com/office/drawing/2014/main" id="{5185BCE9-B8AE-4128-A54B-6AA7EEA97F5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0" name="Text Box 1025">
          <a:extLst>
            <a:ext uri="{FF2B5EF4-FFF2-40B4-BE49-F238E27FC236}">
              <a16:creationId xmlns:a16="http://schemas.microsoft.com/office/drawing/2014/main" id="{74394746-2DAD-4E06-B6F0-D306B70825A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1" name="Text Box 1026">
          <a:extLst>
            <a:ext uri="{FF2B5EF4-FFF2-40B4-BE49-F238E27FC236}">
              <a16:creationId xmlns:a16="http://schemas.microsoft.com/office/drawing/2014/main" id="{3D23CD29-1467-48A2-9770-1711FE5C065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2" name="Text Box 1027">
          <a:extLst>
            <a:ext uri="{FF2B5EF4-FFF2-40B4-BE49-F238E27FC236}">
              <a16:creationId xmlns:a16="http://schemas.microsoft.com/office/drawing/2014/main" id="{FBA96DB2-8EE2-4B76-81E4-B4782A43AF2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3" name="Text Box 1028">
          <a:extLst>
            <a:ext uri="{FF2B5EF4-FFF2-40B4-BE49-F238E27FC236}">
              <a16:creationId xmlns:a16="http://schemas.microsoft.com/office/drawing/2014/main" id="{C89C7860-994D-47E4-9154-E6FC02EBFA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4" name="Text Box 1029">
          <a:extLst>
            <a:ext uri="{FF2B5EF4-FFF2-40B4-BE49-F238E27FC236}">
              <a16:creationId xmlns:a16="http://schemas.microsoft.com/office/drawing/2014/main" id="{B6655224-8BDA-4D02-AD4C-2463A7F4647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5" name="Text Box 1030">
          <a:extLst>
            <a:ext uri="{FF2B5EF4-FFF2-40B4-BE49-F238E27FC236}">
              <a16:creationId xmlns:a16="http://schemas.microsoft.com/office/drawing/2014/main" id="{D9F4A41E-FF72-4F2E-B68A-6A471315C7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6" name="Text Box 1031">
          <a:extLst>
            <a:ext uri="{FF2B5EF4-FFF2-40B4-BE49-F238E27FC236}">
              <a16:creationId xmlns:a16="http://schemas.microsoft.com/office/drawing/2014/main" id="{B3DE8CF6-39FC-478E-9F32-62561F49E6C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7" name="Text Box 1032">
          <a:extLst>
            <a:ext uri="{FF2B5EF4-FFF2-40B4-BE49-F238E27FC236}">
              <a16:creationId xmlns:a16="http://schemas.microsoft.com/office/drawing/2014/main" id="{FD4FB2C4-69D1-4444-8DBA-B14DB71A84D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8" name="Text Box 1033">
          <a:extLst>
            <a:ext uri="{FF2B5EF4-FFF2-40B4-BE49-F238E27FC236}">
              <a16:creationId xmlns:a16="http://schemas.microsoft.com/office/drawing/2014/main" id="{08DCCBF0-007F-449B-BCE6-281888009BB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49" name="Text Box 1034">
          <a:extLst>
            <a:ext uri="{FF2B5EF4-FFF2-40B4-BE49-F238E27FC236}">
              <a16:creationId xmlns:a16="http://schemas.microsoft.com/office/drawing/2014/main" id="{1C807962-C887-4570-AE69-020A3F9040A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0" name="Text Box 1035">
          <a:extLst>
            <a:ext uri="{FF2B5EF4-FFF2-40B4-BE49-F238E27FC236}">
              <a16:creationId xmlns:a16="http://schemas.microsoft.com/office/drawing/2014/main" id="{DBFF19ED-6B5A-4562-A173-01E519CC46F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1" name="Text Box 1036">
          <a:extLst>
            <a:ext uri="{FF2B5EF4-FFF2-40B4-BE49-F238E27FC236}">
              <a16:creationId xmlns:a16="http://schemas.microsoft.com/office/drawing/2014/main" id="{4298B7D2-A9E3-4E4B-9534-CF7FB1281A5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2" name="Text Box 1037">
          <a:extLst>
            <a:ext uri="{FF2B5EF4-FFF2-40B4-BE49-F238E27FC236}">
              <a16:creationId xmlns:a16="http://schemas.microsoft.com/office/drawing/2014/main" id="{A0A4E303-6D96-4D31-B52F-BFBA936499A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3" name="Text Box 1038">
          <a:extLst>
            <a:ext uri="{FF2B5EF4-FFF2-40B4-BE49-F238E27FC236}">
              <a16:creationId xmlns:a16="http://schemas.microsoft.com/office/drawing/2014/main" id="{C3E5AA18-7C51-4EF3-BF46-5E1333A369E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4" name="Text Box 1039">
          <a:extLst>
            <a:ext uri="{FF2B5EF4-FFF2-40B4-BE49-F238E27FC236}">
              <a16:creationId xmlns:a16="http://schemas.microsoft.com/office/drawing/2014/main" id="{CA05BFB7-495D-4AEE-9A9F-A1239254BDB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5" name="Text Box 1040">
          <a:extLst>
            <a:ext uri="{FF2B5EF4-FFF2-40B4-BE49-F238E27FC236}">
              <a16:creationId xmlns:a16="http://schemas.microsoft.com/office/drawing/2014/main" id="{80C6D8CF-4D62-4682-949A-8314484DC50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6" name="Text Box 1041">
          <a:extLst>
            <a:ext uri="{FF2B5EF4-FFF2-40B4-BE49-F238E27FC236}">
              <a16:creationId xmlns:a16="http://schemas.microsoft.com/office/drawing/2014/main" id="{2DFDFD96-C750-4CF3-80BB-7D7EB643725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7" name="Text Box 1042">
          <a:extLst>
            <a:ext uri="{FF2B5EF4-FFF2-40B4-BE49-F238E27FC236}">
              <a16:creationId xmlns:a16="http://schemas.microsoft.com/office/drawing/2014/main" id="{5F487E82-4218-4F1B-83A4-04DC5F75DB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8" name="Text Box 1043">
          <a:extLst>
            <a:ext uri="{FF2B5EF4-FFF2-40B4-BE49-F238E27FC236}">
              <a16:creationId xmlns:a16="http://schemas.microsoft.com/office/drawing/2014/main" id="{51E2C007-C9D4-435C-A958-C34C9620F1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59" name="Text Box 1044">
          <a:extLst>
            <a:ext uri="{FF2B5EF4-FFF2-40B4-BE49-F238E27FC236}">
              <a16:creationId xmlns:a16="http://schemas.microsoft.com/office/drawing/2014/main" id="{439BB0F7-9557-4BC5-AE59-4D57B72984F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0" name="Text Box 1045">
          <a:extLst>
            <a:ext uri="{FF2B5EF4-FFF2-40B4-BE49-F238E27FC236}">
              <a16:creationId xmlns:a16="http://schemas.microsoft.com/office/drawing/2014/main" id="{F7642B6D-58FD-412E-B3DF-530C8BA9C49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1" name="Text Box 1046">
          <a:extLst>
            <a:ext uri="{FF2B5EF4-FFF2-40B4-BE49-F238E27FC236}">
              <a16:creationId xmlns:a16="http://schemas.microsoft.com/office/drawing/2014/main" id="{B85B784C-23B5-40F0-A43E-37C509392A1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2" name="Text Box 1047">
          <a:extLst>
            <a:ext uri="{FF2B5EF4-FFF2-40B4-BE49-F238E27FC236}">
              <a16:creationId xmlns:a16="http://schemas.microsoft.com/office/drawing/2014/main" id="{988C24A3-7742-4AF3-8465-379F9E6F182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3" name="Text Box 1048">
          <a:extLst>
            <a:ext uri="{FF2B5EF4-FFF2-40B4-BE49-F238E27FC236}">
              <a16:creationId xmlns:a16="http://schemas.microsoft.com/office/drawing/2014/main" id="{6E9E9CE7-FF2E-4E42-8D04-B98B94AF076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4" name="Text Box 1049">
          <a:extLst>
            <a:ext uri="{FF2B5EF4-FFF2-40B4-BE49-F238E27FC236}">
              <a16:creationId xmlns:a16="http://schemas.microsoft.com/office/drawing/2014/main" id="{4E322341-3C3C-4287-ADDF-172DDA68AB8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5" name="Text Box 1050">
          <a:extLst>
            <a:ext uri="{FF2B5EF4-FFF2-40B4-BE49-F238E27FC236}">
              <a16:creationId xmlns:a16="http://schemas.microsoft.com/office/drawing/2014/main" id="{3449BEDD-8571-4AF9-80B1-638278A4D50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6" name="Text Box 1051">
          <a:extLst>
            <a:ext uri="{FF2B5EF4-FFF2-40B4-BE49-F238E27FC236}">
              <a16:creationId xmlns:a16="http://schemas.microsoft.com/office/drawing/2014/main" id="{BE1083FE-4618-47B1-A1E3-F6820F5A1B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7" name="Text Box 1052">
          <a:extLst>
            <a:ext uri="{FF2B5EF4-FFF2-40B4-BE49-F238E27FC236}">
              <a16:creationId xmlns:a16="http://schemas.microsoft.com/office/drawing/2014/main" id="{CCCE5884-B203-41F6-83C9-1A3F5C74458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8" name="Text Box 1053">
          <a:extLst>
            <a:ext uri="{FF2B5EF4-FFF2-40B4-BE49-F238E27FC236}">
              <a16:creationId xmlns:a16="http://schemas.microsoft.com/office/drawing/2014/main" id="{F642CB06-A4EE-4B63-91AF-66A155BA94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69" name="Text Box 1054">
          <a:extLst>
            <a:ext uri="{FF2B5EF4-FFF2-40B4-BE49-F238E27FC236}">
              <a16:creationId xmlns:a16="http://schemas.microsoft.com/office/drawing/2014/main" id="{25554513-C859-4A74-BD37-5B3C59FD91E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0" name="Text Box 1055">
          <a:extLst>
            <a:ext uri="{FF2B5EF4-FFF2-40B4-BE49-F238E27FC236}">
              <a16:creationId xmlns:a16="http://schemas.microsoft.com/office/drawing/2014/main" id="{551032D6-0CE9-47E6-8C74-99B18EB81BC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1" name="Text Box 1056">
          <a:extLst>
            <a:ext uri="{FF2B5EF4-FFF2-40B4-BE49-F238E27FC236}">
              <a16:creationId xmlns:a16="http://schemas.microsoft.com/office/drawing/2014/main" id="{111AC859-8B40-4DCF-A660-B91ECAA2915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2" name="Text Box 1057">
          <a:extLst>
            <a:ext uri="{FF2B5EF4-FFF2-40B4-BE49-F238E27FC236}">
              <a16:creationId xmlns:a16="http://schemas.microsoft.com/office/drawing/2014/main" id="{32FD3E5B-8C65-4D4C-8900-A69B7F84B02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3" name="Text Box 1058">
          <a:extLst>
            <a:ext uri="{FF2B5EF4-FFF2-40B4-BE49-F238E27FC236}">
              <a16:creationId xmlns:a16="http://schemas.microsoft.com/office/drawing/2014/main" id="{6416D332-8887-4FEB-8C8E-6FF58C5C864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4" name="Text Box 1059">
          <a:extLst>
            <a:ext uri="{FF2B5EF4-FFF2-40B4-BE49-F238E27FC236}">
              <a16:creationId xmlns:a16="http://schemas.microsoft.com/office/drawing/2014/main" id="{6B688655-819C-4564-9416-EFF3EC810B0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5" name="Text Box 1060">
          <a:extLst>
            <a:ext uri="{FF2B5EF4-FFF2-40B4-BE49-F238E27FC236}">
              <a16:creationId xmlns:a16="http://schemas.microsoft.com/office/drawing/2014/main" id="{5EDFE8BF-3F11-4E44-8D65-AE36089CF4D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6" name="Text Box 1061">
          <a:extLst>
            <a:ext uri="{FF2B5EF4-FFF2-40B4-BE49-F238E27FC236}">
              <a16:creationId xmlns:a16="http://schemas.microsoft.com/office/drawing/2014/main" id="{8137FD05-D9FA-4B33-B5F7-1709F539492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7" name="Text Box 837">
          <a:extLst>
            <a:ext uri="{FF2B5EF4-FFF2-40B4-BE49-F238E27FC236}">
              <a16:creationId xmlns:a16="http://schemas.microsoft.com/office/drawing/2014/main" id="{3E6937DE-2E25-4330-8293-00CA5FEC8F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8" name="Text Box 838">
          <a:extLst>
            <a:ext uri="{FF2B5EF4-FFF2-40B4-BE49-F238E27FC236}">
              <a16:creationId xmlns:a16="http://schemas.microsoft.com/office/drawing/2014/main" id="{AD630983-62AB-4CF1-9D03-41B5E547384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79" name="Text Box 839">
          <a:extLst>
            <a:ext uri="{FF2B5EF4-FFF2-40B4-BE49-F238E27FC236}">
              <a16:creationId xmlns:a16="http://schemas.microsoft.com/office/drawing/2014/main" id="{7DDE7BF5-F841-4C51-884A-0D4C3562C69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0" name="Text Box 840">
          <a:extLst>
            <a:ext uri="{FF2B5EF4-FFF2-40B4-BE49-F238E27FC236}">
              <a16:creationId xmlns:a16="http://schemas.microsoft.com/office/drawing/2014/main" id="{906E6973-88EC-4BB3-98B1-761DAB4F7C5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1" name="Text Box 841">
          <a:extLst>
            <a:ext uri="{FF2B5EF4-FFF2-40B4-BE49-F238E27FC236}">
              <a16:creationId xmlns:a16="http://schemas.microsoft.com/office/drawing/2014/main" id="{6EBFA414-58CB-4925-9C03-5747653CB02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2" name="Text Box 842">
          <a:extLst>
            <a:ext uri="{FF2B5EF4-FFF2-40B4-BE49-F238E27FC236}">
              <a16:creationId xmlns:a16="http://schemas.microsoft.com/office/drawing/2014/main" id="{8C80D69A-024E-47F2-8AD8-36C1A801D60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3" name="Text Box 843">
          <a:extLst>
            <a:ext uri="{FF2B5EF4-FFF2-40B4-BE49-F238E27FC236}">
              <a16:creationId xmlns:a16="http://schemas.microsoft.com/office/drawing/2014/main" id="{DA57F8C1-263D-4DFC-8F2A-E36AA99F79D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4" name="Text Box 844">
          <a:extLst>
            <a:ext uri="{FF2B5EF4-FFF2-40B4-BE49-F238E27FC236}">
              <a16:creationId xmlns:a16="http://schemas.microsoft.com/office/drawing/2014/main" id="{035FF903-29B0-4A42-B579-973E5884F0E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5" name="Text Box 845">
          <a:extLst>
            <a:ext uri="{FF2B5EF4-FFF2-40B4-BE49-F238E27FC236}">
              <a16:creationId xmlns:a16="http://schemas.microsoft.com/office/drawing/2014/main" id="{F089F4A1-AC59-42EC-843A-8794BD9452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6" name="Text Box 846">
          <a:extLst>
            <a:ext uri="{FF2B5EF4-FFF2-40B4-BE49-F238E27FC236}">
              <a16:creationId xmlns:a16="http://schemas.microsoft.com/office/drawing/2014/main" id="{998BF0B2-63F4-417F-96E4-8CDEB80E1A5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7" name="Text Box 847">
          <a:extLst>
            <a:ext uri="{FF2B5EF4-FFF2-40B4-BE49-F238E27FC236}">
              <a16:creationId xmlns:a16="http://schemas.microsoft.com/office/drawing/2014/main" id="{6EB3A658-56EC-48EB-A475-A1338B3090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8" name="Text Box 848">
          <a:extLst>
            <a:ext uri="{FF2B5EF4-FFF2-40B4-BE49-F238E27FC236}">
              <a16:creationId xmlns:a16="http://schemas.microsoft.com/office/drawing/2014/main" id="{36570540-B7C4-4365-ACA5-8BDD3168922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89" name="Text Box 849">
          <a:extLst>
            <a:ext uri="{FF2B5EF4-FFF2-40B4-BE49-F238E27FC236}">
              <a16:creationId xmlns:a16="http://schemas.microsoft.com/office/drawing/2014/main" id="{8A170F93-3709-4C3C-8658-309AB6A248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0" name="Text Box 850">
          <a:extLst>
            <a:ext uri="{FF2B5EF4-FFF2-40B4-BE49-F238E27FC236}">
              <a16:creationId xmlns:a16="http://schemas.microsoft.com/office/drawing/2014/main" id="{2111713D-F7B2-401A-ABF8-A409C085B47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1" name="Text Box 851">
          <a:extLst>
            <a:ext uri="{FF2B5EF4-FFF2-40B4-BE49-F238E27FC236}">
              <a16:creationId xmlns:a16="http://schemas.microsoft.com/office/drawing/2014/main" id="{C1030826-C2D3-44D1-98F2-EA5E4BEAEFF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2" name="Text Box 852">
          <a:extLst>
            <a:ext uri="{FF2B5EF4-FFF2-40B4-BE49-F238E27FC236}">
              <a16:creationId xmlns:a16="http://schemas.microsoft.com/office/drawing/2014/main" id="{B035C0A8-9E89-431F-AB56-29DBEE19BFC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3" name="Text Box 853">
          <a:extLst>
            <a:ext uri="{FF2B5EF4-FFF2-40B4-BE49-F238E27FC236}">
              <a16:creationId xmlns:a16="http://schemas.microsoft.com/office/drawing/2014/main" id="{27607744-A2DD-4A60-8745-623E7E46675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4" name="Text Box 854">
          <a:extLst>
            <a:ext uri="{FF2B5EF4-FFF2-40B4-BE49-F238E27FC236}">
              <a16:creationId xmlns:a16="http://schemas.microsoft.com/office/drawing/2014/main" id="{7F01884B-3EF4-4D5C-8231-9E37B781793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5" name="Text Box 855">
          <a:extLst>
            <a:ext uri="{FF2B5EF4-FFF2-40B4-BE49-F238E27FC236}">
              <a16:creationId xmlns:a16="http://schemas.microsoft.com/office/drawing/2014/main" id="{FD405E90-779F-491D-81E1-E30A8C3134E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6" name="Text Box 856">
          <a:extLst>
            <a:ext uri="{FF2B5EF4-FFF2-40B4-BE49-F238E27FC236}">
              <a16:creationId xmlns:a16="http://schemas.microsoft.com/office/drawing/2014/main" id="{8EB9CBE6-4F3F-42BB-B2AE-EE2F53512B5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7" name="Text Box 857">
          <a:extLst>
            <a:ext uri="{FF2B5EF4-FFF2-40B4-BE49-F238E27FC236}">
              <a16:creationId xmlns:a16="http://schemas.microsoft.com/office/drawing/2014/main" id="{38E41158-DE5F-4C30-8658-8AEB86F5AC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8" name="Text Box 858">
          <a:extLst>
            <a:ext uri="{FF2B5EF4-FFF2-40B4-BE49-F238E27FC236}">
              <a16:creationId xmlns:a16="http://schemas.microsoft.com/office/drawing/2014/main" id="{EA312E75-7CB4-42D1-87C4-412B45F00B0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699" name="Text Box 859">
          <a:extLst>
            <a:ext uri="{FF2B5EF4-FFF2-40B4-BE49-F238E27FC236}">
              <a16:creationId xmlns:a16="http://schemas.microsoft.com/office/drawing/2014/main" id="{CFBFD534-7BB4-4267-8A56-725B67D3A14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0" name="Text Box 860">
          <a:extLst>
            <a:ext uri="{FF2B5EF4-FFF2-40B4-BE49-F238E27FC236}">
              <a16:creationId xmlns:a16="http://schemas.microsoft.com/office/drawing/2014/main" id="{29095480-390F-430D-B17E-B9253B9F9B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1" name="Text Box 861">
          <a:extLst>
            <a:ext uri="{FF2B5EF4-FFF2-40B4-BE49-F238E27FC236}">
              <a16:creationId xmlns:a16="http://schemas.microsoft.com/office/drawing/2014/main" id="{CEF61CF4-F943-4377-9FCB-63555C2DE5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2" name="Text Box 862">
          <a:extLst>
            <a:ext uri="{FF2B5EF4-FFF2-40B4-BE49-F238E27FC236}">
              <a16:creationId xmlns:a16="http://schemas.microsoft.com/office/drawing/2014/main" id="{24450877-6AFB-40F1-B60F-7C842E8B7FB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3" name="Text Box 863">
          <a:extLst>
            <a:ext uri="{FF2B5EF4-FFF2-40B4-BE49-F238E27FC236}">
              <a16:creationId xmlns:a16="http://schemas.microsoft.com/office/drawing/2014/main" id="{3F8BD895-87BE-4F21-AAD7-459547707F7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4" name="Text Box 864">
          <a:extLst>
            <a:ext uri="{FF2B5EF4-FFF2-40B4-BE49-F238E27FC236}">
              <a16:creationId xmlns:a16="http://schemas.microsoft.com/office/drawing/2014/main" id="{C05BAE42-7E4B-4FA9-8DBB-4CED2A95563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5" name="Text Box 865">
          <a:extLst>
            <a:ext uri="{FF2B5EF4-FFF2-40B4-BE49-F238E27FC236}">
              <a16:creationId xmlns:a16="http://schemas.microsoft.com/office/drawing/2014/main" id="{AFE88976-DD68-4397-B554-F7C70B4790E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6" name="Text Box 866">
          <a:extLst>
            <a:ext uri="{FF2B5EF4-FFF2-40B4-BE49-F238E27FC236}">
              <a16:creationId xmlns:a16="http://schemas.microsoft.com/office/drawing/2014/main" id="{CBF034E2-9675-482A-A64D-93FD6F91732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7" name="Text Box 867">
          <a:extLst>
            <a:ext uri="{FF2B5EF4-FFF2-40B4-BE49-F238E27FC236}">
              <a16:creationId xmlns:a16="http://schemas.microsoft.com/office/drawing/2014/main" id="{5CAC05E4-2E1A-4536-8CB3-D70CFF81470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8" name="Text Box 868">
          <a:extLst>
            <a:ext uri="{FF2B5EF4-FFF2-40B4-BE49-F238E27FC236}">
              <a16:creationId xmlns:a16="http://schemas.microsoft.com/office/drawing/2014/main" id="{9B642D2F-8FC6-48F8-9CD2-F4A60DFE4D5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09" name="Text Box 869">
          <a:extLst>
            <a:ext uri="{FF2B5EF4-FFF2-40B4-BE49-F238E27FC236}">
              <a16:creationId xmlns:a16="http://schemas.microsoft.com/office/drawing/2014/main" id="{62E23E5F-FB03-4C47-8165-70A976F05A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0" name="Text Box 870">
          <a:extLst>
            <a:ext uri="{FF2B5EF4-FFF2-40B4-BE49-F238E27FC236}">
              <a16:creationId xmlns:a16="http://schemas.microsoft.com/office/drawing/2014/main" id="{9EC0BD39-2BE3-4353-98ED-675C6B0AC97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1" name="Text Box 871">
          <a:extLst>
            <a:ext uri="{FF2B5EF4-FFF2-40B4-BE49-F238E27FC236}">
              <a16:creationId xmlns:a16="http://schemas.microsoft.com/office/drawing/2014/main" id="{15504855-E27F-445A-96CE-EB3DDE14655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2" name="Text Box 872">
          <a:extLst>
            <a:ext uri="{FF2B5EF4-FFF2-40B4-BE49-F238E27FC236}">
              <a16:creationId xmlns:a16="http://schemas.microsoft.com/office/drawing/2014/main" id="{64775879-73C6-4E7A-8023-1FF8B3A266A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3" name="Text Box 873">
          <a:extLst>
            <a:ext uri="{FF2B5EF4-FFF2-40B4-BE49-F238E27FC236}">
              <a16:creationId xmlns:a16="http://schemas.microsoft.com/office/drawing/2014/main" id="{ECBE7C12-4E16-48AE-BE96-487DF11C2A0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4" name="Text Box 874">
          <a:extLst>
            <a:ext uri="{FF2B5EF4-FFF2-40B4-BE49-F238E27FC236}">
              <a16:creationId xmlns:a16="http://schemas.microsoft.com/office/drawing/2014/main" id="{5F65C022-2FDE-4854-AEDF-B0E4A7BF486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5" name="Text Box 875">
          <a:extLst>
            <a:ext uri="{FF2B5EF4-FFF2-40B4-BE49-F238E27FC236}">
              <a16:creationId xmlns:a16="http://schemas.microsoft.com/office/drawing/2014/main" id="{31096A41-CD30-40BD-A58C-6EEF84F4ED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6" name="Text Box 876">
          <a:extLst>
            <a:ext uri="{FF2B5EF4-FFF2-40B4-BE49-F238E27FC236}">
              <a16:creationId xmlns:a16="http://schemas.microsoft.com/office/drawing/2014/main" id="{C3C9C0A2-1A66-4EF7-9E72-9ECB6204B63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7" name="Text Box 877">
          <a:extLst>
            <a:ext uri="{FF2B5EF4-FFF2-40B4-BE49-F238E27FC236}">
              <a16:creationId xmlns:a16="http://schemas.microsoft.com/office/drawing/2014/main" id="{A7FB438A-0721-4071-9332-A6B48E14750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8" name="Text Box 878">
          <a:extLst>
            <a:ext uri="{FF2B5EF4-FFF2-40B4-BE49-F238E27FC236}">
              <a16:creationId xmlns:a16="http://schemas.microsoft.com/office/drawing/2014/main" id="{30B8C18C-8567-4DAA-80F4-D5F61E8512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19" name="Text Box 879">
          <a:extLst>
            <a:ext uri="{FF2B5EF4-FFF2-40B4-BE49-F238E27FC236}">
              <a16:creationId xmlns:a16="http://schemas.microsoft.com/office/drawing/2014/main" id="{FDC08C60-0A44-4D46-8A2B-D3DE141ABFE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0" name="Text Box 880">
          <a:extLst>
            <a:ext uri="{FF2B5EF4-FFF2-40B4-BE49-F238E27FC236}">
              <a16:creationId xmlns:a16="http://schemas.microsoft.com/office/drawing/2014/main" id="{DDF20351-8F82-4B1A-843A-609D596D237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1" name="Text Box 881">
          <a:extLst>
            <a:ext uri="{FF2B5EF4-FFF2-40B4-BE49-F238E27FC236}">
              <a16:creationId xmlns:a16="http://schemas.microsoft.com/office/drawing/2014/main" id="{6F76180F-F939-4CCE-9C70-ED68EC5023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2" name="Text Box 882">
          <a:extLst>
            <a:ext uri="{FF2B5EF4-FFF2-40B4-BE49-F238E27FC236}">
              <a16:creationId xmlns:a16="http://schemas.microsoft.com/office/drawing/2014/main" id="{1AA1271A-0AC1-410D-83CA-F0A30FB76B8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3" name="Text Box 883">
          <a:extLst>
            <a:ext uri="{FF2B5EF4-FFF2-40B4-BE49-F238E27FC236}">
              <a16:creationId xmlns:a16="http://schemas.microsoft.com/office/drawing/2014/main" id="{1B6C2858-E556-4600-BAEE-1105A64784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4" name="Text Box 884">
          <a:extLst>
            <a:ext uri="{FF2B5EF4-FFF2-40B4-BE49-F238E27FC236}">
              <a16:creationId xmlns:a16="http://schemas.microsoft.com/office/drawing/2014/main" id="{6F7FE057-62F9-40DE-B6F0-0831CD3C057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5" name="Text Box 885">
          <a:extLst>
            <a:ext uri="{FF2B5EF4-FFF2-40B4-BE49-F238E27FC236}">
              <a16:creationId xmlns:a16="http://schemas.microsoft.com/office/drawing/2014/main" id="{365B2D53-6235-4FC3-B048-46BD94B71A1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6" name="Text Box 886">
          <a:extLst>
            <a:ext uri="{FF2B5EF4-FFF2-40B4-BE49-F238E27FC236}">
              <a16:creationId xmlns:a16="http://schemas.microsoft.com/office/drawing/2014/main" id="{0EB14F89-C6FB-4905-90E2-B52A979DB26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7" name="Text Box 887">
          <a:extLst>
            <a:ext uri="{FF2B5EF4-FFF2-40B4-BE49-F238E27FC236}">
              <a16:creationId xmlns:a16="http://schemas.microsoft.com/office/drawing/2014/main" id="{E22B6D8E-DBAC-480D-AC85-329078354E0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8" name="Text Box 888">
          <a:extLst>
            <a:ext uri="{FF2B5EF4-FFF2-40B4-BE49-F238E27FC236}">
              <a16:creationId xmlns:a16="http://schemas.microsoft.com/office/drawing/2014/main" id="{5ED29D4C-25A2-4A1C-B18D-B1ED11CBE6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29" name="Text Box 889">
          <a:extLst>
            <a:ext uri="{FF2B5EF4-FFF2-40B4-BE49-F238E27FC236}">
              <a16:creationId xmlns:a16="http://schemas.microsoft.com/office/drawing/2014/main" id="{C78A8490-D0E9-4BAD-9485-1AA4343911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0" name="Text Box 890">
          <a:extLst>
            <a:ext uri="{FF2B5EF4-FFF2-40B4-BE49-F238E27FC236}">
              <a16:creationId xmlns:a16="http://schemas.microsoft.com/office/drawing/2014/main" id="{E3D61867-3796-4245-92CC-5B766DC411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1" name="Text Box 891">
          <a:extLst>
            <a:ext uri="{FF2B5EF4-FFF2-40B4-BE49-F238E27FC236}">
              <a16:creationId xmlns:a16="http://schemas.microsoft.com/office/drawing/2014/main" id="{430517D2-14B6-41C2-B7F7-8A8A3BC0E5A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2" name="Text Box 892">
          <a:extLst>
            <a:ext uri="{FF2B5EF4-FFF2-40B4-BE49-F238E27FC236}">
              <a16:creationId xmlns:a16="http://schemas.microsoft.com/office/drawing/2014/main" id="{78DD005B-0325-43D9-AD1C-2E03B33D301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3" name="Text Box 893">
          <a:extLst>
            <a:ext uri="{FF2B5EF4-FFF2-40B4-BE49-F238E27FC236}">
              <a16:creationId xmlns:a16="http://schemas.microsoft.com/office/drawing/2014/main" id="{F2193D47-8C01-48C4-A157-51078A0D243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4" name="Text Box 894">
          <a:extLst>
            <a:ext uri="{FF2B5EF4-FFF2-40B4-BE49-F238E27FC236}">
              <a16:creationId xmlns:a16="http://schemas.microsoft.com/office/drawing/2014/main" id="{65523450-7ABC-4200-806B-7593E0F917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5" name="Text Box 895">
          <a:extLst>
            <a:ext uri="{FF2B5EF4-FFF2-40B4-BE49-F238E27FC236}">
              <a16:creationId xmlns:a16="http://schemas.microsoft.com/office/drawing/2014/main" id="{12922952-CE4A-4E55-866A-85FB77FFFC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6" name="Text Box 896">
          <a:extLst>
            <a:ext uri="{FF2B5EF4-FFF2-40B4-BE49-F238E27FC236}">
              <a16:creationId xmlns:a16="http://schemas.microsoft.com/office/drawing/2014/main" id="{CF5476B6-D9ED-49E4-B41E-C6257019698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7" name="Text Box 897">
          <a:extLst>
            <a:ext uri="{FF2B5EF4-FFF2-40B4-BE49-F238E27FC236}">
              <a16:creationId xmlns:a16="http://schemas.microsoft.com/office/drawing/2014/main" id="{A00B8576-58D1-4246-9CC4-0D888913464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8" name="Text Box 898">
          <a:extLst>
            <a:ext uri="{FF2B5EF4-FFF2-40B4-BE49-F238E27FC236}">
              <a16:creationId xmlns:a16="http://schemas.microsoft.com/office/drawing/2014/main" id="{1886E6BB-75CF-4A49-ACAD-43346424C1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39" name="Text Box 899">
          <a:extLst>
            <a:ext uri="{FF2B5EF4-FFF2-40B4-BE49-F238E27FC236}">
              <a16:creationId xmlns:a16="http://schemas.microsoft.com/office/drawing/2014/main" id="{B34C351A-F6C4-44F0-8D6D-4FC351E4499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0" name="Text Box 900">
          <a:extLst>
            <a:ext uri="{FF2B5EF4-FFF2-40B4-BE49-F238E27FC236}">
              <a16:creationId xmlns:a16="http://schemas.microsoft.com/office/drawing/2014/main" id="{F6F3C8D5-5B31-407E-A764-6C2BD56AE8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1" name="Text Box 901">
          <a:extLst>
            <a:ext uri="{FF2B5EF4-FFF2-40B4-BE49-F238E27FC236}">
              <a16:creationId xmlns:a16="http://schemas.microsoft.com/office/drawing/2014/main" id="{3BA5B2F5-B8C3-493A-9805-D371F2D9FA0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2" name="Text Box 902">
          <a:extLst>
            <a:ext uri="{FF2B5EF4-FFF2-40B4-BE49-F238E27FC236}">
              <a16:creationId xmlns:a16="http://schemas.microsoft.com/office/drawing/2014/main" id="{C4F851D5-3EFD-43FB-8E85-4601B9E3E58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3" name="Text Box 903">
          <a:extLst>
            <a:ext uri="{FF2B5EF4-FFF2-40B4-BE49-F238E27FC236}">
              <a16:creationId xmlns:a16="http://schemas.microsoft.com/office/drawing/2014/main" id="{2A96F302-C511-4DED-81B7-79CD7CE9E82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4" name="Text Box 904">
          <a:extLst>
            <a:ext uri="{FF2B5EF4-FFF2-40B4-BE49-F238E27FC236}">
              <a16:creationId xmlns:a16="http://schemas.microsoft.com/office/drawing/2014/main" id="{2F7499BD-5BF3-4900-A4C0-E99CAD7C9BF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5" name="Text Box 905">
          <a:extLst>
            <a:ext uri="{FF2B5EF4-FFF2-40B4-BE49-F238E27FC236}">
              <a16:creationId xmlns:a16="http://schemas.microsoft.com/office/drawing/2014/main" id="{DB516905-FEDC-42A6-8E9D-29084F4B918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6" name="Text Box 906">
          <a:extLst>
            <a:ext uri="{FF2B5EF4-FFF2-40B4-BE49-F238E27FC236}">
              <a16:creationId xmlns:a16="http://schemas.microsoft.com/office/drawing/2014/main" id="{BAF2CEF3-0E82-4C83-AED5-AE7C90E826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7" name="Text Box 907">
          <a:extLst>
            <a:ext uri="{FF2B5EF4-FFF2-40B4-BE49-F238E27FC236}">
              <a16:creationId xmlns:a16="http://schemas.microsoft.com/office/drawing/2014/main" id="{D93CE0C1-EBFE-4E17-AB93-DC78EF577B1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8" name="Text Box 908">
          <a:extLst>
            <a:ext uri="{FF2B5EF4-FFF2-40B4-BE49-F238E27FC236}">
              <a16:creationId xmlns:a16="http://schemas.microsoft.com/office/drawing/2014/main" id="{03C67379-2C86-49A7-82A2-6268A282612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49" name="Text Box 909">
          <a:extLst>
            <a:ext uri="{FF2B5EF4-FFF2-40B4-BE49-F238E27FC236}">
              <a16:creationId xmlns:a16="http://schemas.microsoft.com/office/drawing/2014/main" id="{37448C91-BCEA-4AEA-9397-0E0C8B24EC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0" name="Text Box 910">
          <a:extLst>
            <a:ext uri="{FF2B5EF4-FFF2-40B4-BE49-F238E27FC236}">
              <a16:creationId xmlns:a16="http://schemas.microsoft.com/office/drawing/2014/main" id="{366F684C-5117-433C-BA96-7DCC9BC6471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1" name="Text Box 911">
          <a:extLst>
            <a:ext uri="{FF2B5EF4-FFF2-40B4-BE49-F238E27FC236}">
              <a16:creationId xmlns:a16="http://schemas.microsoft.com/office/drawing/2014/main" id="{3CB7A60B-D719-4B4E-8A47-7F51779E392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2" name="Text Box 912">
          <a:extLst>
            <a:ext uri="{FF2B5EF4-FFF2-40B4-BE49-F238E27FC236}">
              <a16:creationId xmlns:a16="http://schemas.microsoft.com/office/drawing/2014/main" id="{72A1E97A-D7E7-4355-B0F8-254ED503918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3" name="Text Box 913">
          <a:extLst>
            <a:ext uri="{FF2B5EF4-FFF2-40B4-BE49-F238E27FC236}">
              <a16:creationId xmlns:a16="http://schemas.microsoft.com/office/drawing/2014/main" id="{FD09C46A-B0B3-4D54-A51F-AEC929B9CF6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4" name="Text Box 914">
          <a:extLst>
            <a:ext uri="{FF2B5EF4-FFF2-40B4-BE49-F238E27FC236}">
              <a16:creationId xmlns:a16="http://schemas.microsoft.com/office/drawing/2014/main" id="{3FCFB099-0513-43EB-9DCD-9F203F8C720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5" name="Text Box 915">
          <a:extLst>
            <a:ext uri="{FF2B5EF4-FFF2-40B4-BE49-F238E27FC236}">
              <a16:creationId xmlns:a16="http://schemas.microsoft.com/office/drawing/2014/main" id="{CAFD3A1E-4C4B-43AC-8B1E-D8759E4B586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6" name="Text Box 916">
          <a:extLst>
            <a:ext uri="{FF2B5EF4-FFF2-40B4-BE49-F238E27FC236}">
              <a16:creationId xmlns:a16="http://schemas.microsoft.com/office/drawing/2014/main" id="{B2657A2E-ED04-4344-9285-B5FCA1D46AD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7" name="Text Box 917">
          <a:extLst>
            <a:ext uri="{FF2B5EF4-FFF2-40B4-BE49-F238E27FC236}">
              <a16:creationId xmlns:a16="http://schemas.microsoft.com/office/drawing/2014/main" id="{142D49C7-3E6B-4D54-B2CA-54BA14AB14C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8" name="Text Box 918">
          <a:extLst>
            <a:ext uri="{FF2B5EF4-FFF2-40B4-BE49-F238E27FC236}">
              <a16:creationId xmlns:a16="http://schemas.microsoft.com/office/drawing/2014/main" id="{F5EC5323-5323-4FEB-B110-8E548269947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59" name="Text Box 919">
          <a:extLst>
            <a:ext uri="{FF2B5EF4-FFF2-40B4-BE49-F238E27FC236}">
              <a16:creationId xmlns:a16="http://schemas.microsoft.com/office/drawing/2014/main" id="{62C8934E-E9A0-435E-8AAF-6F09812F63D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0" name="Text Box 920">
          <a:extLst>
            <a:ext uri="{FF2B5EF4-FFF2-40B4-BE49-F238E27FC236}">
              <a16:creationId xmlns:a16="http://schemas.microsoft.com/office/drawing/2014/main" id="{62DB05EB-6245-4823-A7C2-5F78F75E61A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1" name="Text Box 921">
          <a:extLst>
            <a:ext uri="{FF2B5EF4-FFF2-40B4-BE49-F238E27FC236}">
              <a16:creationId xmlns:a16="http://schemas.microsoft.com/office/drawing/2014/main" id="{E7FE784D-43BC-4E9F-A1DA-DD9F563E12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2" name="Text Box 922">
          <a:extLst>
            <a:ext uri="{FF2B5EF4-FFF2-40B4-BE49-F238E27FC236}">
              <a16:creationId xmlns:a16="http://schemas.microsoft.com/office/drawing/2014/main" id="{68567670-DFDE-4D5A-A118-C6D3538B5F5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3" name="Text Box 923">
          <a:extLst>
            <a:ext uri="{FF2B5EF4-FFF2-40B4-BE49-F238E27FC236}">
              <a16:creationId xmlns:a16="http://schemas.microsoft.com/office/drawing/2014/main" id="{C890F95B-6905-46B7-8FB5-48F001D7954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4" name="Text Box 924">
          <a:extLst>
            <a:ext uri="{FF2B5EF4-FFF2-40B4-BE49-F238E27FC236}">
              <a16:creationId xmlns:a16="http://schemas.microsoft.com/office/drawing/2014/main" id="{DAEB1850-2BB6-44FB-91E7-111A739C42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5" name="Text Box 925">
          <a:extLst>
            <a:ext uri="{FF2B5EF4-FFF2-40B4-BE49-F238E27FC236}">
              <a16:creationId xmlns:a16="http://schemas.microsoft.com/office/drawing/2014/main" id="{64B8FFE0-154E-4F4A-A1FF-16D387D3D6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6" name="Text Box 926">
          <a:extLst>
            <a:ext uri="{FF2B5EF4-FFF2-40B4-BE49-F238E27FC236}">
              <a16:creationId xmlns:a16="http://schemas.microsoft.com/office/drawing/2014/main" id="{568E0726-C6A3-4597-8367-891549902E2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7" name="Text Box 927">
          <a:extLst>
            <a:ext uri="{FF2B5EF4-FFF2-40B4-BE49-F238E27FC236}">
              <a16:creationId xmlns:a16="http://schemas.microsoft.com/office/drawing/2014/main" id="{D073101D-AB43-4327-86D2-EF5551ECF3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8" name="Text Box 928">
          <a:extLst>
            <a:ext uri="{FF2B5EF4-FFF2-40B4-BE49-F238E27FC236}">
              <a16:creationId xmlns:a16="http://schemas.microsoft.com/office/drawing/2014/main" id="{B44876EE-5100-43A2-A93E-5D105633E2D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69" name="Text Box 929">
          <a:extLst>
            <a:ext uri="{FF2B5EF4-FFF2-40B4-BE49-F238E27FC236}">
              <a16:creationId xmlns:a16="http://schemas.microsoft.com/office/drawing/2014/main" id="{DAC95489-14F3-479A-82D4-AAC26426015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0" name="Text Box 930">
          <a:extLst>
            <a:ext uri="{FF2B5EF4-FFF2-40B4-BE49-F238E27FC236}">
              <a16:creationId xmlns:a16="http://schemas.microsoft.com/office/drawing/2014/main" id="{391208C4-704D-49F4-BE3F-F8AFE33E58E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1" name="Text Box 931">
          <a:extLst>
            <a:ext uri="{FF2B5EF4-FFF2-40B4-BE49-F238E27FC236}">
              <a16:creationId xmlns:a16="http://schemas.microsoft.com/office/drawing/2014/main" id="{C6FC5791-AE3D-45C6-80AC-D95D110A8E7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2" name="Text Box 932">
          <a:extLst>
            <a:ext uri="{FF2B5EF4-FFF2-40B4-BE49-F238E27FC236}">
              <a16:creationId xmlns:a16="http://schemas.microsoft.com/office/drawing/2014/main" id="{20CA9550-8C9C-4856-8B34-6F4EC2B8155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3" name="Text Box 933">
          <a:extLst>
            <a:ext uri="{FF2B5EF4-FFF2-40B4-BE49-F238E27FC236}">
              <a16:creationId xmlns:a16="http://schemas.microsoft.com/office/drawing/2014/main" id="{CB46BBF4-C56E-461C-9463-5CA59F7E5AD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4" name="Text Box 934">
          <a:extLst>
            <a:ext uri="{FF2B5EF4-FFF2-40B4-BE49-F238E27FC236}">
              <a16:creationId xmlns:a16="http://schemas.microsoft.com/office/drawing/2014/main" id="{DEE95B12-49FE-4CEF-A6DD-14A18C4921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5" name="Text Box 935">
          <a:extLst>
            <a:ext uri="{FF2B5EF4-FFF2-40B4-BE49-F238E27FC236}">
              <a16:creationId xmlns:a16="http://schemas.microsoft.com/office/drawing/2014/main" id="{F518EB94-A6AF-4EA5-904E-8B6EFB22298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6" name="Text Box 936">
          <a:extLst>
            <a:ext uri="{FF2B5EF4-FFF2-40B4-BE49-F238E27FC236}">
              <a16:creationId xmlns:a16="http://schemas.microsoft.com/office/drawing/2014/main" id="{DE3C09C5-94BC-449F-A0B2-4AE9C84DD86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7" name="Text Box 937">
          <a:extLst>
            <a:ext uri="{FF2B5EF4-FFF2-40B4-BE49-F238E27FC236}">
              <a16:creationId xmlns:a16="http://schemas.microsoft.com/office/drawing/2014/main" id="{A0C24B93-E69B-4AA3-BDD8-7640C01C835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8" name="Text Box 938">
          <a:extLst>
            <a:ext uri="{FF2B5EF4-FFF2-40B4-BE49-F238E27FC236}">
              <a16:creationId xmlns:a16="http://schemas.microsoft.com/office/drawing/2014/main" id="{42F47CBE-F385-491B-B871-54A56458726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79" name="Text Box 939">
          <a:extLst>
            <a:ext uri="{FF2B5EF4-FFF2-40B4-BE49-F238E27FC236}">
              <a16:creationId xmlns:a16="http://schemas.microsoft.com/office/drawing/2014/main" id="{00826854-72EE-4615-AFF2-567D427CA2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0" name="Text Box 940">
          <a:extLst>
            <a:ext uri="{FF2B5EF4-FFF2-40B4-BE49-F238E27FC236}">
              <a16:creationId xmlns:a16="http://schemas.microsoft.com/office/drawing/2014/main" id="{48EBAD5F-AF0F-48FB-8D43-9E0612201CD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1" name="Text Box 941">
          <a:extLst>
            <a:ext uri="{FF2B5EF4-FFF2-40B4-BE49-F238E27FC236}">
              <a16:creationId xmlns:a16="http://schemas.microsoft.com/office/drawing/2014/main" id="{0AD58D7C-828B-4682-9324-E2A5F37CF9A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2" name="Text Box 942">
          <a:extLst>
            <a:ext uri="{FF2B5EF4-FFF2-40B4-BE49-F238E27FC236}">
              <a16:creationId xmlns:a16="http://schemas.microsoft.com/office/drawing/2014/main" id="{78D4C788-01B1-46A1-ADD1-758E35737B5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3" name="Text Box 943">
          <a:extLst>
            <a:ext uri="{FF2B5EF4-FFF2-40B4-BE49-F238E27FC236}">
              <a16:creationId xmlns:a16="http://schemas.microsoft.com/office/drawing/2014/main" id="{DD1EC3E7-3225-413E-8B19-B424E7F0E62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4" name="Text Box 944">
          <a:extLst>
            <a:ext uri="{FF2B5EF4-FFF2-40B4-BE49-F238E27FC236}">
              <a16:creationId xmlns:a16="http://schemas.microsoft.com/office/drawing/2014/main" id="{B47DAC22-D033-421F-AAA3-79A63DAF4E4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5" name="Text Box 945">
          <a:extLst>
            <a:ext uri="{FF2B5EF4-FFF2-40B4-BE49-F238E27FC236}">
              <a16:creationId xmlns:a16="http://schemas.microsoft.com/office/drawing/2014/main" id="{AF429C82-9E38-4A21-8AEE-F297310C4A1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6" name="Text Box 946">
          <a:extLst>
            <a:ext uri="{FF2B5EF4-FFF2-40B4-BE49-F238E27FC236}">
              <a16:creationId xmlns:a16="http://schemas.microsoft.com/office/drawing/2014/main" id="{D6C5960F-A2E8-49A4-8DE8-19230FC518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7" name="Text Box 947">
          <a:extLst>
            <a:ext uri="{FF2B5EF4-FFF2-40B4-BE49-F238E27FC236}">
              <a16:creationId xmlns:a16="http://schemas.microsoft.com/office/drawing/2014/main" id="{8595CED9-6C47-4F16-8AD7-9F854B6EC4D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8" name="Text Box 948">
          <a:extLst>
            <a:ext uri="{FF2B5EF4-FFF2-40B4-BE49-F238E27FC236}">
              <a16:creationId xmlns:a16="http://schemas.microsoft.com/office/drawing/2014/main" id="{2E385702-CA5A-4E31-B365-E8F5851DEB6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89" name="Text Box 949">
          <a:extLst>
            <a:ext uri="{FF2B5EF4-FFF2-40B4-BE49-F238E27FC236}">
              <a16:creationId xmlns:a16="http://schemas.microsoft.com/office/drawing/2014/main" id="{67CD7FE1-96B9-4427-BB30-D35119165D6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0" name="Text Box 950">
          <a:extLst>
            <a:ext uri="{FF2B5EF4-FFF2-40B4-BE49-F238E27FC236}">
              <a16:creationId xmlns:a16="http://schemas.microsoft.com/office/drawing/2014/main" id="{E24A108D-9303-46FC-A3C3-5C1ADEC47A4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1" name="Text Box 951">
          <a:extLst>
            <a:ext uri="{FF2B5EF4-FFF2-40B4-BE49-F238E27FC236}">
              <a16:creationId xmlns:a16="http://schemas.microsoft.com/office/drawing/2014/main" id="{5B602724-CEA7-43C5-9CE7-DD2A9CD4EC0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2" name="Text Box 952">
          <a:extLst>
            <a:ext uri="{FF2B5EF4-FFF2-40B4-BE49-F238E27FC236}">
              <a16:creationId xmlns:a16="http://schemas.microsoft.com/office/drawing/2014/main" id="{4A84C1ED-C656-4890-97A8-E4F3BD9EF1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3" name="Text Box 953">
          <a:extLst>
            <a:ext uri="{FF2B5EF4-FFF2-40B4-BE49-F238E27FC236}">
              <a16:creationId xmlns:a16="http://schemas.microsoft.com/office/drawing/2014/main" id="{4777FBED-47C9-4804-BC54-1886CF0BE04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4" name="Text Box 954">
          <a:extLst>
            <a:ext uri="{FF2B5EF4-FFF2-40B4-BE49-F238E27FC236}">
              <a16:creationId xmlns:a16="http://schemas.microsoft.com/office/drawing/2014/main" id="{8F054309-08AF-458D-BBAA-9531CB5CD4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5" name="Text Box 955">
          <a:extLst>
            <a:ext uri="{FF2B5EF4-FFF2-40B4-BE49-F238E27FC236}">
              <a16:creationId xmlns:a16="http://schemas.microsoft.com/office/drawing/2014/main" id="{604CD95C-6E64-4E7C-AEF4-BE8C2846CF2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6" name="Text Box 956">
          <a:extLst>
            <a:ext uri="{FF2B5EF4-FFF2-40B4-BE49-F238E27FC236}">
              <a16:creationId xmlns:a16="http://schemas.microsoft.com/office/drawing/2014/main" id="{A9D5734B-97EE-4211-A806-E2CE21569F2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7" name="Text Box 957">
          <a:extLst>
            <a:ext uri="{FF2B5EF4-FFF2-40B4-BE49-F238E27FC236}">
              <a16:creationId xmlns:a16="http://schemas.microsoft.com/office/drawing/2014/main" id="{0685C9E9-2FB9-4834-AAC1-DE8C02D1F16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8" name="Text Box 958">
          <a:extLst>
            <a:ext uri="{FF2B5EF4-FFF2-40B4-BE49-F238E27FC236}">
              <a16:creationId xmlns:a16="http://schemas.microsoft.com/office/drawing/2014/main" id="{75AA0558-C4F9-448B-951E-C67157496B2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799" name="Text Box 959">
          <a:extLst>
            <a:ext uri="{FF2B5EF4-FFF2-40B4-BE49-F238E27FC236}">
              <a16:creationId xmlns:a16="http://schemas.microsoft.com/office/drawing/2014/main" id="{654614B2-1635-4958-8E76-40606C26DC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0" name="Text Box 960">
          <a:extLst>
            <a:ext uri="{FF2B5EF4-FFF2-40B4-BE49-F238E27FC236}">
              <a16:creationId xmlns:a16="http://schemas.microsoft.com/office/drawing/2014/main" id="{DDC7DDA1-0050-4151-84E5-AABDCB3371D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1" name="Text Box 961">
          <a:extLst>
            <a:ext uri="{FF2B5EF4-FFF2-40B4-BE49-F238E27FC236}">
              <a16:creationId xmlns:a16="http://schemas.microsoft.com/office/drawing/2014/main" id="{46A09C43-8A83-422F-8FE3-60CD568272D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2" name="Text Box 962">
          <a:extLst>
            <a:ext uri="{FF2B5EF4-FFF2-40B4-BE49-F238E27FC236}">
              <a16:creationId xmlns:a16="http://schemas.microsoft.com/office/drawing/2014/main" id="{ABCE63C9-B0AD-4341-A08B-01A157F5133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3" name="Text Box 963">
          <a:extLst>
            <a:ext uri="{FF2B5EF4-FFF2-40B4-BE49-F238E27FC236}">
              <a16:creationId xmlns:a16="http://schemas.microsoft.com/office/drawing/2014/main" id="{45F67311-4DC8-419A-BA7C-103CFF3ABD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4" name="Text Box 964">
          <a:extLst>
            <a:ext uri="{FF2B5EF4-FFF2-40B4-BE49-F238E27FC236}">
              <a16:creationId xmlns:a16="http://schemas.microsoft.com/office/drawing/2014/main" id="{BD768179-C3CB-4E01-B0B7-E391DBCF25E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5" name="Text Box 965">
          <a:extLst>
            <a:ext uri="{FF2B5EF4-FFF2-40B4-BE49-F238E27FC236}">
              <a16:creationId xmlns:a16="http://schemas.microsoft.com/office/drawing/2014/main" id="{7E924568-98EA-45AA-9061-C002EB1C5FC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6" name="Text Box 966">
          <a:extLst>
            <a:ext uri="{FF2B5EF4-FFF2-40B4-BE49-F238E27FC236}">
              <a16:creationId xmlns:a16="http://schemas.microsoft.com/office/drawing/2014/main" id="{E1F11996-708E-44D8-9049-64311C4D4B9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7" name="Text Box 967">
          <a:extLst>
            <a:ext uri="{FF2B5EF4-FFF2-40B4-BE49-F238E27FC236}">
              <a16:creationId xmlns:a16="http://schemas.microsoft.com/office/drawing/2014/main" id="{19A5A15F-3958-468E-A50F-B6D3ABAC83A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8" name="Text Box 968">
          <a:extLst>
            <a:ext uri="{FF2B5EF4-FFF2-40B4-BE49-F238E27FC236}">
              <a16:creationId xmlns:a16="http://schemas.microsoft.com/office/drawing/2014/main" id="{D331E52D-08F2-4F61-BBC4-754DDEEEFE2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09" name="Text Box 969">
          <a:extLst>
            <a:ext uri="{FF2B5EF4-FFF2-40B4-BE49-F238E27FC236}">
              <a16:creationId xmlns:a16="http://schemas.microsoft.com/office/drawing/2014/main" id="{B03D81D2-C631-489F-825E-D5AC9298D2E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0" name="Text Box 970">
          <a:extLst>
            <a:ext uri="{FF2B5EF4-FFF2-40B4-BE49-F238E27FC236}">
              <a16:creationId xmlns:a16="http://schemas.microsoft.com/office/drawing/2014/main" id="{718157D4-DB7F-46AF-99C0-6EA4CE5C143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1" name="Text Box 971">
          <a:extLst>
            <a:ext uri="{FF2B5EF4-FFF2-40B4-BE49-F238E27FC236}">
              <a16:creationId xmlns:a16="http://schemas.microsoft.com/office/drawing/2014/main" id="{9FC11784-2394-4D57-ACFC-8B05DF3D02E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2" name="Text Box 972">
          <a:extLst>
            <a:ext uri="{FF2B5EF4-FFF2-40B4-BE49-F238E27FC236}">
              <a16:creationId xmlns:a16="http://schemas.microsoft.com/office/drawing/2014/main" id="{FFD65ED0-0622-45C1-A368-6CE8D6F65D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3" name="Text Box 973">
          <a:extLst>
            <a:ext uri="{FF2B5EF4-FFF2-40B4-BE49-F238E27FC236}">
              <a16:creationId xmlns:a16="http://schemas.microsoft.com/office/drawing/2014/main" id="{3F845CE8-0803-4F92-B188-B74E4863429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4" name="Text Box 974">
          <a:extLst>
            <a:ext uri="{FF2B5EF4-FFF2-40B4-BE49-F238E27FC236}">
              <a16:creationId xmlns:a16="http://schemas.microsoft.com/office/drawing/2014/main" id="{E7335892-7F80-4C10-AC80-60E399F4520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5" name="Text Box 975">
          <a:extLst>
            <a:ext uri="{FF2B5EF4-FFF2-40B4-BE49-F238E27FC236}">
              <a16:creationId xmlns:a16="http://schemas.microsoft.com/office/drawing/2014/main" id="{3AE2EE86-473F-4ABC-92C5-E039ED11DBB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6" name="Text Box 976">
          <a:extLst>
            <a:ext uri="{FF2B5EF4-FFF2-40B4-BE49-F238E27FC236}">
              <a16:creationId xmlns:a16="http://schemas.microsoft.com/office/drawing/2014/main" id="{6A0D1437-C0F3-4E84-B45F-524D973A7FE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7" name="Text Box 977">
          <a:extLst>
            <a:ext uri="{FF2B5EF4-FFF2-40B4-BE49-F238E27FC236}">
              <a16:creationId xmlns:a16="http://schemas.microsoft.com/office/drawing/2014/main" id="{73E48722-6B4E-42FC-980F-68A9BDF1236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8" name="Text Box 978">
          <a:extLst>
            <a:ext uri="{FF2B5EF4-FFF2-40B4-BE49-F238E27FC236}">
              <a16:creationId xmlns:a16="http://schemas.microsoft.com/office/drawing/2014/main" id="{97B8B9FF-8DB2-4F18-8D3D-CD53226CE32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19" name="Text Box 979">
          <a:extLst>
            <a:ext uri="{FF2B5EF4-FFF2-40B4-BE49-F238E27FC236}">
              <a16:creationId xmlns:a16="http://schemas.microsoft.com/office/drawing/2014/main" id="{FE4F902A-1504-488A-AB56-6A3F0234205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0" name="Text Box 980">
          <a:extLst>
            <a:ext uri="{FF2B5EF4-FFF2-40B4-BE49-F238E27FC236}">
              <a16:creationId xmlns:a16="http://schemas.microsoft.com/office/drawing/2014/main" id="{8513BE4F-084F-4F74-8E54-5E0E62C4314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1" name="Text Box 981">
          <a:extLst>
            <a:ext uri="{FF2B5EF4-FFF2-40B4-BE49-F238E27FC236}">
              <a16:creationId xmlns:a16="http://schemas.microsoft.com/office/drawing/2014/main" id="{9EEE55F9-1945-4FA1-9820-AFF3498CFF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2" name="Text Box 982">
          <a:extLst>
            <a:ext uri="{FF2B5EF4-FFF2-40B4-BE49-F238E27FC236}">
              <a16:creationId xmlns:a16="http://schemas.microsoft.com/office/drawing/2014/main" id="{6B502862-09C3-442C-A9CB-F98754E6E4F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3" name="Text Box 983">
          <a:extLst>
            <a:ext uri="{FF2B5EF4-FFF2-40B4-BE49-F238E27FC236}">
              <a16:creationId xmlns:a16="http://schemas.microsoft.com/office/drawing/2014/main" id="{687E8EA8-135B-4657-80C7-0CCEEF658A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4" name="Text Box 984">
          <a:extLst>
            <a:ext uri="{FF2B5EF4-FFF2-40B4-BE49-F238E27FC236}">
              <a16:creationId xmlns:a16="http://schemas.microsoft.com/office/drawing/2014/main" id="{088F4BFD-B516-43CE-BB01-9C57954D74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5" name="Text Box 985">
          <a:extLst>
            <a:ext uri="{FF2B5EF4-FFF2-40B4-BE49-F238E27FC236}">
              <a16:creationId xmlns:a16="http://schemas.microsoft.com/office/drawing/2014/main" id="{B6D0503A-5C5A-4DC5-8FB4-68AFA1AC71C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6" name="Text Box 986">
          <a:extLst>
            <a:ext uri="{FF2B5EF4-FFF2-40B4-BE49-F238E27FC236}">
              <a16:creationId xmlns:a16="http://schemas.microsoft.com/office/drawing/2014/main" id="{AB48E3DA-7EAA-4A80-AF69-A61804DDBB0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7" name="Text Box 987">
          <a:extLst>
            <a:ext uri="{FF2B5EF4-FFF2-40B4-BE49-F238E27FC236}">
              <a16:creationId xmlns:a16="http://schemas.microsoft.com/office/drawing/2014/main" id="{0A576D91-FD46-403A-89E8-633F061250C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8" name="Text Box 988">
          <a:extLst>
            <a:ext uri="{FF2B5EF4-FFF2-40B4-BE49-F238E27FC236}">
              <a16:creationId xmlns:a16="http://schemas.microsoft.com/office/drawing/2014/main" id="{1C9A6FD9-C028-4C48-A8FF-D9480BD3B00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29" name="Text Box 989">
          <a:extLst>
            <a:ext uri="{FF2B5EF4-FFF2-40B4-BE49-F238E27FC236}">
              <a16:creationId xmlns:a16="http://schemas.microsoft.com/office/drawing/2014/main" id="{5AD2EF42-F721-4699-BEC5-5DF2FF42141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0" name="Text Box 990">
          <a:extLst>
            <a:ext uri="{FF2B5EF4-FFF2-40B4-BE49-F238E27FC236}">
              <a16:creationId xmlns:a16="http://schemas.microsoft.com/office/drawing/2014/main" id="{CA643F7F-CDD7-4302-B433-46B78809F08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1" name="Text Box 991">
          <a:extLst>
            <a:ext uri="{FF2B5EF4-FFF2-40B4-BE49-F238E27FC236}">
              <a16:creationId xmlns:a16="http://schemas.microsoft.com/office/drawing/2014/main" id="{9F2B02E6-3528-48EB-B9D9-DBB7C3AA657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2" name="Text Box 992">
          <a:extLst>
            <a:ext uri="{FF2B5EF4-FFF2-40B4-BE49-F238E27FC236}">
              <a16:creationId xmlns:a16="http://schemas.microsoft.com/office/drawing/2014/main" id="{147A55EC-37F6-4790-B69A-C0C43C246C3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3" name="Text Box 993">
          <a:extLst>
            <a:ext uri="{FF2B5EF4-FFF2-40B4-BE49-F238E27FC236}">
              <a16:creationId xmlns:a16="http://schemas.microsoft.com/office/drawing/2014/main" id="{5719BF62-A8E7-4DC7-8271-B6974551011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4" name="Text Box 994">
          <a:extLst>
            <a:ext uri="{FF2B5EF4-FFF2-40B4-BE49-F238E27FC236}">
              <a16:creationId xmlns:a16="http://schemas.microsoft.com/office/drawing/2014/main" id="{3A75C791-5006-474D-820F-B590FECD72E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5" name="Text Box 995">
          <a:extLst>
            <a:ext uri="{FF2B5EF4-FFF2-40B4-BE49-F238E27FC236}">
              <a16:creationId xmlns:a16="http://schemas.microsoft.com/office/drawing/2014/main" id="{2B86E682-EC5C-400A-89FD-8EDBA7B95C3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6" name="Text Box 996">
          <a:extLst>
            <a:ext uri="{FF2B5EF4-FFF2-40B4-BE49-F238E27FC236}">
              <a16:creationId xmlns:a16="http://schemas.microsoft.com/office/drawing/2014/main" id="{EE66FB8E-F0CE-4B7E-B5B1-25BEFD557C5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7" name="Text Box 997">
          <a:extLst>
            <a:ext uri="{FF2B5EF4-FFF2-40B4-BE49-F238E27FC236}">
              <a16:creationId xmlns:a16="http://schemas.microsoft.com/office/drawing/2014/main" id="{34A9D1AB-5C20-4895-AD46-AD91A18E9EA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8" name="Text Box 998">
          <a:extLst>
            <a:ext uri="{FF2B5EF4-FFF2-40B4-BE49-F238E27FC236}">
              <a16:creationId xmlns:a16="http://schemas.microsoft.com/office/drawing/2014/main" id="{B65502C3-215A-423C-8908-290825628AA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39" name="Text Box 999">
          <a:extLst>
            <a:ext uri="{FF2B5EF4-FFF2-40B4-BE49-F238E27FC236}">
              <a16:creationId xmlns:a16="http://schemas.microsoft.com/office/drawing/2014/main" id="{52F7E3F4-1A95-409F-AFBE-2A7441E0984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0" name="Text Box 1000">
          <a:extLst>
            <a:ext uri="{FF2B5EF4-FFF2-40B4-BE49-F238E27FC236}">
              <a16:creationId xmlns:a16="http://schemas.microsoft.com/office/drawing/2014/main" id="{17F6B4F4-26B8-4739-8816-DD0723D0F81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1" name="Text Box 1001">
          <a:extLst>
            <a:ext uri="{FF2B5EF4-FFF2-40B4-BE49-F238E27FC236}">
              <a16:creationId xmlns:a16="http://schemas.microsoft.com/office/drawing/2014/main" id="{3841443C-B956-4B65-A616-0D3E9CCCCD1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2" name="Text Box 1002">
          <a:extLst>
            <a:ext uri="{FF2B5EF4-FFF2-40B4-BE49-F238E27FC236}">
              <a16:creationId xmlns:a16="http://schemas.microsoft.com/office/drawing/2014/main" id="{BA1764D4-6B4A-4CFC-A0DA-4A2408205E4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3" name="Text Box 1003">
          <a:extLst>
            <a:ext uri="{FF2B5EF4-FFF2-40B4-BE49-F238E27FC236}">
              <a16:creationId xmlns:a16="http://schemas.microsoft.com/office/drawing/2014/main" id="{88D31186-D380-4CB7-AF92-1D27104BA2D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4" name="Text Box 1004">
          <a:extLst>
            <a:ext uri="{FF2B5EF4-FFF2-40B4-BE49-F238E27FC236}">
              <a16:creationId xmlns:a16="http://schemas.microsoft.com/office/drawing/2014/main" id="{9FCB8243-C69E-4651-B625-FA07F876BE5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5" name="Text Box 1005">
          <a:extLst>
            <a:ext uri="{FF2B5EF4-FFF2-40B4-BE49-F238E27FC236}">
              <a16:creationId xmlns:a16="http://schemas.microsoft.com/office/drawing/2014/main" id="{27264F56-A8B9-4ED2-81E5-86A8281345F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6" name="Text Box 1006">
          <a:extLst>
            <a:ext uri="{FF2B5EF4-FFF2-40B4-BE49-F238E27FC236}">
              <a16:creationId xmlns:a16="http://schemas.microsoft.com/office/drawing/2014/main" id="{9CCF5127-B414-443C-B642-C57D3130EEF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7" name="Text Box 1007">
          <a:extLst>
            <a:ext uri="{FF2B5EF4-FFF2-40B4-BE49-F238E27FC236}">
              <a16:creationId xmlns:a16="http://schemas.microsoft.com/office/drawing/2014/main" id="{4BB6EC6B-237A-4AB5-B1B4-B088DE12A73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8" name="Text Box 1008">
          <a:extLst>
            <a:ext uri="{FF2B5EF4-FFF2-40B4-BE49-F238E27FC236}">
              <a16:creationId xmlns:a16="http://schemas.microsoft.com/office/drawing/2014/main" id="{DFA93BF6-5219-4F29-952A-717FDC0C362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49" name="Text Box 1009">
          <a:extLst>
            <a:ext uri="{FF2B5EF4-FFF2-40B4-BE49-F238E27FC236}">
              <a16:creationId xmlns:a16="http://schemas.microsoft.com/office/drawing/2014/main" id="{D6E7EAD3-26FD-4EA4-AEC8-1B1C4E50767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0" name="Text Box 1010">
          <a:extLst>
            <a:ext uri="{FF2B5EF4-FFF2-40B4-BE49-F238E27FC236}">
              <a16:creationId xmlns:a16="http://schemas.microsoft.com/office/drawing/2014/main" id="{5DFF1C59-0FDD-484F-8E8C-5F1660843C4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1" name="Text Box 1011">
          <a:extLst>
            <a:ext uri="{FF2B5EF4-FFF2-40B4-BE49-F238E27FC236}">
              <a16:creationId xmlns:a16="http://schemas.microsoft.com/office/drawing/2014/main" id="{56D5E1A1-A7BF-4E7C-8EF1-A38914B188E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2" name="Text Box 1012">
          <a:extLst>
            <a:ext uri="{FF2B5EF4-FFF2-40B4-BE49-F238E27FC236}">
              <a16:creationId xmlns:a16="http://schemas.microsoft.com/office/drawing/2014/main" id="{B122C324-583A-4D9F-8E65-3ECF53C326E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3" name="Text Box 1013">
          <a:extLst>
            <a:ext uri="{FF2B5EF4-FFF2-40B4-BE49-F238E27FC236}">
              <a16:creationId xmlns:a16="http://schemas.microsoft.com/office/drawing/2014/main" id="{73E49703-BBB5-4894-AA16-2B74390F5F8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4" name="Text Box 1014">
          <a:extLst>
            <a:ext uri="{FF2B5EF4-FFF2-40B4-BE49-F238E27FC236}">
              <a16:creationId xmlns:a16="http://schemas.microsoft.com/office/drawing/2014/main" id="{18556462-3996-4115-8F1A-9A74C0A1B6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5" name="Text Box 1015">
          <a:extLst>
            <a:ext uri="{FF2B5EF4-FFF2-40B4-BE49-F238E27FC236}">
              <a16:creationId xmlns:a16="http://schemas.microsoft.com/office/drawing/2014/main" id="{16BA7A9C-B8F2-49A8-8E5A-E9698871B86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6" name="Text Box 1016">
          <a:extLst>
            <a:ext uri="{FF2B5EF4-FFF2-40B4-BE49-F238E27FC236}">
              <a16:creationId xmlns:a16="http://schemas.microsoft.com/office/drawing/2014/main" id="{A5B76487-39DF-472A-B743-EBA1BF959A5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7" name="Text Box 1017">
          <a:extLst>
            <a:ext uri="{FF2B5EF4-FFF2-40B4-BE49-F238E27FC236}">
              <a16:creationId xmlns:a16="http://schemas.microsoft.com/office/drawing/2014/main" id="{1A1D64C0-D6C2-4B54-820C-9DC55430C2EF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8" name="Text Box 1018">
          <a:extLst>
            <a:ext uri="{FF2B5EF4-FFF2-40B4-BE49-F238E27FC236}">
              <a16:creationId xmlns:a16="http://schemas.microsoft.com/office/drawing/2014/main" id="{968C55ED-7BBE-400B-9F17-5352CDDA86D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59" name="Text Box 1019">
          <a:extLst>
            <a:ext uri="{FF2B5EF4-FFF2-40B4-BE49-F238E27FC236}">
              <a16:creationId xmlns:a16="http://schemas.microsoft.com/office/drawing/2014/main" id="{99526B06-8A92-497D-A705-2CA1CFA0FA2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0" name="Text Box 1020">
          <a:extLst>
            <a:ext uri="{FF2B5EF4-FFF2-40B4-BE49-F238E27FC236}">
              <a16:creationId xmlns:a16="http://schemas.microsoft.com/office/drawing/2014/main" id="{C542B965-2BFD-4E84-901B-54E47041FE2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1" name="Text Box 1021">
          <a:extLst>
            <a:ext uri="{FF2B5EF4-FFF2-40B4-BE49-F238E27FC236}">
              <a16:creationId xmlns:a16="http://schemas.microsoft.com/office/drawing/2014/main" id="{FD4EE287-3D15-4BD4-9717-8321686CC7F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2" name="Text Box 1022">
          <a:extLst>
            <a:ext uri="{FF2B5EF4-FFF2-40B4-BE49-F238E27FC236}">
              <a16:creationId xmlns:a16="http://schemas.microsoft.com/office/drawing/2014/main" id="{BCD629BD-121C-4034-95A6-6E777043E17A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3" name="Text Box 1023">
          <a:extLst>
            <a:ext uri="{FF2B5EF4-FFF2-40B4-BE49-F238E27FC236}">
              <a16:creationId xmlns:a16="http://schemas.microsoft.com/office/drawing/2014/main" id="{DFA15175-ABC2-4822-BA31-E715E60EB87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4" name="Text Box 1024">
          <a:extLst>
            <a:ext uri="{FF2B5EF4-FFF2-40B4-BE49-F238E27FC236}">
              <a16:creationId xmlns:a16="http://schemas.microsoft.com/office/drawing/2014/main" id="{638D1153-53FC-441F-A6B1-2D336561803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5" name="Text Box 1025">
          <a:extLst>
            <a:ext uri="{FF2B5EF4-FFF2-40B4-BE49-F238E27FC236}">
              <a16:creationId xmlns:a16="http://schemas.microsoft.com/office/drawing/2014/main" id="{96C794BD-32CB-477D-A5F3-BD02BD2AED6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6" name="Text Box 1026">
          <a:extLst>
            <a:ext uri="{FF2B5EF4-FFF2-40B4-BE49-F238E27FC236}">
              <a16:creationId xmlns:a16="http://schemas.microsoft.com/office/drawing/2014/main" id="{290D4559-82A8-44BA-BB9A-89BE5FBD81A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7" name="Text Box 1027">
          <a:extLst>
            <a:ext uri="{FF2B5EF4-FFF2-40B4-BE49-F238E27FC236}">
              <a16:creationId xmlns:a16="http://schemas.microsoft.com/office/drawing/2014/main" id="{E6EBE084-EFF7-430E-A883-AC8C63787D3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8" name="Text Box 1028">
          <a:extLst>
            <a:ext uri="{FF2B5EF4-FFF2-40B4-BE49-F238E27FC236}">
              <a16:creationId xmlns:a16="http://schemas.microsoft.com/office/drawing/2014/main" id="{DBCDB9AC-59C2-4350-A0A9-1A6B5C7BB45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69" name="Text Box 1029">
          <a:extLst>
            <a:ext uri="{FF2B5EF4-FFF2-40B4-BE49-F238E27FC236}">
              <a16:creationId xmlns:a16="http://schemas.microsoft.com/office/drawing/2014/main" id="{0CE14CAE-A034-4432-9CB2-A7E398A947C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0" name="Text Box 1030">
          <a:extLst>
            <a:ext uri="{FF2B5EF4-FFF2-40B4-BE49-F238E27FC236}">
              <a16:creationId xmlns:a16="http://schemas.microsoft.com/office/drawing/2014/main" id="{A884D4F2-08E9-46E6-93A1-74465A664461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1" name="Text Box 1031">
          <a:extLst>
            <a:ext uri="{FF2B5EF4-FFF2-40B4-BE49-F238E27FC236}">
              <a16:creationId xmlns:a16="http://schemas.microsoft.com/office/drawing/2014/main" id="{0E73B268-1A34-4889-9721-70ACB192DCF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2" name="Text Box 1032">
          <a:extLst>
            <a:ext uri="{FF2B5EF4-FFF2-40B4-BE49-F238E27FC236}">
              <a16:creationId xmlns:a16="http://schemas.microsoft.com/office/drawing/2014/main" id="{8AC1D801-E01A-48B5-97C8-C4BE0C278F9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3" name="Text Box 1033">
          <a:extLst>
            <a:ext uri="{FF2B5EF4-FFF2-40B4-BE49-F238E27FC236}">
              <a16:creationId xmlns:a16="http://schemas.microsoft.com/office/drawing/2014/main" id="{0822D69A-78EB-4758-AC4E-83C404BB77BD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4" name="Text Box 1034">
          <a:extLst>
            <a:ext uri="{FF2B5EF4-FFF2-40B4-BE49-F238E27FC236}">
              <a16:creationId xmlns:a16="http://schemas.microsoft.com/office/drawing/2014/main" id="{41DF63A9-503E-4155-B231-D176AAA6010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5" name="Text Box 1035">
          <a:extLst>
            <a:ext uri="{FF2B5EF4-FFF2-40B4-BE49-F238E27FC236}">
              <a16:creationId xmlns:a16="http://schemas.microsoft.com/office/drawing/2014/main" id="{E8BC243A-BDD3-4B04-9021-D48635F5E7E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6" name="Text Box 1036">
          <a:extLst>
            <a:ext uri="{FF2B5EF4-FFF2-40B4-BE49-F238E27FC236}">
              <a16:creationId xmlns:a16="http://schemas.microsoft.com/office/drawing/2014/main" id="{BBC86E15-E0D0-4AC0-A181-25247B06DBB8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7" name="Text Box 1037">
          <a:extLst>
            <a:ext uri="{FF2B5EF4-FFF2-40B4-BE49-F238E27FC236}">
              <a16:creationId xmlns:a16="http://schemas.microsoft.com/office/drawing/2014/main" id="{5628C48D-913F-4488-96B3-37488700E514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8" name="Text Box 1038">
          <a:extLst>
            <a:ext uri="{FF2B5EF4-FFF2-40B4-BE49-F238E27FC236}">
              <a16:creationId xmlns:a16="http://schemas.microsoft.com/office/drawing/2014/main" id="{C492B236-2651-41E2-AD44-30660CCE9025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79" name="Text Box 1039">
          <a:extLst>
            <a:ext uri="{FF2B5EF4-FFF2-40B4-BE49-F238E27FC236}">
              <a16:creationId xmlns:a16="http://schemas.microsoft.com/office/drawing/2014/main" id="{A21ED4C3-908E-4284-BB12-E3584D97FF6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0" name="Text Box 1040">
          <a:extLst>
            <a:ext uri="{FF2B5EF4-FFF2-40B4-BE49-F238E27FC236}">
              <a16:creationId xmlns:a16="http://schemas.microsoft.com/office/drawing/2014/main" id="{7CEE9420-902F-4283-B049-8AC839B1935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1" name="Text Box 1041">
          <a:extLst>
            <a:ext uri="{FF2B5EF4-FFF2-40B4-BE49-F238E27FC236}">
              <a16:creationId xmlns:a16="http://schemas.microsoft.com/office/drawing/2014/main" id="{4C4BC4D2-BC09-48CC-91F2-C3713736E2F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2" name="Text Box 1042">
          <a:extLst>
            <a:ext uri="{FF2B5EF4-FFF2-40B4-BE49-F238E27FC236}">
              <a16:creationId xmlns:a16="http://schemas.microsoft.com/office/drawing/2014/main" id="{E5B697BC-0E72-43D0-9547-F88504F5408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3" name="Text Box 1043">
          <a:extLst>
            <a:ext uri="{FF2B5EF4-FFF2-40B4-BE49-F238E27FC236}">
              <a16:creationId xmlns:a16="http://schemas.microsoft.com/office/drawing/2014/main" id="{0783DD7E-5C46-47D5-A70A-7F55287C1986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4" name="Text Box 1044">
          <a:extLst>
            <a:ext uri="{FF2B5EF4-FFF2-40B4-BE49-F238E27FC236}">
              <a16:creationId xmlns:a16="http://schemas.microsoft.com/office/drawing/2014/main" id="{873EB2AA-23A1-4C29-8B02-3E5CAAB8875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5" name="Text Box 1045">
          <a:extLst>
            <a:ext uri="{FF2B5EF4-FFF2-40B4-BE49-F238E27FC236}">
              <a16:creationId xmlns:a16="http://schemas.microsoft.com/office/drawing/2014/main" id="{3DC362C3-340D-46C5-B497-85C10953874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6" name="Text Box 1046">
          <a:extLst>
            <a:ext uri="{FF2B5EF4-FFF2-40B4-BE49-F238E27FC236}">
              <a16:creationId xmlns:a16="http://schemas.microsoft.com/office/drawing/2014/main" id="{F5CF2F2B-A358-4866-B941-668E0FA73B9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7" name="Text Box 1047">
          <a:extLst>
            <a:ext uri="{FF2B5EF4-FFF2-40B4-BE49-F238E27FC236}">
              <a16:creationId xmlns:a16="http://schemas.microsoft.com/office/drawing/2014/main" id="{15B2C035-DB4C-493D-BBCB-A223A17667F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8" name="Text Box 1048">
          <a:extLst>
            <a:ext uri="{FF2B5EF4-FFF2-40B4-BE49-F238E27FC236}">
              <a16:creationId xmlns:a16="http://schemas.microsoft.com/office/drawing/2014/main" id="{6D8C2AAA-6925-4F7C-BF54-E0E02250C4A0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89" name="Text Box 1049">
          <a:extLst>
            <a:ext uri="{FF2B5EF4-FFF2-40B4-BE49-F238E27FC236}">
              <a16:creationId xmlns:a16="http://schemas.microsoft.com/office/drawing/2014/main" id="{00153563-BE7F-444C-9C01-6A1AF51D3E9E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0" name="Text Box 1050">
          <a:extLst>
            <a:ext uri="{FF2B5EF4-FFF2-40B4-BE49-F238E27FC236}">
              <a16:creationId xmlns:a16="http://schemas.microsoft.com/office/drawing/2014/main" id="{E7AF53F7-43F8-4EC1-8200-BA2343F3ADB7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1" name="Text Box 1051">
          <a:extLst>
            <a:ext uri="{FF2B5EF4-FFF2-40B4-BE49-F238E27FC236}">
              <a16:creationId xmlns:a16="http://schemas.microsoft.com/office/drawing/2014/main" id="{80861E02-329F-47D7-B0E5-26FFF7137B1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2" name="Text Box 1052">
          <a:extLst>
            <a:ext uri="{FF2B5EF4-FFF2-40B4-BE49-F238E27FC236}">
              <a16:creationId xmlns:a16="http://schemas.microsoft.com/office/drawing/2014/main" id="{F1571725-6017-4476-8356-841DDFCB68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3" name="Text Box 1053">
          <a:extLst>
            <a:ext uri="{FF2B5EF4-FFF2-40B4-BE49-F238E27FC236}">
              <a16:creationId xmlns:a16="http://schemas.microsoft.com/office/drawing/2014/main" id="{FC83732D-849D-4D01-A5E6-A59454898BF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4" name="Text Box 1054">
          <a:extLst>
            <a:ext uri="{FF2B5EF4-FFF2-40B4-BE49-F238E27FC236}">
              <a16:creationId xmlns:a16="http://schemas.microsoft.com/office/drawing/2014/main" id="{116CC366-C09F-4E6D-BADF-2A8F6090042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5" name="Text Box 1055">
          <a:extLst>
            <a:ext uri="{FF2B5EF4-FFF2-40B4-BE49-F238E27FC236}">
              <a16:creationId xmlns:a16="http://schemas.microsoft.com/office/drawing/2014/main" id="{2AA5EB6D-13F9-40E0-9272-D2433986731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6" name="Text Box 1056">
          <a:extLst>
            <a:ext uri="{FF2B5EF4-FFF2-40B4-BE49-F238E27FC236}">
              <a16:creationId xmlns:a16="http://schemas.microsoft.com/office/drawing/2014/main" id="{25C88AF2-B098-459B-9313-3D88E04130DC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7" name="Text Box 1057">
          <a:extLst>
            <a:ext uri="{FF2B5EF4-FFF2-40B4-BE49-F238E27FC236}">
              <a16:creationId xmlns:a16="http://schemas.microsoft.com/office/drawing/2014/main" id="{115401A0-4B87-4579-9EF3-B9EFD5F69A8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8" name="Text Box 1058">
          <a:extLst>
            <a:ext uri="{FF2B5EF4-FFF2-40B4-BE49-F238E27FC236}">
              <a16:creationId xmlns:a16="http://schemas.microsoft.com/office/drawing/2014/main" id="{93F76FF3-1604-409E-9CD2-D4C0E17B758B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899" name="Text Box 1059">
          <a:extLst>
            <a:ext uri="{FF2B5EF4-FFF2-40B4-BE49-F238E27FC236}">
              <a16:creationId xmlns:a16="http://schemas.microsoft.com/office/drawing/2014/main" id="{CF9E5F0C-BEC8-45CD-B1AE-8E854207DF13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00" name="Text Box 1060">
          <a:extLst>
            <a:ext uri="{FF2B5EF4-FFF2-40B4-BE49-F238E27FC236}">
              <a16:creationId xmlns:a16="http://schemas.microsoft.com/office/drawing/2014/main" id="{94450525-BC3C-4D94-B043-E99D487571C9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27</xdr:row>
      <xdr:rowOff>190500</xdr:rowOff>
    </xdr:from>
    <xdr:to>
      <xdr:col>3</xdr:col>
      <xdr:colOff>76200</xdr:colOff>
      <xdr:row>30</xdr:row>
      <xdr:rowOff>76200</xdr:rowOff>
    </xdr:to>
    <xdr:sp macro="" textlink="">
      <xdr:nvSpPr>
        <xdr:cNvPr id="901" name="Text Box 1061">
          <a:extLst>
            <a:ext uri="{FF2B5EF4-FFF2-40B4-BE49-F238E27FC236}">
              <a16:creationId xmlns:a16="http://schemas.microsoft.com/office/drawing/2014/main" id="{3BEBF111-46CD-49B4-BDF6-22D90E5BC702}"/>
            </a:ext>
          </a:extLst>
        </xdr:cNvPr>
        <xdr:cNvSpPr txBox="1">
          <a:spLocks noChangeArrowheads="1"/>
        </xdr:cNvSpPr>
      </xdr:nvSpPr>
      <xdr:spPr bwMode="auto">
        <a:xfrm>
          <a:off x="6105525" y="50958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F668929C-1501-4BC2-BBBC-C1893F8D064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3" name="Text Box 3">
          <a:extLst>
            <a:ext uri="{FF2B5EF4-FFF2-40B4-BE49-F238E27FC236}">
              <a16:creationId xmlns:a16="http://schemas.microsoft.com/office/drawing/2014/main" id="{2C9231D4-B190-4F7B-A7B6-E6E0F9B81405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4" name="Text Box 4">
          <a:extLst>
            <a:ext uri="{FF2B5EF4-FFF2-40B4-BE49-F238E27FC236}">
              <a16:creationId xmlns:a16="http://schemas.microsoft.com/office/drawing/2014/main" id="{61A6CEB1-A81F-4256-ABCC-84A3C80976D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5" name="Text Box 5">
          <a:extLst>
            <a:ext uri="{FF2B5EF4-FFF2-40B4-BE49-F238E27FC236}">
              <a16:creationId xmlns:a16="http://schemas.microsoft.com/office/drawing/2014/main" id="{C2DF757A-EAFB-4D9D-B146-F3A42A23B806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6" name="Text Box 2">
          <a:extLst>
            <a:ext uri="{FF2B5EF4-FFF2-40B4-BE49-F238E27FC236}">
              <a16:creationId xmlns:a16="http://schemas.microsoft.com/office/drawing/2014/main" id="{46998DFD-FAEC-4F9F-9358-1981CF3706DA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7" name="Text Box 3">
          <a:extLst>
            <a:ext uri="{FF2B5EF4-FFF2-40B4-BE49-F238E27FC236}">
              <a16:creationId xmlns:a16="http://schemas.microsoft.com/office/drawing/2014/main" id="{145EC937-37EB-4BCF-8824-BE71001D0305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8" name="Text Box 4">
          <a:extLst>
            <a:ext uri="{FF2B5EF4-FFF2-40B4-BE49-F238E27FC236}">
              <a16:creationId xmlns:a16="http://schemas.microsoft.com/office/drawing/2014/main" id="{9F785ADC-849A-4881-AC64-8273215521F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09" name="Text Box 5">
          <a:extLst>
            <a:ext uri="{FF2B5EF4-FFF2-40B4-BE49-F238E27FC236}">
              <a16:creationId xmlns:a16="http://schemas.microsoft.com/office/drawing/2014/main" id="{C7A8A1F1-9A69-41C9-8552-7DEEC5FD45D0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0" name="Text Box 2">
          <a:extLst>
            <a:ext uri="{FF2B5EF4-FFF2-40B4-BE49-F238E27FC236}">
              <a16:creationId xmlns:a16="http://schemas.microsoft.com/office/drawing/2014/main" id="{CC50D3DF-E80C-45FA-A8F4-7CE86E3340D2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1" name="Text Box 3">
          <a:extLst>
            <a:ext uri="{FF2B5EF4-FFF2-40B4-BE49-F238E27FC236}">
              <a16:creationId xmlns:a16="http://schemas.microsoft.com/office/drawing/2014/main" id="{35D8EBCE-D344-40CE-BD53-D3E508E2E27B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2" name="Text Box 4">
          <a:extLst>
            <a:ext uri="{FF2B5EF4-FFF2-40B4-BE49-F238E27FC236}">
              <a16:creationId xmlns:a16="http://schemas.microsoft.com/office/drawing/2014/main" id="{3DFC185D-0D3B-469A-9153-C51B4FC31A61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3" name="Text Box 5">
          <a:extLst>
            <a:ext uri="{FF2B5EF4-FFF2-40B4-BE49-F238E27FC236}">
              <a16:creationId xmlns:a16="http://schemas.microsoft.com/office/drawing/2014/main" id="{A93E1C90-45BF-4B26-BD49-251A4A337016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21A46AFC-669A-4EDA-8D95-87121C8DA3F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5" name="Text Box 3">
          <a:extLst>
            <a:ext uri="{FF2B5EF4-FFF2-40B4-BE49-F238E27FC236}">
              <a16:creationId xmlns:a16="http://schemas.microsoft.com/office/drawing/2014/main" id="{35E180D9-E8BF-493C-9A6B-9CE276689D31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6" name="Text Box 4">
          <a:extLst>
            <a:ext uri="{FF2B5EF4-FFF2-40B4-BE49-F238E27FC236}">
              <a16:creationId xmlns:a16="http://schemas.microsoft.com/office/drawing/2014/main" id="{0E226087-B5ED-4624-9D84-891D84589F1E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7" name="Text Box 5">
          <a:extLst>
            <a:ext uri="{FF2B5EF4-FFF2-40B4-BE49-F238E27FC236}">
              <a16:creationId xmlns:a16="http://schemas.microsoft.com/office/drawing/2014/main" id="{2B5DAE63-8EEB-4F43-9E67-B12B189DC37D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8" name="Text Box 2">
          <a:extLst>
            <a:ext uri="{FF2B5EF4-FFF2-40B4-BE49-F238E27FC236}">
              <a16:creationId xmlns:a16="http://schemas.microsoft.com/office/drawing/2014/main" id="{A22B81FB-7316-4531-B960-AE37C7E3329C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19" name="Text Box 3">
          <a:extLst>
            <a:ext uri="{FF2B5EF4-FFF2-40B4-BE49-F238E27FC236}">
              <a16:creationId xmlns:a16="http://schemas.microsoft.com/office/drawing/2014/main" id="{46C061AA-0F5E-4F1C-8544-200E5A44E806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0" name="Text Box 4">
          <a:extLst>
            <a:ext uri="{FF2B5EF4-FFF2-40B4-BE49-F238E27FC236}">
              <a16:creationId xmlns:a16="http://schemas.microsoft.com/office/drawing/2014/main" id="{040B11F6-37D3-4385-9AD5-C40AD507EA14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1" name="Text Box 5">
          <a:extLst>
            <a:ext uri="{FF2B5EF4-FFF2-40B4-BE49-F238E27FC236}">
              <a16:creationId xmlns:a16="http://schemas.microsoft.com/office/drawing/2014/main" id="{25D48863-A37C-453B-AE89-568DCA52CC8E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2" name="Text Box 2">
          <a:extLst>
            <a:ext uri="{FF2B5EF4-FFF2-40B4-BE49-F238E27FC236}">
              <a16:creationId xmlns:a16="http://schemas.microsoft.com/office/drawing/2014/main" id="{CB45A502-717A-40A3-A63F-C31C1C7EEEF7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3" name="Text Box 3">
          <a:extLst>
            <a:ext uri="{FF2B5EF4-FFF2-40B4-BE49-F238E27FC236}">
              <a16:creationId xmlns:a16="http://schemas.microsoft.com/office/drawing/2014/main" id="{A1CEF858-264A-4345-8E4D-7E2F6AAE34A1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4" name="Text Box 4">
          <a:extLst>
            <a:ext uri="{FF2B5EF4-FFF2-40B4-BE49-F238E27FC236}">
              <a16:creationId xmlns:a16="http://schemas.microsoft.com/office/drawing/2014/main" id="{EA83A24E-AA2E-4DA5-A7D3-3F3899C91B02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5" name="Text Box 5">
          <a:extLst>
            <a:ext uri="{FF2B5EF4-FFF2-40B4-BE49-F238E27FC236}">
              <a16:creationId xmlns:a16="http://schemas.microsoft.com/office/drawing/2014/main" id="{BE7DA3AC-7639-4116-9BAB-FE3965416579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6" name="Text Box 2">
          <a:extLst>
            <a:ext uri="{FF2B5EF4-FFF2-40B4-BE49-F238E27FC236}">
              <a16:creationId xmlns:a16="http://schemas.microsoft.com/office/drawing/2014/main" id="{CBDCD86E-D96D-4379-9B70-AABF03CE4D12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7" name="Text Box 3">
          <a:extLst>
            <a:ext uri="{FF2B5EF4-FFF2-40B4-BE49-F238E27FC236}">
              <a16:creationId xmlns:a16="http://schemas.microsoft.com/office/drawing/2014/main" id="{6696B427-C198-457F-8F62-AD48EA00F196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8" name="Text Box 4">
          <a:extLst>
            <a:ext uri="{FF2B5EF4-FFF2-40B4-BE49-F238E27FC236}">
              <a16:creationId xmlns:a16="http://schemas.microsoft.com/office/drawing/2014/main" id="{31359359-264F-49E4-9728-8D41A43CC92B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29" name="Text Box 5">
          <a:extLst>
            <a:ext uri="{FF2B5EF4-FFF2-40B4-BE49-F238E27FC236}">
              <a16:creationId xmlns:a16="http://schemas.microsoft.com/office/drawing/2014/main" id="{DF2E62AC-A978-4F68-A85B-2E30715FEABE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0" name="Text Box 2">
          <a:extLst>
            <a:ext uri="{FF2B5EF4-FFF2-40B4-BE49-F238E27FC236}">
              <a16:creationId xmlns:a16="http://schemas.microsoft.com/office/drawing/2014/main" id="{5980D5CE-C665-4A38-B14B-4DCF043C46F4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1" name="Text Box 3">
          <a:extLst>
            <a:ext uri="{FF2B5EF4-FFF2-40B4-BE49-F238E27FC236}">
              <a16:creationId xmlns:a16="http://schemas.microsoft.com/office/drawing/2014/main" id="{010F5983-24A9-42EE-AE5E-54E71A05C76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2" name="Text Box 4">
          <a:extLst>
            <a:ext uri="{FF2B5EF4-FFF2-40B4-BE49-F238E27FC236}">
              <a16:creationId xmlns:a16="http://schemas.microsoft.com/office/drawing/2014/main" id="{C61EF7E7-DEC3-4AD3-A102-B70A8C52D7DF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3" name="Text Box 5">
          <a:extLst>
            <a:ext uri="{FF2B5EF4-FFF2-40B4-BE49-F238E27FC236}">
              <a16:creationId xmlns:a16="http://schemas.microsoft.com/office/drawing/2014/main" id="{6330E985-ADA1-4F28-ACB2-63DD7657CAB9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4" name="Text Box 2">
          <a:extLst>
            <a:ext uri="{FF2B5EF4-FFF2-40B4-BE49-F238E27FC236}">
              <a16:creationId xmlns:a16="http://schemas.microsoft.com/office/drawing/2014/main" id="{CE8893F7-64BC-47F7-95C9-161D48847367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5" name="Text Box 3">
          <a:extLst>
            <a:ext uri="{FF2B5EF4-FFF2-40B4-BE49-F238E27FC236}">
              <a16:creationId xmlns:a16="http://schemas.microsoft.com/office/drawing/2014/main" id="{AEB20141-1BD7-4A3F-9CC8-AAFEE05E663F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6" name="Text Box 4">
          <a:extLst>
            <a:ext uri="{FF2B5EF4-FFF2-40B4-BE49-F238E27FC236}">
              <a16:creationId xmlns:a16="http://schemas.microsoft.com/office/drawing/2014/main" id="{4C52CD74-EC7D-47F3-819B-7C0DE122DEFD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7" name="Text Box 5">
          <a:extLst>
            <a:ext uri="{FF2B5EF4-FFF2-40B4-BE49-F238E27FC236}">
              <a16:creationId xmlns:a16="http://schemas.microsoft.com/office/drawing/2014/main" id="{0218EF26-D372-4D11-A5B0-1E6FCA0A47A7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8" name="Text Box 2">
          <a:extLst>
            <a:ext uri="{FF2B5EF4-FFF2-40B4-BE49-F238E27FC236}">
              <a16:creationId xmlns:a16="http://schemas.microsoft.com/office/drawing/2014/main" id="{F091ACB0-25B3-410F-8521-C5A0D6E4778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39" name="Text Box 3">
          <a:extLst>
            <a:ext uri="{FF2B5EF4-FFF2-40B4-BE49-F238E27FC236}">
              <a16:creationId xmlns:a16="http://schemas.microsoft.com/office/drawing/2014/main" id="{52F98D91-7619-4786-8871-B3E7246CE2E6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0" name="Text Box 4">
          <a:extLst>
            <a:ext uri="{FF2B5EF4-FFF2-40B4-BE49-F238E27FC236}">
              <a16:creationId xmlns:a16="http://schemas.microsoft.com/office/drawing/2014/main" id="{5BB4112A-7861-43C9-B55D-1B1F2D3E2A1A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1" name="Text Box 5">
          <a:extLst>
            <a:ext uri="{FF2B5EF4-FFF2-40B4-BE49-F238E27FC236}">
              <a16:creationId xmlns:a16="http://schemas.microsoft.com/office/drawing/2014/main" id="{1036019A-DDAE-4754-BBD1-404C32F0A8C1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2" name="Text Box 2">
          <a:extLst>
            <a:ext uri="{FF2B5EF4-FFF2-40B4-BE49-F238E27FC236}">
              <a16:creationId xmlns:a16="http://schemas.microsoft.com/office/drawing/2014/main" id="{0D0B0360-1053-422C-8F4C-532D2E083688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3" name="Text Box 3">
          <a:extLst>
            <a:ext uri="{FF2B5EF4-FFF2-40B4-BE49-F238E27FC236}">
              <a16:creationId xmlns:a16="http://schemas.microsoft.com/office/drawing/2014/main" id="{D920F647-46CA-4604-82B8-3579AF80294A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4" name="Text Box 4">
          <a:extLst>
            <a:ext uri="{FF2B5EF4-FFF2-40B4-BE49-F238E27FC236}">
              <a16:creationId xmlns:a16="http://schemas.microsoft.com/office/drawing/2014/main" id="{96A5EB05-0D18-437A-9C0E-BC64D597C111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5" name="Text Box 5">
          <a:extLst>
            <a:ext uri="{FF2B5EF4-FFF2-40B4-BE49-F238E27FC236}">
              <a16:creationId xmlns:a16="http://schemas.microsoft.com/office/drawing/2014/main" id="{02E39FB1-879D-415E-A8F1-0A511AB2E6AB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6" name="Text Box 2">
          <a:extLst>
            <a:ext uri="{FF2B5EF4-FFF2-40B4-BE49-F238E27FC236}">
              <a16:creationId xmlns:a16="http://schemas.microsoft.com/office/drawing/2014/main" id="{35A35C3D-9F9A-418F-AE4D-EF563808320D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7" name="Text Box 3">
          <a:extLst>
            <a:ext uri="{FF2B5EF4-FFF2-40B4-BE49-F238E27FC236}">
              <a16:creationId xmlns:a16="http://schemas.microsoft.com/office/drawing/2014/main" id="{F8365074-AD48-41D3-81E4-03E8EFA3365E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8" name="Text Box 4">
          <a:extLst>
            <a:ext uri="{FF2B5EF4-FFF2-40B4-BE49-F238E27FC236}">
              <a16:creationId xmlns:a16="http://schemas.microsoft.com/office/drawing/2014/main" id="{4BC798BB-3068-4855-B4C4-E12E47747A0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27</xdr:row>
      <xdr:rowOff>190500</xdr:rowOff>
    </xdr:from>
    <xdr:to>
      <xdr:col>2</xdr:col>
      <xdr:colOff>95250</xdr:colOff>
      <xdr:row>30</xdr:row>
      <xdr:rowOff>76200</xdr:rowOff>
    </xdr:to>
    <xdr:sp macro="" textlink="">
      <xdr:nvSpPr>
        <xdr:cNvPr id="949" name="Text Box 5">
          <a:extLst>
            <a:ext uri="{FF2B5EF4-FFF2-40B4-BE49-F238E27FC236}">
              <a16:creationId xmlns:a16="http://schemas.microsoft.com/office/drawing/2014/main" id="{74FD0270-80FC-4FA0-8809-F58C19979003}"/>
            </a:ext>
          </a:extLst>
        </xdr:cNvPr>
        <xdr:cNvSpPr txBox="1">
          <a:spLocks noChangeArrowheads="1"/>
        </xdr:cNvSpPr>
      </xdr:nvSpPr>
      <xdr:spPr bwMode="auto">
        <a:xfrm>
          <a:off x="3962400" y="5095875"/>
          <a:ext cx="952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0" name="Text Box 2">
          <a:extLst>
            <a:ext uri="{FF2B5EF4-FFF2-40B4-BE49-F238E27FC236}">
              <a16:creationId xmlns:a16="http://schemas.microsoft.com/office/drawing/2014/main" id="{BE809534-2EA5-4FA8-B9D8-EEBEFF2F9AA3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1" name="Text Box 3">
          <a:extLst>
            <a:ext uri="{FF2B5EF4-FFF2-40B4-BE49-F238E27FC236}">
              <a16:creationId xmlns:a16="http://schemas.microsoft.com/office/drawing/2014/main" id="{A9E4D8CA-A249-4E3A-AE98-48CED8E36584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2" name="Text Box 4">
          <a:extLst>
            <a:ext uri="{FF2B5EF4-FFF2-40B4-BE49-F238E27FC236}">
              <a16:creationId xmlns:a16="http://schemas.microsoft.com/office/drawing/2014/main" id="{025BFC45-EA50-4705-91BD-931257316765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3" name="Text Box 5">
          <a:extLst>
            <a:ext uri="{FF2B5EF4-FFF2-40B4-BE49-F238E27FC236}">
              <a16:creationId xmlns:a16="http://schemas.microsoft.com/office/drawing/2014/main" id="{DD5B71A7-9A97-4129-B7F2-FEBF373EEA85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4" name="Text Box 2">
          <a:extLst>
            <a:ext uri="{FF2B5EF4-FFF2-40B4-BE49-F238E27FC236}">
              <a16:creationId xmlns:a16="http://schemas.microsoft.com/office/drawing/2014/main" id="{D0793713-2EFE-4665-88D7-F8384C3816E6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5" name="Text Box 3">
          <a:extLst>
            <a:ext uri="{FF2B5EF4-FFF2-40B4-BE49-F238E27FC236}">
              <a16:creationId xmlns:a16="http://schemas.microsoft.com/office/drawing/2014/main" id="{6A38E2AE-D049-4BD5-B8E2-BE7DD1ABAB7A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6" name="Text Box 4">
          <a:extLst>
            <a:ext uri="{FF2B5EF4-FFF2-40B4-BE49-F238E27FC236}">
              <a16:creationId xmlns:a16="http://schemas.microsoft.com/office/drawing/2014/main" id="{F3949EBA-F8EF-4EC7-A540-31B53A065DA1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7" name="Text Box 5">
          <a:extLst>
            <a:ext uri="{FF2B5EF4-FFF2-40B4-BE49-F238E27FC236}">
              <a16:creationId xmlns:a16="http://schemas.microsoft.com/office/drawing/2014/main" id="{01501D08-CC57-4750-A106-B9DAB3B9800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1A07053A-1FBA-444A-A970-F381F3DE453B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59" name="Text Box 3">
          <a:extLst>
            <a:ext uri="{FF2B5EF4-FFF2-40B4-BE49-F238E27FC236}">
              <a16:creationId xmlns:a16="http://schemas.microsoft.com/office/drawing/2014/main" id="{717AE741-41CF-481C-850E-8F68234905D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0" name="Text Box 4">
          <a:extLst>
            <a:ext uri="{FF2B5EF4-FFF2-40B4-BE49-F238E27FC236}">
              <a16:creationId xmlns:a16="http://schemas.microsoft.com/office/drawing/2014/main" id="{BDE9AE2D-D2EC-4489-9DED-7C6131D37267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1" name="Text Box 5">
          <a:extLst>
            <a:ext uri="{FF2B5EF4-FFF2-40B4-BE49-F238E27FC236}">
              <a16:creationId xmlns:a16="http://schemas.microsoft.com/office/drawing/2014/main" id="{E21333C3-4AD4-45E7-B0C3-FC539D0A4E77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2" name="Text Box 2">
          <a:extLst>
            <a:ext uri="{FF2B5EF4-FFF2-40B4-BE49-F238E27FC236}">
              <a16:creationId xmlns:a16="http://schemas.microsoft.com/office/drawing/2014/main" id="{7FEB7E92-EDC7-487B-9B23-900748D440A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3" name="Text Box 3">
          <a:extLst>
            <a:ext uri="{FF2B5EF4-FFF2-40B4-BE49-F238E27FC236}">
              <a16:creationId xmlns:a16="http://schemas.microsoft.com/office/drawing/2014/main" id="{F1F2C792-1E98-4559-9FA2-278982D9C30C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4" name="Text Box 4">
          <a:extLst>
            <a:ext uri="{FF2B5EF4-FFF2-40B4-BE49-F238E27FC236}">
              <a16:creationId xmlns:a16="http://schemas.microsoft.com/office/drawing/2014/main" id="{FF3A9EF4-09B5-4DBB-B030-3CAF30895F2D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5" name="Text Box 5">
          <a:extLst>
            <a:ext uri="{FF2B5EF4-FFF2-40B4-BE49-F238E27FC236}">
              <a16:creationId xmlns:a16="http://schemas.microsoft.com/office/drawing/2014/main" id="{48D45BD4-3CE3-4780-AF94-DB70B027CFB9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6" name="Text Box 2">
          <a:extLst>
            <a:ext uri="{FF2B5EF4-FFF2-40B4-BE49-F238E27FC236}">
              <a16:creationId xmlns:a16="http://schemas.microsoft.com/office/drawing/2014/main" id="{A49D2FA4-9D41-4F25-8118-7F1C11E307B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7" name="Text Box 3">
          <a:extLst>
            <a:ext uri="{FF2B5EF4-FFF2-40B4-BE49-F238E27FC236}">
              <a16:creationId xmlns:a16="http://schemas.microsoft.com/office/drawing/2014/main" id="{D7B47386-CB5C-4288-AEB2-D7D01CD84CAF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8" name="Text Box 4">
          <a:extLst>
            <a:ext uri="{FF2B5EF4-FFF2-40B4-BE49-F238E27FC236}">
              <a16:creationId xmlns:a16="http://schemas.microsoft.com/office/drawing/2014/main" id="{692B8475-44C0-4588-A162-1AFAB0A179A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69" name="Text Box 5">
          <a:extLst>
            <a:ext uri="{FF2B5EF4-FFF2-40B4-BE49-F238E27FC236}">
              <a16:creationId xmlns:a16="http://schemas.microsoft.com/office/drawing/2014/main" id="{9BC34BD8-D264-4646-B4FE-358AD0D69B0F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0" name="Text Box 2">
          <a:extLst>
            <a:ext uri="{FF2B5EF4-FFF2-40B4-BE49-F238E27FC236}">
              <a16:creationId xmlns:a16="http://schemas.microsoft.com/office/drawing/2014/main" id="{8F2DE0AE-DDE3-492A-8CD3-6651D67B7EE4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1" name="Text Box 3">
          <a:extLst>
            <a:ext uri="{FF2B5EF4-FFF2-40B4-BE49-F238E27FC236}">
              <a16:creationId xmlns:a16="http://schemas.microsoft.com/office/drawing/2014/main" id="{4FC99216-F1B6-4D8C-8CF5-C1EED363793C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2" name="Text Box 4">
          <a:extLst>
            <a:ext uri="{FF2B5EF4-FFF2-40B4-BE49-F238E27FC236}">
              <a16:creationId xmlns:a16="http://schemas.microsoft.com/office/drawing/2014/main" id="{65B4574B-1DAE-4126-9CB9-57A66DC4C07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3" name="Text Box 5">
          <a:extLst>
            <a:ext uri="{FF2B5EF4-FFF2-40B4-BE49-F238E27FC236}">
              <a16:creationId xmlns:a16="http://schemas.microsoft.com/office/drawing/2014/main" id="{9CB4F1F5-C437-437A-944C-2B9A00C2D52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4" name="Text Box 2">
          <a:extLst>
            <a:ext uri="{FF2B5EF4-FFF2-40B4-BE49-F238E27FC236}">
              <a16:creationId xmlns:a16="http://schemas.microsoft.com/office/drawing/2014/main" id="{EFE6BECF-390F-4158-ACF4-04785258095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5" name="Text Box 3">
          <a:extLst>
            <a:ext uri="{FF2B5EF4-FFF2-40B4-BE49-F238E27FC236}">
              <a16:creationId xmlns:a16="http://schemas.microsoft.com/office/drawing/2014/main" id="{4703EFF3-DFF0-4298-A53F-37BC9C9563B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6" name="Text Box 4">
          <a:extLst>
            <a:ext uri="{FF2B5EF4-FFF2-40B4-BE49-F238E27FC236}">
              <a16:creationId xmlns:a16="http://schemas.microsoft.com/office/drawing/2014/main" id="{EB483AFC-26CB-47C9-B44E-FEF9C0A16AF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7" name="Text Box 5">
          <a:extLst>
            <a:ext uri="{FF2B5EF4-FFF2-40B4-BE49-F238E27FC236}">
              <a16:creationId xmlns:a16="http://schemas.microsoft.com/office/drawing/2014/main" id="{E6E1C329-0142-4DAC-95F5-9E345C127F4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8" name="Text Box 2">
          <a:extLst>
            <a:ext uri="{FF2B5EF4-FFF2-40B4-BE49-F238E27FC236}">
              <a16:creationId xmlns:a16="http://schemas.microsoft.com/office/drawing/2014/main" id="{22B95D12-62FA-4C30-8058-17F7F200363F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79" name="Text Box 3">
          <a:extLst>
            <a:ext uri="{FF2B5EF4-FFF2-40B4-BE49-F238E27FC236}">
              <a16:creationId xmlns:a16="http://schemas.microsoft.com/office/drawing/2014/main" id="{98158D64-12F4-4B80-83D5-D28C47AC9604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0" name="Text Box 4">
          <a:extLst>
            <a:ext uri="{FF2B5EF4-FFF2-40B4-BE49-F238E27FC236}">
              <a16:creationId xmlns:a16="http://schemas.microsoft.com/office/drawing/2014/main" id="{B1F05DE1-3638-4DCF-85E0-E329EAA0BDE5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1" name="Text Box 5">
          <a:extLst>
            <a:ext uri="{FF2B5EF4-FFF2-40B4-BE49-F238E27FC236}">
              <a16:creationId xmlns:a16="http://schemas.microsoft.com/office/drawing/2014/main" id="{70F637AB-9A2C-4C61-9475-8853B2CD7C83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2" name="Text Box 2">
          <a:extLst>
            <a:ext uri="{FF2B5EF4-FFF2-40B4-BE49-F238E27FC236}">
              <a16:creationId xmlns:a16="http://schemas.microsoft.com/office/drawing/2014/main" id="{C9B94C75-2E3A-41C7-BE74-5E37FE5C364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3" name="Text Box 3">
          <a:extLst>
            <a:ext uri="{FF2B5EF4-FFF2-40B4-BE49-F238E27FC236}">
              <a16:creationId xmlns:a16="http://schemas.microsoft.com/office/drawing/2014/main" id="{9BF7F340-00DB-4B77-B3F5-9ABD2E14D6C1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4" name="Text Box 4">
          <a:extLst>
            <a:ext uri="{FF2B5EF4-FFF2-40B4-BE49-F238E27FC236}">
              <a16:creationId xmlns:a16="http://schemas.microsoft.com/office/drawing/2014/main" id="{48AAB272-7BB4-41D7-82BF-CA815C879492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5" name="Text Box 5">
          <a:extLst>
            <a:ext uri="{FF2B5EF4-FFF2-40B4-BE49-F238E27FC236}">
              <a16:creationId xmlns:a16="http://schemas.microsoft.com/office/drawing/2014/main" id="{599EBC4D-58DE-4A75-A771-22638EA405AD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6" name="Text Box 2">
          <a:extLst>
            <a:ext uri="{FF2B5EF4-FFF2-40B4-BE49-F238E27FC236}">
              <a16:creationId xmlns:a16="http://schemas.microsoft.com/office/drawing/2014/main" id="{17DE20F0-8B8C-4837-8EA0-8BE4B8EFFFA4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7" name="Text Box 3">
          <a:extLst>
            <a:ext uri="{FF2B5EF4-FFF2-40B4-BE49-F238E27FC236}">
              <a16:creationId xmlns:a16="http://schemas.microsoft.com/office/drawing/2014/main" id="{65FE7C42-3063-4EC7-A7C8-A69439612E5A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8" name="Text Box 4">
          <a:extLst>
            <a:ext uri="{FF2B5EF4-FFF2-40B4-BE49-F238E27FC236}">
              <a16:creationId xmlns:a16="http://schemas.microsoft.com/office/drawing/2014/main" id="{CECD9A2E-2E18-44C4-B284-B67908112B5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89" name="Text Box 5">
          <a:extLst>
            <a:ext uri="{FF2B5EF4-FFF2-40B4-BE49-F238E27FC236}">
              <a16:creationId xmlns:a16="http://schemas.microsoft.com/office/drawing/2014/main" id="{CED62C8B-5128-4002-8DD3-1CBFB7B03C6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0" name="Text Box 2">
          <a:extLst>
            <a:ext uri="{FF2B5EF4-FFF2-40B4-BE49-F238E27FC236}">
              <a16:creationId xmlns:a16="http://schemas.microsoft.com/office/drawing/2014/main" id="{EE66D100-134B-46F6-9716-4DC3D482DF74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1" name="Text Box 3">
          <a:extLst>
            <a:ext uri="{FF2B5EF4-FFF2-40B4-BE49-F238E27FC236}">
              <a16:creationId xmlns:a16="http://schemas.microsoft.com/office/drawing/2014/main" id="{46ADA8E8-9F26-4530-BD99-C7FA165751F5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2" name="Text Box 4">
          <a:extLst>
            <a:ext uri="{FF2B5EF4-FFF2-40B4-BE49-F238E27FC236}">
              <a16:creationId xmlns:a16="http://schemas.microsoft.com/office/drawing/2014/main" id="{65AC7794-235F-4ACF-A1C7-C459AF3BC07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3" name="Text Box 5">
          <a:extLst>
            <a:ext uri="{FF2B5EF4-FFF2-40B4-BE49-F238E27FC236}">
              <a16:creationId xmlns:a16="http://schemas.microsoft.com/office/drawing/2014/main" id="{732C81B3-6DCA-43A8-885D-25CFD303025A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4" name="Text Box 2">
          <a:extLst>
            <a:ext uri="{FF2B5EF4-FFF2-40B4-BE49-F238E27FC236}">
              <a16:creationId xmlns:a16="http://schemas.microsoft.com/office/drawing/2014/main" id="{C329EE52-A26D-4087-BC29-C701BD527461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5" name="Text Box 3">
          <a:extLst>
            <a:ext uri="{FF2B5EF4-FFF2-40B4-BE49-F238E27FC236}">
              <a16:creationId xmlns:a16="http://schemas.microsoft.com/office/drawing/2014/main" id="{270370CC-40A6-44B1-973F-92CB7DAC9D40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6" name="Text Box 4">
          <a:extLst>
            <a:ext uri="{FF2B5EF4-FFF2-40B4-BE49-F238E27FC236}">
              <a16:creationId xmlns:a16="http://schemas.microsoft.com/office/drawing/2014/main" id="{D68837C1-C2FC-485F-8F0F-0CF03202AE7E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27</xdr:row>
      <xdr:rowOff>190500</xdr:rowOff>
    </xdr:from>
    <xdr:to>
      <xdr:col>1</xdr:col>
      <xdr:colOff>171450</xdr:colOff>
      <xdr:row>30</xdr:row>
      <xdr:rowOff>76200</xdr:rowOff>
    </xdr:to>
    <xdr:sp macro="" textlink="">
      <xdr:nvSpPr>
        <xdr:cNvPr id="997" name="Text Box 5">
          <a:extLst>
            <a:ext uri="{FF2B5EF4-FFF2-40B4-BE49-F238E27FC236}">
              <a16:creationId xmlns:a16="http://schemas.microsoft.com/office/drawing/2014/main" id="{4F4D56AA-149C-44D8-A364-49A668BF5FDC}"/>
            </a:ext>
          </a:extLst>
        </xdr:cNvPr>
        <xdr:cNvSpPr txBox="1">
          <a:spLocks noChangeArrowheads="1"/>
        </xdr:cNvSpPr>
      </xdr:nvSpPr>
      <xdr:spPr bwMode="auto">
        <a:xfrm>
          <a:off x="390525" y="5095875"/>
          <a:ext cx="17145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998" name="Text Box 2">
          <a:extLst>
            <a:ext uri="{FF2B5EF4-FFF2-40B4-BE49-F238E27FC236}">
              <a16:creationId xmlns:a16="http://schemas.microsoft.com/office/drawing/2014/main" id="{7930E404-D378-4D03-95FF-C8684F080F9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999" name="Text Box 3">
          <a:extLst>
            <a:ext uri="{FF2B5EF4-FFF2-40B4-BE49-F238E27FC236}">
              <a16:creationId xmlns:a16="http://schemas.microsoft.com/office/drawing/2014/main" id="{F419C629-77A5-4F99-8485-F45A518520F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0" name="Text Box 4">
          <a:extLst>
            <a:ext uri="{FF2B5EF4-FFF2-40B4-BE49-F238E27FC236}">
              <a16:creationId xmlns:a16="http://schemas.microsoft.com/office/drawing/2014/main" id="{E50708B9-EE11-4DFE-8444-D0ADFAEA368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1" name="Text Box 5">
          <a:extLst>
            <a:ext uri="{FF2B5EF4-FFF2-40B4-BE49-F238E27FC236}">
              <a16:creationId xmlns:a16="http://schemas.microsoft.com/office/drawing/2014/main" id="{02E876E3-1970-4843-BB33-71CB1F966AF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2" name="Text Box 2">
          <a:extLst>
            <a:ext uri="{FF2B5EF4-FFF2-40B4-BE49-F238E27FC236}">
              <a16:creationId xmlns:a16="http://schemas.microsoft.com/office/drawing/2014/main" id="{E47C60BA-CE40-42A8-8C5A-1A8A1B94A9C6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3" name="Text Box 3">
          <a:extLst>
            <a:ext uri="{FF2B5EF4-FFF2-40B4-BE49-F238E27FC236}">
              <a16:creationId xmlns:a16="http://schemas.microsoft.com/office/drawing/2014/main" id="{3596991E-E68A-4620-A39D-16D9588B45F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4" name="Text Box 4">
          <a:extLst>
            <a:ext uri="{FF2B5EF4-FFF2-40B4-BE49-F238E27FC236}">
              <a16:creationId xmlns:a16="http://schemas.microsoft.com/office/drawing/2014/main" id="{8533BB8C-1931-4A70-9224-8E9FA96E4F8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5" name="Text Box 5">
          <a:extLst>
            <a:ext uri="{FF2B5EF4-FFF2-40B4-BE49-F238E27FC236}">
              <a16:creationId xmlns:a16="http://schemas.microsoft.com/office/drawing/2014/main" id="{25E8F948-940B-402A-9CDA-1E7CFFD1BAE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6" name="Text Box 2">
          <a:extLst>
            <a:ext uri="{FF2B5EF4-FFF2-40B4-BE49-F238E27FC236}">
              <a16:creationId xmlns:a16="http://schemas.microsoft.com/office/drawing/2014/main" id="{AC3A263F-35EE-4B8D-99B5-E0284D80EA2C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7" name="Text Box 3">
          <a:extLst>
            <a:ext uri="{FF2B5EF4-FFF2-40B4-BE49-F238E27FC236}">
              <a16:creationId xmlns:a16="http://schemas.microsoft.com/office/drawing/2014/main" id="{68CFE0EF-50F6-46ED-AAB0-DB738DAEF47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8" name="Text Box 4">
          <a:extLst>
            <a:ext uri="{FF2B5EF4-FFF2-40B4-BE49-F238E27FC236}">
              <a16:creationId xmlns:a16="http://schemas.microsoft.com/office/drawing/2014/main" id="{11A9F0AD-DDE8-466C-8347-2940FF62FF8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09" name="Text Box 5">
          <a:extLst>
            <a:ext uri="{FF2B5EF4-FFF2-40B4-BE49-F238E27FC236}">
              <a16:creationId xmlns:a16="http://schemas.microsoft.com/office/drawing/2014/main" id="{C8A9C13A-0549-4879-B409-032FCF8E8A3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0" name="Text Box 2">
          <a:extLst>
            <a:ext uri="{FF2B5EF4-FFF2-40B4-BE49-F238E27FC236}">
              <a16:creationId xmlns:a16="http://schemas.microsoft.com/office/drawing/2014/main" id="{D6D6F3A4-A82A-47BE-A4AB-B5AAD1BF5053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1" name="Text Box 3">
          <a:extLst>
            <a:ext uri="{FF2B5EF4-FFF2-40B4-BE49-F238E27FC236}">
              <a16:creationId xmlns:a16="http://schemas.microsoft.com/office/drawing/2014/main" id="{38646918-02FD-446C-80C9-68FE7273634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2" name="Text Box 4">
          <a:extLst>
            <a:ext uri="{FF2B5EF4-FFF2-40B4-BE49-F238E27FC236}">
              <a16:creationId xmlns:a16="http://schemas.microsoft.com/office/drawing/2014/main" id="{B61225F8-D6C3-4EF7-A72B-CBEEB039B02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3" name="Text Box 5">
          <a:extLst>
            <a:ext uri="{FF2B5EF4-FFF2-40B4-BE49-F238E27FC236}">
              <a16:creationId xmlns:a16="http://schemas.microsoft.com/office/drawing/2014/main" id="{E43A07B9-39CC-48EB-9023-721F490183B0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4" name="Text Box 2">
          <a:extLst>
            <a:ext uri="{FF2B5EF4-FFF2-40B4-BE49-F238E27FC236}">
              <a16:creationId xmlns:a16="http://schemas.microsoft.com/office/drawing/2014/main" id="{57166A88-31FA-4C28-94E0-102CE7E6C783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5" name="Text Box 3">
          <a:extLst>
            <a:ext uri="{FF2B5EF4-FFF2-40B4-BE49-F238E27FC236}">
              <a16:creationId xmlns:a16="http://schemas.microsoft.com/office/drawing/2014/main" id="{6B0D11E3-0930-4564-A3EA-D1F8CE1D09C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6" name="Text Box 4">
          <a:extLst>
            <a:ext uri="{FF2B5EF4-FFF2-40B4-BE49-F238E27FC236}">
              <a16:creationId xmlns:a16="http://schemas.microsoft.com/office/drawing/2014/main" id="{CAC8AED7-8F2E-4958-85E2-47BC1887F1F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7" name="Text Box 5">
          <a:extLst>
            <a:ext uri="{FF2B5EF4-FFF2-40B4-BE49-F238E27FC236}">
              <a16:creationId xmlns:a16="http://schemas.microsoft.com/office/drawing/2014/main" id="{679E3FE6-33C2-4BC2-B2AE-5492315E6CA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8" name="Text Box 2">
          <a:extLst>
            <a:ext uri="{FF2B5EF4-FFF2-40B4-BE49-F238E27FC236}">
              <a16:creationId xmlns:a16="http://schemas.microsoft.com/office/drawing/2014/main" id="{9AFDF843-F053-4846-A2C6-5959488F2805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19" name="Text Box 3">
          <a:extLst>
            <a:ext uri="{FF2B5EF4-FFF2-40B4-BE49-F238E27FC236}">
              <a16:creationId xmlns:a16="http://schemas.microsoft.com/office/drawing/2014/main" id="{AF766AFD-CA6F-4A59-AD6C-C453A71A134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0" name="Text Box 4">
          <a:extLst>
            <a:ext uri="{FF2B5EF4-FFF2-40B4-BE49-F238E27FC236}">
              <a16:creationId xmlns:a16="http://schemas.microsoft.com/office/drawing/2014/main" id="{B2C150C2-ACF2-4A37-9AA1-1BA54545506A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1" name="Text Box 5">
          <a:extLst>
            <a:ext uri="{FF2B5EF4-FFF2-40B4-BE49-F238E27FC236}">
              <a16:creationId xmlns:a16="http://schemas.microsoft.com/office/drawing/2014/main" id="{8E5CA8E6-F9E1-424B-93BD-ED6258181B4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2" name="Text Box 2">
          <a:extLst>
            <a:ext uri="{FF2B5EF4-FFF2-40B4-BE49-F238E27FC236}">
              <a16:creationId xmlns:a16="http://schemas.microsoft.com/office/drawing/2014/main" id="{63FD8C43-CCBF-4530-A42F-CC3B82EDA74A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3" name="Text Box 3">
          <a:extLst>
            <a:ext uri="{FF2B5EF4-FFF2-40B4-BE49-F238E27FC236}">
              <a16:creationId xmlns:a16="http://schemas.microsoft.com/office/drawing/2014/main" id="{4809560F-20D3-43EF-A6CE-8C6507EE9F35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4" name="Text Box 4">
          <a:extLst>
            <a:ext uri="{FF2B5EF4-FFF2-40B4-BE49-F238E27FC236}">
              <a16:creationId xmlns:a16="http://schemas.microsoft.com/office/drawing/2014/main" id="{A1B20AB1-9828-4A75-93BC-3B226C65EA4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5" name="Text Box 5">
          <a:extLst>
            <a:ext uri="{FF2B5EF4-FFF2-40B4-BE49-F238E27FC236}">
              <a16:creationId xmlns:a16="http://schemas.microsoft.com/office/drawing/2014/main" id="{88326008-9A5E-4452-8731-31688993FDB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8BE19F6-D499-48EA-99FE-B80520D3C9C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C8B49A75-CB18-4268-8355-C835A7A37DB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ED5C18B7-03D8-4DFC-B470-9C9E13DC30A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101E7B61-1BA1-45E6-BB3E-3A338A49BF2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0" name="Text Box 2">
          <a:extLst>
            <a:ext uri="{FF2B5EF4-FFF2-40B4-BE49-F238E27FC236}">
              <a16:creationId xmlns:a16="http://schemas.microsoft.com/office/drawing/2014/main" id="{F762FAB0-742E-41E2-BD23-E5BF5BCE0397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1" name="Text Box 3">
          <a:extLst>
            <a:ext uri="{FF2B5EF4-FFF2-40B4-BE49-F238E27FC236}">
              <a16:creationId xmlns:a16="http://schemas.microsoft.com/office/drawing/2014/main" id="{9E333B30-6A3F-4F30-AEE7-45983C3EE155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2" name="Text Box 4">
          <a:extLst>
            <a:ext uri="{FF2B5EF4-FFF2-40B4-BE49-F238E27FC236}">
              <a16:creationId xmlns:a16="http://schemas.microsoft.com/office/drawing/2014/main" id="{E1BC4416-71C8-4CAC-9570-23DCAC3CA856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3" name="Text Box 5">
          <a:extLst>
            <a:ext uri="{FF2B5EF4-FFF2-40B4-BE49-F238E27FC236}">
              <a16:creationId xmlns:a16="http://schemas.microsoft.com/office/drawing/2014/main" id="{873DA161-8F44-48B2-8BE0-6AAC6F1AEDFC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4" name="Text Box 2">
          <a:extLst>
            <a:ext uri="{FF2B5EF4-FFF2-40B4-BE49-F238E27FC236}">
              <a16:creationId xmlns:a16="http://schemas.microsoft.com/office/drawing/2014/main" id="{EDB2632A-1E11-4BD1-BE2D-9854E8DC59C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5" name="Text Box 3">
          <a:extLst>
            <a:ext uri="{FF2B5EF4-FFF2-40B4-BE49-F238E27FC236}">
              <a16:creationId xmlns:a16="http://schemas.microsoft.com/office/drawing/2014/main" id="{E522AB15-5A22-4240-927D-C54EF4E0D75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6" name="Text Box 4">
          <a:extLst>
            <a:ext uri="{FF2B5EF4-FFF2-40B4-BE49-F238E27FC236}">
              <a16:creationId xmlns:a16="http://schemas.microsoft.com/office/drawing/2014/main" id="{833561AF-CDE4-454B-B1C8-D019852F4CF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7" name="Text Box 5">
          <a:extLst>
            <a:ext uri="{FF2B5EF4-FFF2-40B4-BE49-F238E27FC236}">
              <a16:creationId xmlns:a16="http://schemas.microsoft.com/office/drawing/2014/main" id="{7997A1EA-91E4-4731-B24B-5D2F27D7C3E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8" name="Text Box 2">
          <a:extLst>
            <a:ext uri="{FF2B5EF4-FFF2-40B4-BE49-F238E27FC236}">
              <a16:creationId xmlns:a16="http://schemas.microsoft.com/office/drawing/2014/main" id="{CD65C4E6-30D2-4D9C-9B8A-A9D1E1E7CAB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39" name="Text Box 3">
          <a:extLst>
            <a:ext uri="{FF2B5EF4-FFF2-40B4-BE49-F238E27FC236}">
              <a16:creationId xmlns:a16="http://schemas.microsoft.com/office/drawing/2014/main" id="{12532CA8-6764-4D60-B478-F05356BE8C6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0" name="Text Box 4">
          <a:extLst>
            <a:ext uri="{FF2B5EF4-FFF2-40B4-BE49-F238E27FC236}">
              <a16:creationId xmlns:a16="http://schemas.microsoft.com/office/drawing/2014/main" id="{6CDE9F54-8FC6-4EBA-AC34-543CD5F50A8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1" name="Text Box 5">
          <a:extLst>
            <a:ext uri="{FF2B5EF4-FFF2-40B4-BE49-F238E27FC236}">
              <a16:creationId xmlns:a16="http://schemas.microsoft.com/office/drawing/2014/main" id="{91BA62EA-56A9-44D6-A8C7-3ADAEA41400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2" name="Text Box 2">
          <a:extLst>
            <a:ext uri="{FF2B5EF4-FFF2-40B4-BE49-F238E27FC236}">
              <a16:creationId xmlns:a16="http://schemas.microsoft.com/office/drawing/2014/main" id="{A70188B0-50A4-4FC9-9437-C6B7D6CBC87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3" name="Text Box 3">
          <a:extLst>
            <a:ext uri="{FF2B5EF4-FFF2-40B4-BE49-F238E27FC236}">
              <a16:creationId xmlns:a16="http://schemas.microsoft.com/office/drawing/2014/main" id="{E22665D3-917B-4CF0-AA87-15499A720583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4" name="Text Box 4">
          <a:extLst>
            <a:ext uri="{FF2B5EF4-FFF2-40B4-BE49-F238E27FC236}">
              <a16:creationId xmlns:a16="http://schemas.microsoft.com/office/drawing/2014/main" id="{62011075-733B-49D7-B73D-5F3B5031312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45" name="Text Box 5">
          <a:extLst>
            <a:ext uri="{FF2B5EF4-FFF2-40B4-BE49-F238E27FC236}">
              <a16:creationId xmlns:a16="http://schemas.microsoft.com/office/drawing/2014/main" id="{7FB957AC-A03B-4F08-839A-721B59FE5CF6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46" name="Text Box 2">
          <a:extLst>
            <a:ext uri="{FF2B5EF4-FFF2-40B4-BE49-F238E27FC236}">
              <a16:creationId xmlns:a16="http://schemas.microsoft.com/office/drawing/2014/main" id="{1D047EFF-186B-4181-88F7-B30D4EC0F0F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47" name="Text Box 3">
          <a:extLst>
            <a:ext uri="{FF2B5EF4-FFF2-40B4-BE49-F238E27FC236}">
              <a16:creationId xmlns:a16="http://schemas.microsoft.com/office/drawing/2014/main" id="{0FA55246-BA21-48A9-A36E-393D4F5883AD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48" name="Text Box 4">
          <a:extLst>
            <a:ext uri="{FF2B5EF4-FFF2-40B4-BE49-F238E27FC236}">
              <a16:creationId xmlns:a16="http://schemas.microsoft.com/office/drawing/2014/main" id="{DFCFCA6D-3CAF-438E-BFB9-3746506EAD9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49" name="Text Box 5">
          <a:extLst>
            <a:ext uri="{FF2B5EF4-FFF2-40B4-BE49-F238E27FC236}">
              <a16:creationId xmlns:a16="http://schemas.microsoft.com/office/drawing/2014/main" id="{F3F75091-012D-48A2-BE2B-9EEDB1DB213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0" name="Text Box 2">
          <a:extLst>
            <a:ext uri="{FF2B5EF4-FFF2-40B4-BE49-F238E27FC236}">
              <a16:creationId xmlns:a16="http://schemas.microsoft.com/office/drawing/2014/main" id="{37C400E7-959C-4C6F-B3E2-91E841BA7C0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1" name="Text Box 3">
          <a:extLst>
            <a:ext uri="{FF2B5EF4-FFF2-40B4-BE49-F238E27FC236}">
              <a16:creationId xmlns:a16="http://schemas.microsoft.com/office/drawing/2014/main" id="{F5346683-FBD9-4A6E-956E-824C5D3EC7B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2" name="Text Box 4">
          <a:extLst>
            <a:ext uri="{FF2B5EF4-FFF2-40B4-BE49-F238E27FC236}">
              <a16:creationId xmlns:a16="http://schemas.microsoft.com/office/drawing/2014/main" id="{28315FDC-E203-4CD2-9BD2-733D20C4B60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3" name="Text Box 5">
          <a:extLst>
            <a:ext uri="{FF2B5EF4-FFF2-40B4-BE49-F238E27FC236}">
              <a16:creationId xmlns:a16="http://schemas.microsoft.com/office/drawing/2014/main" id="{74BA2398-9446-476B-B1F0-E6D96260487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4" name="Text Box 2">
          <a:extLst>
            <a:ext uri="{FF2B5EF4-FFF2-40B4-BE49-F238E27FC236}">
              <a16:creationId xmlns:a16="http://schemas.microsoft.com/office/drawing/2014/main" id="{25D87558-0EF4-4138-A7B3-2200F6E1B58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5" name="Text Box 3">
          <a:extLst>
            <a:ext uri="{FF2B5EF4-FFF2-40B4-BE49-F238E27FC236}">
              <a16:creationId xmlns:a16="http://schemas.microsoft.com/office/drawing/2014/main" id="{6CBC5C7F-9144-45B4-A30D-144DD7B5208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6" name="Text Box 4">
          <a:extLst>
            <a:ext uri="{FF2B5EF4-FFF2-40B4-BE49-F238E27FC236}">
              <a16:creationId xmlns:a16="http://schemas.microsoft.com/office/drawing/2014/main" id="{5269917B-C65F-4CC4-9D0C-2949A04292A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7" name="Text Box 5">
          <a:extLst>
            <a:ext uri="{FF2B5EF4-FFF2-40B4-BE49-F238E27FC236}">
              <a16:creationId xmlns:a16="http://schemas.microsoft.com/office/drawing/2014/main" id="{D511A631-BBCD-47D6-8D75-CBB8471820D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8" name="Text Box 2">
          <a:extLst>
            <a:ext uri="{FF2B5EF4-FFF2-40B4-BE49-F238E27FC236}">
              <a16:creationId xmlns:a16="http://schemas.microsoft.com/office/drawing/2014/main" id="{067B71A0-EFC2-41DB-9597-A6FE0CD47D6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59" name="Text Box 3">
          <a:extLst>
            <a:ext uri="{FF2B5EF4-FFF2-40B4-BE49-F238E27FC236}">
              <a16:creationId xmlns:a16="http://schemas.microsoft.com/office/drawing/2014/main" id="{2368A07B-B449-4908-84D5-31407ED28BA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0" name="Text Box 4">
          <a:extLst>
            <a:ext uri="{FF2B5EF4-FFF2-40B4-BE49-F238E27FC236}">
              <a16:creationId xmlns:a16="http://schemas.microsoft.com/office/drawing/2014/main" id="{DAC9AF51-0BFC-423C-94C0-B4BE050D4B1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1" name="Text Box 5">
          <a:extLst>
            <a:ext uri="{FF2B5EF4-FFF2-40B4-BE49-F238E27FC236}">
              <a16:creationId xmlns:a16="http://schemas.microsoft.com/office/drawing/2014/main" id="{6F146735-CA14-4E35-9013-D681326AA4C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2" name="Text Box 2">
          <a:extLst>
            <a:ext uri="{FF2B5EF4-FFF2-40B4-BE49-F238E27FC236}">
              <a16:creationId xmlns:a16="http://schemas.microsoft.com/office/drawing/2014/main" id="{C966181B-6EC8-4424-B44E-8AFAE23AE01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3" name="Text Box 3">
          <a:extLst>
            <a:ext uri="{FF2B5EF4-FFF2-40B4-BE49-F238E27FC236}">
              <a16:creationId xmlns:a16="http://schemas.microsoft.com/office/drawing/2014/main" id="{CAE4CF04-0BC3-420A-8C4F-963805734B4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4" name="Text Box 4">
          <a:extLst>
            <a:ext uri="{FF2B5EF4-FFF2-40B4-BE49-F238E27FC236}">
              <a16:creationId xmlns:a16="http://schemas.microsoft.com/office/drawing/2014/main" id="{A7978330-A69D-423F-BC5F-AC54EAE3F02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5" name="Text Box 5">
          <a:extLst>
            <a:ext uri="{FF2B5EF4-FFF2-40B4-BE49-F238E27FC236}">
              <a16:creationId xmlns:a16="http://schemas.microsoft.com/office/drawing/2014/main" id="{FDD89BDD-8FF5-4B5E-9969-141E32364F48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6" name="Text Box 2">
          <a:extLst>
            <a:ext uri="{FF2B5EF4-FFF2-40B4-BE49-F238E27FC236}">
              <a16:creationId xmlns:a16="http://schemas.microsoft.com/office/drawing/2014/main" id="{5B5CC588-F26D-46AC-B1CB-8567FB2AA2C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7" name="Text Box 3">
          <a:extLst>
            <a:ext uri="{FF2B5EF4-FFF2-40B4-BE49-F238E27FC236}">
              <a16:creationId xmlns:a16="http://schemas.microsoft.com/office/drawing/2014/main" id="{FF5E593A-9137-4A59-A302-76B29125B079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8" name="Text Box 4">
          <a:extLst>
            <a:ext uri="{FF2B5EF4-FFF2-40B4-BE49-F238E27FC236}">
              <a16:creationId xmlns:a16="http://schemas.microsoft.com/office/drawing/2014/main" id="{BEEB6125-EC73-4349-A923-DF506A14A05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69" name="Text Box 5">
          <a:extLst>
            <a:ext uri="{FF2B5EF4-FFF2-40B4-BE49-F238E27FC236}">
              <a16:creationId xmlns:a16="http://schemas.microsoft.com/office/drawing/2014/main" id="{C384517B-2288-439A-8DD3-0CDACDAF4FA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0" name="Text Box 2">
          <a:extLst>
            <a:ext uri="{FF2B5EF4-FFF2-40B4-BE49-F238E27FC236}">
              <a16:creationId xmlns:a16="http://schemas.microsoft.com/office/drawing/2014/main" id="{2C368C58-8FD9-45BF-9945-DBAFFE19E79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1" name="Text Box 3">
          <a:extLst>
            <a:ext uri="{FF2B5EF4-FFF2-40B4-BE49-F238E27FC236}">
              <a16:creationId xmlns:a16="http://schemas.microsoft.com/office/drawing/2014/main" id="{0D1D3235-8CA5-4A9C-8F22-63F47A566CD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2" name="Text Box 4">
          <a:extLst>
            <a:ext uri="{FF2B5EF4-FFF2-40B4-BE49-F238E27FC236}">
              <a16:creationId xmlns:a16="http://schemas.microsoft.com/office/drawing/2014/main" id="{2DE48117-11A1-4153-93ED-B3AA7BD992B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3" name="Text Box 5">
          <a:extLst>
            <a:ext uri="{FF2B5EF4-FFF2-40B4-BE49-F238E27FC236}">
              <a16:creationId xmlns:a16="http://schemas.microsoft.com/office/drawing/2014/main" id="{367D0084-1C0B-4461-9C6B-8E9FC3CE8B5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4" name="Text Box 2">
          <a:extLst>
            <a:ext uri="{FF2B5EF4-FFF2-40B4-BE49-F238E27FC236}">
              <a16:creationId xmlns:a16="http://schemas.microsoft.com/office/drawing/2014/main" id="{2318292C-5EA7-466A-A162-50B37EC0B929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5" name="Text Box 3">
          <a:extLst>
            <a:ext uri="{FF2B5EF4-FFF2-40B4-BE49-F238E27FC236}">
              <a16:creationId xmlns:a16="http://schemas.microsoft.com/office/drawing/2014/main" id="{939875A9-321D-4294-8A3B-01E7EB41A5D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6" name="Text Box 4">
          <a:extLst>
            <a:ext uri="{FF2B5EF4-FFF2-40B4-BE49-F238E27FC236}">
              <a16:creationId xmlns:a16="http://schemas.microsoft.com/office/drawing/2014/main" id="{BAB4A9C0-2345-41EB-9A09-E62E7A1C0A1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7" name="Text Box 5">
          <a:extLst>
            <a:ext uri="{FF2B5EF4-FFF2-40B4-BE49-F238E27FC236}">
              <a16:creationId xmlns:a16="http://schemas.microsoft.com/office/drawing/2014/main" id="{A5D6D017-DDED-4BA9-9496-8F919BBE158C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8" name="Text Box 2">
          <a:extLst>
            <a:ext uri="{FF2B5EF4-FFF2-40B4-BE49-F238E27FC236}">
              <a16:creationId xmlns:a16="http://schemas.microsoft.com/office/drawing/2014/main" id="{8905E3D7-547A-43E1-98C5-A56EF8577500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79" name="Text Box 3">
          <a:extLst>
            <a:ext uri="{FF2B5EF4-FFF2-40B4-BE49-F238E27FC236}">
              <a16:creationId xmlns:a16="http://schemas.microsoft.com/office/drawing/2014/main" id="{66864560-EFBD-4E37-88CA-489A9A13082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0" name="Text Box 4">
          <a:extLst>
            <a:ext uri="{FF2B5EF4-FFF2-40B4-BE49-F238E27FC236}">
              <a16:creationId xmlns:a16="http://schemas.microsoft.com/office/drawing/2014/main" id="{047402B1-3F98-4478-A32D-138243652B0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1" name="Text Box 5">
          <a:extLst>
            <a:ext uri="{FF2B5EF4-FFF2-40B4-BE49-F238E27FC236}">
              <a16:creationId xmlns:a16="http://schemas.microsoft.com/office/drawing/2014/main" id="{03100F15-4745-402E-848E-598080C0D31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2" name="Text Box 2">
          <a:extLst>
            <a:ext uri="{FF2B5EF4-FFF2-40B4-BE49-F238E27FC236}">
              <a16:creationId xmlns:a16="http://schemas.microsoft.com/office/drawing/2014/main" id="{1044513A-30BF-446E-82C9-1E9685F5D58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3" name="Text Box 3">
          <a:extLst>
            <a:ext uri="{FF2B5EF4-FFF2-40B4-BE49-F238E27FC236}">
              <a16:creationId xmlns:a16="http://schemas.microsoft.com/office/drawing/2014/main" id="{1CE4E289-4E5C-4B5F-9C37-6555A5DB1FF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4" name="Text Box 4">
          <a:extLst>
            <a:ext uri="{FF2B5EF4-FFF2-40B4-BE49-F238E27FC236}">
              <a16:creationId xmlns:a16="http://schemas.microsoft.com/office/drawing/2014/main" id="{B5110C6B-788C-4CE7-B52D-F5115A2E76F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5" name="Text Box 5">
          <a:extLst>
            <a:ext uri="{FF2B5EF4-FFF2-40B4-BE49-F238E27FC236}">
              <a16:creationId xmlns:a16="http://schemas.microsoft.com/office/drawing/2014/main" id="{BA5CB756-47C5-49C4-8BF1-5FB6E2469AA0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6" name="Text Box 2">
          <a:extLst>
            <a:ext uri="{FF2B5EF4-FFF2-40B4-BE49-F238E27FC236}">
              <a16:creationId xmlns:a16="http://schemas.microsoft.com/office/drawing/2014/main" id="{F76907E9-C6A2-4736-BDEB-94FD3272C00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7" name="Text Box 3">
          <a:extLst>
            <a:ext uri="{FF2B5EF4-FFF2-40B4-BE49-F238E27FC236}">
              <a16:creationId xmlns:a16="http://schemas.microsoft.com/office/drawing/2014/main" id="{FEC6C402-93B4-45B2-983C-B586CA238A5D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8" name="Text Box 4">
          <a:extLst>
            <a:ext uri="{FF2B5EF4-FFF2-40B4-BE49-F238E27FC236}">
              <a16:creationId xmlns:a16="http://schemas.microsoft.com/office/drawing/2014/main" id="{C98B91E8-BB84-4A62-8E38-75743E0238E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89" name="Text Box 5">
          <a:extLst>
            <a:ext uri="{FF2B5EF4-FFF2-40B4-BE49-F238E27FC236}">
              <a16:creationId xmlns:a16="http://schemas.microsoft.com/office/drawing/2014/main" id="{64152920-468F-4724-AFA7-2F92B391CCD8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90" name="Text Box 2">
          <a:extLst>
            <a:ext uri="{FF2B5EF4-FFF2-40B4-BE49-F238E27FC236}">
              <a16:creationId xmlns:a16="http://schemas.microsoft.com/office/drawing/2014/main" id="{56EE258D-01C9-4F57-81EC-5F2CFC7496D0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91" name="Text Box 3">
          <a:extLst>
            <a:ext uri="{FF2B5EF4-FFF2-40B4-BE49-F238E27FC236}">
              <a16:creationId xmlns:a16="http://schemas.microsoft.com/office/drawing/2014/main" id="{5431557D-CD3D-4D3C-8C40-5882B602963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92" name="Text Box 4">
          <a:extLst>
            <a:ext uri="{FF2B5EF4-FFF2-40B4-BE49-F238E27FC236}">
              <a16:creationId xmlns:a16="http://schemas.microsoft.com/office/drawing/2014/main" id="{B44130B5-6354-4EE9-9DD7-370537EB38D0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093" name="Text Box 5">
          <a:extLst>
            <a:ext uri="{FF2B5EF4-FFF2-40B4-BE49-F238E27FC236}">
              <a16:creationId xmlns:a16="http://schemas.microsoft.com/office/drawing/2014/main" id="{E5185DFE-B231-49E5-A82D-197CE6AB179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4" name="Text Box 2">
          <a:extLst>
            <a:ext uri="{FF2B5EF4-FFF2-40B4-BE49-F238E27FC236}">
              <a16:creationId xmlns:a16="http://schemas.microsoft.com/office/drawing/2014/main" id="{63C94B0A-BF72-480F-BBB4-C94A71FC606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5" name="Text Box 3">
          <a:extLst>
            <a:ext uri="{FF2B5EF4-FFF2-40B4-BE49-F238E27FC236}">
              <a16:creationId xmlns:a16="http://schemas.microsoft.com/office/drawing/2014/main" id="{5490BEDC-8DAB-4FC7-A305-AA6AE04227E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6" name="Text Box 4">
          <a:extLst>
            <a:ext uri="{FF2B5EF4-FFF2-40B4-BE49-F238E27FC236}">
              <a16:creationId xmlns:a16="http://schemas.microsoft.com/office/drawing/2014/main" id="{79F3C475-159D-4581-933A-6BFBD851BBC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7" name="Text Box 5">
          <a:extLst>
            <a:ext uri="{FF2B5EF4-FFF2-40B4-BE49-F238E27FC236}">
              <a16:creationId xmlns:a16="http://schemas.microsoft.com/office/drawing/2014/main" id="{33F9BBA0-847D-41C7-BE58-C26FB7E6C96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8" name="Text Box 2">
          <a:extLst>
            <a:ext uri="{FF2B5EF4-FFF2-40B4-BE49-F238E27FC236}">
              <a16:creationId xmlns:a16="http://schemas.microsoft.com/office/drawing/2014/main" id="{06FEDD08-09C6-4DBD-90CD-60FC1EEDFA4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099" name="Text Box 3">
          <a:extLst>
            <a:ext uri="{FF2B5EF4-FFF2-40B4-BE49-F238E27FC236}">
              <a16:creationId xmlns:a16="http://schemas.microsoft.com/office/drawing/2014/main" id="{A7F34D44-4AA7-4176-B993-B7EFE6BD2733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0" name="Text Box 4">
          <a:extLst>
            <a:ext uri="{FF2B5EF4-FFF2-40B4-BE49-F238E27FC236}">
              <a16:creationId xmlns:a16="http://schemas.microsoft.com/office/drawing/2014/main" id="{47F60745-8F8F-4D67-9C95-EDF7553E934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1" name="Text Box 5">
          <a:extLst>
            <a:ext uri="{FF2B5EF4-FFF2-40B4-BE49-F238E27FC236}">
              <a16:creationId xmlns:a16="http://schemas.microsoft.com/office/drawing/2014/main" id="{CBB1F94C-9B71-4873-8AE0-5C92A387037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2" name="Text Box 2">
          <a:extLst>
            <a:ext uri="{FF2B5EF4-FFF2-40B4-BE49-F238E27FC236}">
              <a16:creationId xmlns:a16="http://schemas.microsoft.com/office/drawing/2014/main" id="{21C569B8-58A3-4F1D-AA1B-9FA743F3532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3" name="Text Box 3">
          <a:extLst>
            <a:ext uri="{FF2B5EF4-FFF2-40B4-BE49-F238E27FC236}">
              <a16:creationId xmlns:a16="http://schemas.microsoft.com/office/drawing/2014/main" id="{10B48EEF-4938-4F17-A046-FEF6FF0A2EA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4" name="Text Box 4">
          <a:extLst>
            <a:ext uri="{FF2B5EF4-FFF2-40B4-BE49-F238E27FC236}">
              <a16:creationId xmlns:a16="http://schemas.microsoft.com/office/drawing/2014/main" id="{32540907-DD2E-448B-B51E-6E93A969C5B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5" name="Text Box 5">
          <a:extLst>
            <a:ext uri="{FF2B5EF4-FFF2-40B4-BE49-F238E27FC236}">
              <a16:creationId xmlns:a16="http://schemas.microsoft.com/office/drawing/2014/main" id="{C745A8D7-4312-4D5C-A043-E1DD11CE0293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6" name="Text Box 2">
          <a:extLst>
            <a:ext uri="{FF2B5EF4-FFF2-40B4-BE49-F238E27FC236}">
              <a16:creationId xmlns:a16="http://schemas.microsoft.com/office/drawing/2014/main" id="{5252BF57-5D20-4527-8832-7DCEBABC88B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7" name="Text Box 3">
          <a:extLst>
            <a:ext uri="{FF2B5EF4-FFF2-40B4-BE49-F238E27FC236}">
              <a16:creationId xmlns:a16="http://schemas.microsoft.com/office/drawing/2014/main" id="{CC3D9F90-86D8-4B7A-AA2A-F5CF8F62B3D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8" name="Text Box 4">
          <a:extLst>
            <a:ext uri="{FF2B5EF4-FFF2-40B4-BE49-F238E27FC236}">
              <a16:creationId xmlns:a16="http://schemas.microsoft.com/office/drawing/2014/main" id="{3BC6D06C-F9F9-4819-904C-74856CE3AF04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09" name="Text Box 5">
          <a:extLst>
            <a:ext uri="{FF2B5EF4-FFF2-40B4-BE49-F238E27FC236}">
              <a16:creationId xmlns:a16="http://schemas.microsoft.com/office/drawing/2014/main" id="{7BED9DDC-1108-48C9-A4F3-96353740A16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0" name="Text Box 2">
          <a:extLst>
            <a:ext uri="{FF2B5EF4-FFF2-40B4-BE49-F238E27FC236}">
              <a16:creationId xmlns:a16="http://schemas.microsoft.com/office/drawing/2014/main" id="{29AF6CC6-5172-4E70-996D-12A25993DE1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1" name="Text Box 3">
          <a:extLst>
            <a:ext uri="{FF2B5EF4-FFF2-40B4-BE49-F238E27FC236}">
              <a16:creationId xmlns:a16="http://schemas.microsoft.com/office/drawing/2014/main" id="{25FC0381-A000-4150-A5ED-27913D02B3C0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2" name="Text Box 4">
          <a:extLst>
            <a:ext uri="{FF2B5EF4-FFF2-40B4-BE49-F238E27FC236}">
              <a16:creationId xmlns:a16="http://schemas.microsoft.com/office/drawing/2014/main" id="{4D5EDAEC-C000-4F9F-88A5-3D1854B3C31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3" name="Text Box 5">
          <a:extLst>
            <a:ext uri="{FF2B5EF4-FFF2-40B4-BE49-F238E27FC236}">
              <a16:creationId xmlns:a16="http://schemas.microsoft.com/office/drawing/2014/main" id="{CFFF926D-6AF2-4650-AF95-378C2A41162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4" name="Text Box 2">
          <a:extLst>
            <a:ext uri="{FF2B5EF4-FFF2-40B4-BE49-F238E27FC236}">
              <a16:creationId xmlns:a16="http://schemas.microsoft.com/office/drawing/2014/main" id="{27BF0C27-5A78-4159-958C-8375F5CC54C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5" name="Text Box 3">
          <a:extLst>
            <a:ext uri="{FF2B5EF4-FFF2-40B4-BE49-F238E27FC236}">
              <a16:creationId xmlns:a16="http://schemas.microsoft.com/office/drawing/2014/main" id="{581730EF-2A6E-49CB-B19B-CACF447EF946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6" name="Text Box 4">
          <a:extLst>
            <a:ext uri="{FF2B5EF4-FFF2-40B4-BE49-F238E27FC236}">
              <a16:creationId xmlns:a16="http://schemas.microsoft.com/office/drawing/2014/main" id="{C360FDCC-D0BB-42A3-B4FE-26BB5821087E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7" name="Text Box 5">
          <a:extLst>
            <a:ext uri="{FF2B5EF4-FFF2-40B4-BE49-F238E27FC236}">
              <a16:creationId xmlns:a16="http://schemas.microsoft.com/office/drawing/2014/main" id="{5075C96E-2D43-4FD1-A2E4-DFEDD3F727AC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8" name="Text Box 2">
          <a:extLst>
            <a:ext uri="{FF2B5EF4-FFF2-40B4-BE49-F238E27FC236}">
              <a16:creationId xmlns:a16="http://schemas.microsoft.com/office/drawing/2014/main" id="{3216458A-D6CA-4F31-9DB1-9C041231838C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19" name="Text Box 3">
          <a:extLst>
            <a:ext uri="{FF2B5EF4-FFF2-40B4-BE49-F238E27FC236}">
              <a16:creationId xmlns:a16="http://schemas.microsoft.com/office/drawing/2014/main" id="{E0A73029-366E-4223-B884-AC257FD69220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0" name="Text Box 4">
          <a:extLst>
            <a:ext uri="{FF2B5EF4-FFF2-40B4-BE49-F238E27FC236}">
              <a16:creationId xmlns:a16="http://schemas.microsoft.com/office/drawing/2014/main" id="{6643E86D-B740-4EAF-879B-87CF8215703A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1" name="Text Box 5">
          <a:extLst>
            <a:ext uri="{FF2B5EF4-FFF2-40B4-BE49-F238E27FC236}">
              <a16:creationId xmlns:a16="http://schemas.microsoft.com/office/drawing/2014/main" id="{97A90741-96C0-47EA-A294-8913E6724D7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2" name="Text Box 2">
          <a:extLst>
            <a:ext uri="{FF2B5EF4-FFF2-40B4-BE49-F238E27FC236}">
              <a16:creationId xmlns:a16="http://schemas.microsoft.com/office/drawing/2014/main" id="{020FD5C7-554A-4016-B6B6-B271638B23C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3" name="Text Box 3">
          <a:extLst>
            <a:ext uri="{FF2B5EF4-FFF2-40B4-BE49-F238E27FC236}">
              <a16:creationId xmlns:a16="http://schemas.microsoft.com/office/drawing/2014/main" id="{F78621BD-5DB4-4BBF-BA97-57B62F87781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4" name="Text Box 4">
          <a:extLst>
            <a:ext uri="{FF2B5EF4-FFF2-40B4-BE49-F238E27FC236}">
              <a16:creationId xmlns:a16="http://schemas.microsoft.com/office/drawing/2014/main" id="{E9F0BCE3-B4DE-42B0-8216-B5E1AD1A59B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5" name="Text Box 5">
          <a:extLst>
            <a:ext uri="{FF2B5EF4-FFF2-40B4-BE49-F238E27FC236}">
              <a16:creationId xmlns:a16="http://schemas.microsoft.com/office/drawing/2014/main" id="{A7AD6BAA-57BC-404B-8E26-72B26565FF21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6" name="Text Box 2">
          <a:extLst>
            <a:ext uri="{FF2B5EF4-FFF2-40B4-BE49-F238E27FC236}">
              <a16:creationId xmlns:a16="http://schemas.microsoft.com/office/drawing/2014/main" id="{83A2AFAF-4722-4066-AAD7-ACEBC69CEFC5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7" name="Text Box 3">
          <a:extLst>
            <a:ext uri="{FF2B5EF4-FFF2-40B4-BE49-F238E27FC236}">
              <a16:creationId xmlns:a16="http://schemas.microsoft.com/office/drawing/2014/main" id="{90AE248D-7CFE-4CF6-B48D-C282ABC8C58B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8" name="Text Box 4">
          <a:extLst>
            <a:ext uri="{FF2B5EF4-FFF2-40B4-BE49-F238E27FC236}">
              <a16:creationId xmlns:a16="http://schemas.microsoft.com/office/drawing/2014/main" id="{DC8669BE-35AD-4C36-84A3-897686F51A65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29" name="Text Box 5">
          <a:extLst>
            <a:ext uri="{FF2B5EF4-FFF2-40B4-BE49-F238E27FC236}">
              <a16:creationId xmlns:a16="http://schemas.microsoft.com/office/drawing/2014/main" id="{6D0A41C3-0814-4289-94D6-3E36D137B95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0" name="Text Box 2">
          <a:extLst>
            <a:ext uri="{FF2B5EF4-FFF2-40B4-BE49-F238E27FC236}">
              <a16:creationId xmlns:a16="http://schemas.microsoft.com/office/drawing/2014/main" id="{69B01379-1960-43CD-815F-E0D5A12E3A7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1" name="Text Box 3">
          <a:extLst>
            <a:ext uri="{FF2B5EF4-FFF2-40B4-BE49-F238E27FC236}">
              <a16:creationId xmlns:a16="http://schemas.microsoft.com/office/drawing/2014/main" id="{01D33AB1-A4BF-4BDA-9428-BF47F04B3C7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2" name="Text Box 4">
          <a:extLst>
            <a:ext uri="{FF2B5EF4-FFF2-40B4-BE49-F238E27FC236}">
              <a16:creationId xmlns:a16="http://schemas.microsoft.com/office/drawing/2014/main" id="{758A0F19-7805-4A37-8170-571563E65C10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3" name="Text Box 5">
          <a:extLst>
            <a:ext uri="{FF2B5EF4-FFF2-40B4-BE49-F238E27FC236}">
              <a16:creationId xmlns:a16="http://schemas.microsoft.com/office/drawing/2014/main" id="{E18B5CD4-DAB6-4A12-8843-8FD59D0D85B9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4" name="Text Box 2">
          <a:extLst>
            <a:ext uri="{FF2B5EF4-FFF2-40B4-BE49-F238E27FC236}">
              <a16:creationId xmlns:a16="http://schemas.microsoft.com/office/drawing/2014/main" id="{DFC6AE31-90C8-43D7-94B1-6F0CC67A501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5" name="Text Box 3">
          <a:extLst>
            <a:ext uri="{FF2B5EF4-FFF2-40B4-BE49-F238E27FC236}">
              <a16:creationId xmlns:a16="http://schemas.microsoft.com/office/drawing/2014/main" id="{7149F037-D714-4E2D-9941-EBAAE0139E4D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6" name="Text Box 4">
          <a:extLst>
            <a:ext uri="{FF2B5EF4-FFF2-40B4-BE49-F238E27FC236}">
              <a16:creationId xmlns:a16="http://schemas.microsoft.com/office/drawing/2014/main" id="{DE58E843-1863-4B18-9E18-0E201CA6B4A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7" name="Text Box 5">
          <a:extLst>
            <a:ext uri="{FF2B5EF4-FFF2-40B4-BE49-F238E27FC236}">
              <a16:creationId xmlns:a16="http://schemas.microsoft.com/office/drawing/2014/main" id="{BD769E89-BEB1-4ECF-BABA-B161D55E192F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8" name="Text Box 2">
          <a:extLst>
            <a:ext uri="{FF2B5EF4-FFF2-40B4-BE49-F238E27FC236}">
              <a16:creationId xmlns:a16="http://schemas.microsoft.com/office/drawing/2014/main" id="{3A6FBBE0-0B80-4179-842F-D7AF55B145B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39" name="Text Box 3">
          <a:extLst>
            <a:ext uri="{FF2B5EF4-FFF2-40B4-BE49-F238E27FC236}">
              <a16:creationId xmlns:a16="http://schemas.microsoft.com/office/drawing/2014/main" id="{23172BC2-1D4E-4EEA-A7A0-B981CC563562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40" name="Text Box 4">
          <a:extLst>
            <a:ext uri="{FF2B5EF4-FFF2-40B4-BE49-F238E27FC236}">
              <a16:creationId xmlns:a16="http://schemas.microsoft.com/office/drawing/2014/main" id="{BA6B9D60-D54E-4314-8847-03F84355486C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28</xdr:row>
      <xdr:rowOff>190500</xdr:rowOff>
    </xdr:from>
    <xdr:to>
      <xdr:col>1</xdr:col>
      <xdr:colOff>1600200</xdr:colOff>
      <xdr:row>30</xdr:row>
      <xdr:rowOff>76200</xdr:rowOff>
    </xdr:to>
    <xdr:sp macro="" textlink="">
      <xdr:nvSpPr>
        <xdr:cNvPr id="1141" name="Text Box 5">
          <a:extLst>
            <a:ext uri="{FF2B5EF4-FFF2-40B4-BE49-F238E27FC236}">
              <a16:creationId xmlns:a16="http://schemas.microsoft.com/office/drawing/2014/main" id="{872C7C89-A3A1-4B43-B660-17ADFE9203E8}"/>
            </a:ext>
          </a:extLst>
        </xdr:cNvPr>
        <xdr:cNvSpPr txBox="1">
          <a:spLocks noChangeArrowheads="1"/>
        </xdr:cNvSpPr>
      </xdr:nvSpPr>
      <xdr:spPr bwMode="auto">
        <a:xfrm>
          <a:off x="1762125" y="5286375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2" name="Text Box 2">
          <a:extLst>
            <a:ext uri="{FF2B5EF4-FFF2-40B4-BE49-F238E27FC236}">
              <a16:creationId xmlns:a16="http://schemas.microsoft.com/office/drawing/2014/main" id="{82C861C6-7975-40CD-BA59-64734275FF9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3" name="Text Box 3">
          <a:extLst>
            <a:ext uri="{FF2B5EF4-FFF2-40B4-BE49-F238E27FC236}">
              <a16:creationId xmlns:a16="http://schemas.microsoft.com/office/drawing/2014/main" id="{D9C1451E-0DE2-4DFA-B028-47695BB706A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4" name="Text Box 4">
          <a:extLst>
            <a:ext uri="{FF2B5EF4-FFF2-40B4-BE49-F238E27FC236}">
              <a16:creationId xmlns:a16="http://schemas.microsoft.com/office/drawing/2014/main" id="{CEAE2D82-5874-4B2E-947B-FB625780432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5" name="Text Box 5">
          <a:extLst>
            <a:ext uri="{FF2B5EF4-FFF2-40B4-BE49-F238E27FC236}">
              <a16:creationId xmlns:a16="http://schemas.microsoft.com/office/drawing/2014/main" id="{BCFED391-A37C-498F-9012-8F9E4E84EC6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6" name="Text Box 2">
          <a:extLst>
            <a:ext uri="{FF2B5EF4-FFF2-40B4-BE49-F238E27FC236}">
              <a16:creationId xmlns:a16="http://schemas.microsoft.com/office/drawing/2014/main" id="{5D7BC61A-52AD-44DA-B207-4A5174C1F1C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7" name="Text Box 3">
          <a:extLst>
            <a:ext uri="{FF2B5EF4-FFF2-40B4-BE49-F238E27FC236}">
              <a16:creationId xmlns:a16="http://schemas.microsoft.com/office/drawing/2014/main" id="{122E4D2E-03D1-4887-8BB0-F2823A33E26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8" name="Text Box 4">
          <a:extLst>
            <a:ext uri="{FF2B5EF4-FFF2-40B4-BE49-F238E27FC236}">
              <a16:creationId xmlns:a16="http://schemas.microsoft.com/office/drawing/2014/main" id="{49B55F0E-D608-4522-8241-36D4FB952C9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49" name="Text Box 5">
          <a:extLst>
            <a:ext uri="{FF2B5EF4-FFF2-40B4-BE49-F238E27FC236}">
              <a16:creationId xmlns:a16="http://schemas.microsoft.com/office/drawing/2014/main" id="{F80D209B-216A-49C9-AEDF-6A9A6A7AEC54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0" name="Text Box 2">
          <a:extLst>
            <a:ext uri="{FF2B5EF4-FFF2-40B4-BE49-F238E27FC236}">
              <a16:creationId xmlns:a16="http://schemas.microsoft.com/office/drawing/2014/main" id="{7622F13E-643F-4118-A5E5-AF2392FEA99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1" name="Text Box 3">
          <a:extLst>
            <a:ext uri="{FF2B5EF4-FFF2-40B4-BE49-F238E27FC236}">
              <a16:creationId xmlns:a16="http://schemas.microsoft.com/office/drawing/2014/main" id="{01BC9631-8ECE-4C51-9B12-7745A0623CAD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2" name="Text Box 4">
          <a:extLst>
            <a:ext uri="{FF2B5EF4-FFF2-40B4-BE49-F238E27FC236}">
              <a16:creationId xmlns:a16="http://schemas.microsoft.com/office/drawing/2014/main" id="{7F556A19-C4CF-4A17-8942-19F927B4CF88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3" name="Text Box 5">
          <a:extLst>
            <a:ext uri="{FF2B5EF4-FFF2-40B4-BE49-F238E27FC236}">
              <a16:creationId xmlns:a16="http://schemas.microsoft.com/office/drawing/2014/main" id="{4FD6218F-A1BB-48D0-B1B5-9A31688062D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4" name="Text Box 2">
          <a:extLst>
            <a:ext uri="{FF2B5EF4-FFF2-40B4-BE49-F238E27FC236}">
              <a16:creationId xmlns:a16="http://schemas.microsoft.com/office/drawing/2014/main" id="{BA713BAF-F242-4F4E-A19B-FE553897EA6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5" name="Text Box 3">
          <a:extLst>
            <a:ext uri="{FF2B5EF4-FFF2-40B4-BE49-F238E27FC236}">
              <a16:creationId xmlns:a16="http://schemas.microsoft.com/office/drawing/2014/main" id="{FC30AD0D-AB08-4411-B217-D3B8877A5EC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6" name="Text Box 4">
          <a:extLst>
            <a:ext uri="{FF2B5EF4-FFF2-40B4-BE49-F238E27FC236}">
              <a16:creationId xmlns:a16="http://schemas.microsoft.com/office/drawing/2014/main" id="{449D637C-0CAB-481C-9683-9558AC3EA2A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7" name="Text Box 5">
          <a:extLst>
            <a:ext uri="{FF2B5EF4-FFF2-40B4-BE49-F238E27FC236}">
              <a16:creationId xmlns:a16="http://schemas.microsoft.com/office/drawing/2014/main" id="{96B076AC-969E-4760-93AF-AD8ED1B970A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8" name="Text Box 2">
          <a:extLst>
            <a:ext uri="{FF2B5EF4-FFF2-40B4-BE49-F238E27FC236}">
              <a16:creationId xmlns:a16="http://schemas.microsoft.com/office/drawing/2014/main" id="{1FE27628-C0EA-40F4-8F6E-6386E3A6200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59" name="Text Box 3">
          <a:extLst>
            <a:ext uri="{FF2B5EF4-FFF2-40B4-BE49-F238E27FC236}">
              <a16:creationId xmlns:a16="http://schemas.microsoft.com/office/drawing/2014/main" id="{1D0ADF63-B060-46E8-9CD6-E657506DEB5C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0" name="Text Box 4">
          <a:extLst>
            <a:ext uri="{FF2B5EF4-FFF2-40B4-BE49-F238E27FC236}">
              <a16:creationId xmlns:a16="http://schemas.microsoft.com/office/drawing/2014/main" id="{65B7B2A8-8D32-4F23-86BA-C9242500ADD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1" name="Text Box 5">
          <a:extLst>
            <a:ext uri="{FF2B5EF4-FFF2-40B4-BE49-F238E27FC236}">
              <a16:creationId xmlns:a16="http://schemas.microsoft.com/office/drawing/2014/main" id="{1C4995E7-E144-49F2-9BA9-E4BEBF85BEC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2" name="Text Box 2">
          <a:extLst>
            <a:ext uri="{FF2B5EF4-FFF2-40B4-BE49-F238E27FC236}">
              <a16:creationId xmlns:a16="http://schemas.microsoft.com/office/drawing/2014/main" id="{CF233DD6-1877-4DCF-B991-BEBF5B88F99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3" name="Text Box 3">
          <a:extLst>
            <a:ext uri="{FF2B5EF4-FFF2-40B4-BE49-F238E27FC236}">
              <a16:creationId xmlns:a16="http://schemas.microsoft.com/office/drawing/2014/main" id="{F0B644C9-4931-41D7-8CC5-A484BA0A4B2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4" name="Text Box 4">
          <a:extLst>
            <a:ext uri="{FF2B5EF4-FFF2-40B4-BE49-F238E27FC236}">
              <a16:creationId xmlns:a16="http://schemas.microsoft.com/office/drawing/2014/main" id="{34528D77-B534-4F77-9629-336F1FE7EEE9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5" name="Text Box 5">
          <a:extLst>
            <a:ext uri="{FF2B5EF4-FFF2-40B4-BE49-F238E27FC236}">
              <a16:creationId xmlns:a16="http://schemas.microsoft.com/office/drawing/2014/main" id="{CA5F3615-A49C-4D10-9DDF-385EDA07AF6F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6" name="Text Box 2">
          <a:extLst>
            <a:ext uri="{FF2B5EF4-FFF2-40B4-BE49-F238E27FC236}">
              <a16:creationId xmlns:a16="http://schemas.microsoft.com/office/drawing/2014/main" id="{53295CB5-1C8F-4316-BF9C-098810B93A8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7" name="Text Box 3">
          <a:extLst>
            <a:ext uri="{FF2B5EF4-FFF2-40B4-BE49-F238E27FC236}">
              <a16:creationId xmlns:a16="http://schemas.microsoft.com/office/drawing/2014/main" id="{78DA59E6-2524-42F9-AE56-0E6122900719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8" name="Text Box 4">
          <a:extLst>
            <a:ext uri="{FF2B5EF4-FFF2-40B4-BE49-F238E27FC236}">
              <a16:creationId xmlns:a16="http://schemas.microsoft.com/office/drawing/2014/main" id="{B89B59B9-5282-4D81-93D0-4A607142B372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69" name="Text Box 5">
          <a:extLst>
            <a:ext uri="{FF2B5EF4-FFF2-40B4-BE49-F238E27FC236}">
              <a16:creationId xmlns:a16="http://schemas.microsoft.com/office/drawing/2014/main" id="{DB047E77-B18A-43A3-8F70-0A683A18641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0" name="Text Box 2">
          <a:extLst>
            <a:ext uri="{FF2B5EF4-FFF2-40B4-BE49-F238E27FC236}">
              <a16:creationId xmlns:a16="http://schemas.microsoft.com/office/drawing/2014/main" id="{BC3BD724-B59D-45D3-AA38-687B37DDE527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1" name="Text Box 3">
          <a:extLst>
            <a:ext uri="{FF2B5EF4-FFF2-40B4-BE49-F238E27FC236}">
              <a16:creationId xmlns:a16="http://schemas.microsoft.com/office/drawing/2014/main" id="{FDEA02E5-BEF8-465D-97C8-1328BA1D124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2" name="Text Box 4">
          <a:extLst>
            <a:ext uri="{FF2B5EF4-FFF2-40B4-BE49-F238E27FC236}">
              <a16:creationId xmlns:a16="http://schemas.microsoft.com/office/drawing/2014/main" id="{A392884F-433C-4825-8FCC-D7BCFFBE724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3" name="Text Box 5">
          <a:extLst>
            <a:ext uri="{FF2B5EF4-FFF2-40B4-BE49-F238E27FC236}">
              <a16:creationId xmlns:a16="http://schemas.microsoft.com/office/drawing/2014/main" id="{C88A1A89-578E-4347-805E-DD3CE5B86F5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4" name="Text Box 2">
          <a:extLst>
            <a:ext uri="{FF2B5EF4-FFF2-40B4-BE49-F238E27FC236}">
              <a16:creationId xmlns:a16="http://schemas.microsoft.com/office/drawing/2014/main" id="{B0D99FAB-990F-4803-83BE-7769B7E8D37C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5" name="Text Box 3">
          <a:extLst>
            <a:ext uri="{FF2B5EF4-FFF2-40B4-BE49-F238E27FC236}">
              <a16:creationId xmlns:a16="http://schemas.microsoft.com/office/drawing/2014/main" id="{10470DDC-08E9-4C9B-8722-15919FF42E1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6" name="Text Box 4">
          <a:extLst>
            <a:ext uri="{FF2B5EF4-FFF2-40B4-BE49-F238E27FC236}">
              <a16:creationId xmlns:a16="http://schemas.microsoft.com/office/drawing/2014/main" id="{AC8C8340-3139-4021-A29F-E492CAA8B90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7" name="Text Box 5">
          <a:extLst>
            <a:ext uri="{FF2B5EF4-FFF2-40B4-BE49-F238E27FC236}">
              <a16:creationId xmlns:a16="http://schemas.microsoft.com/office/drawing/2014/main" id="{8067B5C3-E1B4-41A7-85D8-87AF3FED1DD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8" name="Text Box 2">
          <a:extLst>
            <a:ext uri="{FF2B5EF4-FFF2-40B4-BE49-F238E27FC236}">
              <a16:creationId xmlns:a16="http://schemas.microsoft.com/office/drawing/2014/main" id="{88B98270-C4FA-4787-9857-E4D265CAC5E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79" name="Text Box 3">
          <a:extLst>
            <a:ext uri="{FF2B5EF4-FFF2-40B4-BE49-F238E27FC236}">
              <a16:creationId xmlns:a16="http://schemas.microsoft.com/office/drawing/2014/main" id="{035734DB-F046-4BFD-A811-50519195665B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0" name="Text Box 4">
          <a:extLst>
            <a:ext uri="{FF2B5EF4-FFF2-40B4-BE49-F238E27FC236}">
              <a16:creationId xmlns:a16="http://schemas.microsoft.com/office/drawing/2014/main" id="{E7AF2D10-C23E-4933-9B43-7951013D171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1" name="Text Box 5">
          <a:extLst>
            <a:ext uri="{FF2B5EF4-FFF2-40B4-BE49-F238E27FC236}">
              <a16:creationId xmlns:a16="http://schemas.microsoft.com/office/drawing/2014/main" id="{60E1B5B3-5E55-4DF4-91A3-AD3DCEEAF2B6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2" name="Text Box 2">
          <a:extLst>
            <a:ext uri="{FF2B5EF4-FFF2-40B4-BE49-F238E27FC236}">
              <a16:creationId xmlns:a16="http://schemas.microsoft.com/office/drawing/2014/main" id="{51560D21-B3ED-479F-B02A-FEFEFCD7CF33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3" name="Text Box 3">
          <a:extLst>
            <a:ext uri="{FF2B5EF4-FFF2-40B4-BE49-F238E27FC236}">
              <a16:creationId xmlns:a16="http://schemas.microsoft.com/office/drawing/2014/main" id="{9173DD83-F405-4571-85EF-E130513F75DC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4" name="Text Box 4">
          <a:extLst>
            <a:ext uri="{FF2B5EF4-FFF2-40B4-BE49-F238E27FC236}">
              <a16:creationId xmlns:a16="http://schemas.microsoft.com/office/drawing/2014/main" id="{FE9FA117-A5D3-4739-B035-979FE2E41DC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5" name="Text Box 5">
          <a:extLst>
            <a:ext uri="{FF2B5EF4-FFF2-40B4-BE49-F238E27FC236}">
              <a16:creationId xmlns:a16="http://schemas.microsoft.com/office/drawing/2014/main" id="{365F0309-476D-4CB6-B59E-85F844A4CE9E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6" name="Text Box 2">
          <a:extLst>
            <a:ext uri="{FF2B5EF4-FFF2-40B4-BE49-F238E27FC236}">
              <a16:creationId xmlns:a16="http://schemas.microsoft.com/office/drawing/2014/main" id="{C5B85004-1E91-484F-9040-3A79DE15E1FA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7" name="Text Box 3">
          <a:extLst>
            <a:ext uri="{FF2B5EF4-FFF2-40B4-BE49-F238E27FC236}">
              <a16:creationId xmlns:a16="http://schemas.microsoft.com/office/drawing/2014/main" id="{49F0486E-A35C-433F-8D80-DCC3A56B2709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8" name="Text Box 4">
          <a:extLst>
            <a:ext uri="{FF2B5EF4-FFF2-40B4-BE49-F238E27FC236}">
              <a16:creationId xmlns:a16="http://schemas.microsoft.com/office/drawing/2014/main" id="{F53D500F-4BCC-4BE3-999D-B0C24027DFC5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28</xdr:row>
      <xdr:rowOff>190500</xdr:rowOff>
    </xdr:from>
    <xdr:to>
      <xdr:col>1</xdr:col>
      <xdr:colOff>771525</xdr:colOff>
      <xdr:row>30</xdr:row>
      <xdr:rowOff>76200</xdr:rowOff>
    </xdr:to>
    <xdr:sp macro="" textlink="">
      <xdr:nvSpPr>
        <xdr:cNvPr id="1189" name="Text Box 5">
          <a:extLst>
            <a:ext uri="{FF2B5EF4-FFF2-40B4-BE49-F238E27FC236}">
              <a16:creationId xmlns:a16="http://schemas.microsoft.com/office/drawing/2014/main" id="{04119445-5622-47D7-B76F-B34BAE999511}"/>
            </a:ext>
          </a:extLst>
        </xdr:cNvPr>
        <xdr:cNvSpPr txBox="1">
          <a:spLocks noChangeArrowheads="1"/>
        </xdr:cNvSpPr>
      </xdr:nvSpPr>
      <xdr:spPr bwMode="auto">
        <a:xfrm>
          <a:off x="971550" y="5286375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0" name="Text Box 2">
          <a:extLst>
            <a:ext uri="{FF2B5EF4-FFF2-40B4-BE49-F238E27FC236}">
              <a16:creationId xmlns:a16="http://schemas.microsoft.com/office/drawing/2014/main" id="{292E8665-AD8F-4032-858D-4C2EF55138C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1" name="Text Box 3">
          <a:extLst>
            <a:ext uri="{FF2B5EF4-FFF2-40B4-BE49-F238E27FC236}">
              <a16:creationId xmlns:a16="http://schemas.microsoft.com/office/drawing/2014/main" id="{7AE0E5A5-70B8-4110-B2A7-2F5DD7FF585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2" name="Text Box 4">
          <a:extLst>
            <a:ext uri="{FF2B5EF4-FFF2-40B4-BE49-F238E27FC236}">
              <a16:creationId xmlns:a16="http://schemas.microsoft.com/office/drawing/2014/main" id="{A3A726EF-F190-4209-B465-E735815218CF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3" name="Text Box 5">
          <a:extLst>
            <a:ext uri="{FF2B5EF4-FFF2-40B4-BE49-F238E27FC236}">
              <a16:creationId xmlns:a16="http://schemas.microsoft.com/office/drawing/2014/main" id="{4A1C3871-F7AD-4F3D-AA73-910FDB33D7A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4" name="Text Box 2">
          <a:extLst>
            <a:ext uri="{FF2B5EF4-FFF2-40B4-BE49-F238E27FC236}">
              <a16:creationId xmlns:a16="http://schemas.microsoft.com/office/drawing/2014/main" id="{20F5DE88-F9E3-4355-B2A3-E7ADD358C7B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5" name="Text Box 3">
          <a:extLst>
            <a:ext uri="{FF2B5EF4-FFF2-40B4-BE49-F238E27FC236}">
              <a16:creationId xmlns:a16="http://schemas.microsoft.com/office/drawing/2014/main" id="{D6AF15AA-9FEF-4692-B02D-6469425492A3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6" name="Text Box 4">
          <a:extLst>
            <a:ext uri="{FF2B5EF4-FFF2-40B4-BE49-F238E27FC236}">
              <a16:creationId xmlns:a16="http://schemas.microsoft.com/office/drawing/2014/main" id="{F342322E-858D-4050-9294-3BB045AACF6D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7" name="Text Box 5">
          <a:extLst>
            <a:ext uri="{FF2B5EF4-FFF2-40B4-BE49-F238E27FC236}">
              <a16:creationId xmlns:a16="http://schemas.microsoft.com/office/drawing/2014/main" id="{50BFC4D9-AA73-4A16-9F91-FDE179CD6E6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8" name="Text Box 2">
          <a:extLst>
            <a:ext uri="{FF2B5EF4-FFF2-40B4-BE49-F238E27FC236}">
              <a16:creationId xmlns:a16="http://schemas.microsoft.com/office/drawing/2014/main" id="{EF0B84B5-9622-4C54-81CD-077C93F27DB6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199" name="Text Box 3">
          <a:extLst>
            <a:ext uri="{FF2B5EF4-FFF2-40B4-BE49-F238E27FC236}">
              <a16:creationId xmlns:a16="http://schemas.microsoft.com/office/drawing/2014/main" id="{A687D38B-5684-4319-B553-EDAC7828480F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0" name="Text Box 4">
          <a:extLst>
            <a:ext uri="{FF2B5EF4-FFF2-40B4-BE49-F238E27FC236}">
              <a16:creationId xmlns:a16="http://schemas.microsoft.com/office/drawing/2014/main" id="{273E6985-5BA7-405F-B460-B58A35604DFE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1" name="Text Box 5">
          <a:extLst>
            <a:ext uri="{FF2B5EF4-FFF2-40B4-BE49-F238E27FC236}">
              <a16:creationId xmlns:a16="http://schemas.microsoft.com/office/drawing/2014/main" id="{F5E41088-8DFF-45A5-B3AE-3FEA81BD11D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2" name="Text Box 2">
          <a:extLst>
            <a:ext uri="{FF2B5EF4-FFF2-40B4-BE49-F238E27FC236}">
              <a16:creationId xmlns:a16="http://schemas.microsoft.com/office/drawing/2014/main" id="{46CBB433-7F7B-44D0-BD9A-DA0E1062622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3" name="Text Box 3">
          <a:extLst>
            <a:ext uri="{FF2B5EF4-FFF2-40B4-BE49-F238E27FC236}">
              <a16:creationId xmlns:a16="http://schemas.microsoft.com/office/drawing/2014/main" id="{4EB94B39-5C0A-4209-810C-7030900886E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4" name="Text Box 4">
          <a:extLst>
            <a:ext uri="{FF2B5EF4-FFF2-40B4-BE49-F238E27FC236}">
              <a16:creationId xmlns:a16="http://schemas.microsoft.com/office/drawing/2014/main" id="{B019DC2E-FB36-4115-813C-E2BD65F2647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5" name="Text Box 5">
          <a:extLst>
            <a:ext uri="{FF2B5EF4-FFF2-40B4-BE49-F238E27FC236}">
              <a16:creationId xmlns:a16="http://schemas.microsoft.com/office/drawing/2014/main" id="{87A6CB3C-C147-4410-8E32-29E959EECBD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6" name="Text Box 2">
          <a:extLst>
            <a:ext uri="{FF2B5EF4-FFF2-40B4-BE49-F238E27FC236}">
              <a16:creationId xmlns:a16="http://schemas.microsoft.com/office/drawing/2014/main" id="{5863DC4F-5E35-4340-8C88-0D84AA87C8C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7" name="Text Box 3">
          <a:extLst>
            <a:ext uri="{FF2B5EF4-FFF2-40B4-BE49-F238E27FC236}">
              <a16:creationId xmlns:a16="http://schemas.microsoft.com/office/drawing/2014/main" id="{F3C92BB5-0A87-496A-84B9-46B91C9BACE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8" name="Text Box 4">
          <a:extLst>
            <a:ext uri="{FF2B5EF4-FFF2-40B4-BE49-F238E27FC236}">
              <a16:creationId xmlns:a16="http://schemas.microsoft.com/office/drawing/2014/main" id="{C8C5C8F0-591C-4C8C-9179-B2EF598A21A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09" name="Text Box 5">
          <a:extLst>
            <a:ext uri="{FF2B5EF4-FFF2-40B4-BE49-F238E27FC236}">
              <a16:creationId xmlns:a16="http://schemas.microsoft.com/office/drawing/2014/main" id="{8208D060-4F47-420B-9042-5B019BB41E4E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0" name="Text Box 2">
          <a:extLst>
            <a:ext uri="{FF2B5EF4-FFF2-40B4-BE49-F238E27FC236}">
              <a16:creationId xmlns:a16="http://schemas.microsoft.com/office/drawing/2014/main" id="{DED23739-4851-4000-B89F-FD3DEE0A4BD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1" name="Text Box 3">
          <a:extLst>
            <a:ext uri="{FF2B5EF4-FFF2-40B4-BE49-F238E27FC236}">
              <a16:creationId xmlns:a16="http://schemas.microsoft.com/office/drawing/2014/main" id="{DB6D19CD-45DE-4F96-8B35-2EB23ECDA5B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2" name="Text Box 4">
          <a:extLst>
            <a:ext uri="{FF2B5EF4-FFF2-40B4-BE49-F238E27FC236}">
              <a16:creationId xmlns:a16="http://schemas.microsoft.com/office/drawing/2014/main" id="{57ACAED0-846D-477E-BE42-FB8F17750B13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3" name="Text Box 5">
          <a:extLst>
            <a:ext uri="{FF2B5EF4-FFF2-40B4-BE49-F238E27FC236}">
              <a16:creationId xmlns:a16="http://schemas.microsoft.com/office/drawing/2014/main" id="{C742313C-6317-4CD9-96FC-617CD6F4C2BE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4" name="Text Box 2">
          <a:extLst>
            <a:ext uri="{FF2B5EF4-FFF2-40B4-BE49-F238E27FC236}">
              <a16:creationId xmlns:a16="http://schemas.microsoft.com/office/drawing/2014/main" id="{095261B6-C035-497A-8F9F-CEA0F8A5E75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5" name="Text Box 3">
          <a:extLst>
            <a:ext uri="{FF2B5EF4-FFF2-40B4-BE49-F238E27FC236}">
              <a16:creationId xmlns:a16="http://schemas.microsoft.com/office/drawing/2014/main" id="{18BCB15C-E670-43B4-8D92-2DCBD64C8770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6" name="Text Box 4">
          <a:extLst>
            <a:ext uri="{FF2B5EF4-FFF2-40B4-BE49-F238E27FC236}">
              <a16:creationId xmlns:a16="http://schemas.microsoft.com/office/drawing/2014/main" id="{37F045F8-EF3E-48FD-A026-B8E8018323D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7" name="Text Box 5">
          <a:extLst>
            <a:ext uri="{FF2B5EF4-FFF2-40B4-BE49-F238E27FC236}">
              <a16:creationId xmlns:a16="http://schemas.microsoft.com/office/drawing/2014/main" id="{E9446E1E-38BF-4AC2-ADE6-70CADB02A9A3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8" name="Text Box 2">
          <a:extLst>
            <a:ext uri="{FF2B5EF4-FFF2-40B4-BE49-F238E27FC236}">
              <a16:creationId xmlns:a16="http://schemas.microsoft.com/office/drawing/2014/main" id="{F32DDACA-A300-40F3-A4EC-F30F001987D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19" name="Text Box 3">
          <a:extLst>
            <a:ext uri="{FF2B5EF4-FFF2-40B4-BE49-F238E27FC236}">
              <a16:creationId xmlns:a16="http://schemas.microsoft.com/office/drawing/2014/main" id="{F059F3E7-C236-44D9-BF48-5D5765E1AA9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0" name="Text Box 4">
          <a:extLst>
            <a:ext uri="{FF2B5EF4-FFF2-40B4-BE49-F238E27FC236}">
              <a16:creationId xmlns:a16="http://schemas.microsoft.com/office/drawing/2014/main" id="{943AC034-45BA-4FDE-8F18-C2B69A3F9B7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1" name="Text Box 5">
          <a:extLst>
            <a:ext uri="{FF2B5EF4-FFF2-40B4-BE49-F238E27FC236}">
              <a16:creationId xmlns:a16="http://schemas.microsoft.com/office/drawing/2014/main" id="{492D8135-8E1E-4C0A-AE46-71B501EFC29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2" name="Text Box 2">
          <a:extLst>
            <a:ext uri="{FF2B5EF4-FFF2-40B4-BE49-F238E27FC236}">
              <a16:creationId xmlns:a16="http://schemas.microsoft.com/office/drawing/2014/main" id="{31EF8B23-5524-4BB5-9407-E3B86B2A0EB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3" name="Text Box 3">
          <a:extLst>
            <a:ext uri="{FF2B5EF4-FFF2-40B4-BE49-F238E27FC236}">
              <a16:creationId xmlns:a16="http://schemas.microsoft.com/office/drawing/2014/main" id="{E27F38CB-73AE-48D9-AED7-5953E24574A3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4" name="Text Box 4">
          <a:extLst>
            <a:ext uri="{FF2B5EF4-FFF2-40B4-BE49-F238E27FC236}">
              <a16:creationId xmlns:a16="http://schemas.microsoft.com/office/drawing/2014/main" id="{5ED13858-CB68-4853-BEC7-D3277AE2633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5" name="Text Box 5">
          <a:extLst>
            <a:ext uri="{FF2B5EF4-FFF2-40B4-BE49-F238E27FC236}">
              <a16:creationId xmlns:a16="http://schemas.microsoft.com/office/drawing/2014/main" id="{D1B5FC5F-CC87-4CFA-8FDA-C3D1FFD0A07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6" name="Text Box 2">
          <a:extLst>
            <a:ext uri="{FF2B5EF4-FFF2-40B4-BE49-F238E27FC236}">
              <a16:creationId xmlns:a16="http://schemas.microsoft.com/office/drawing/2014/main" id="{AC798A06-BDD3-478D-85AD-9654A10704B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7" name="Text Box 3">
          <a:extLst>
            <a:ext uri="{FF2B5EF4-FFF2-40B4-BE49-F238E27FC236}">
              <a16:creationId xmlns:a16="http://schemas.microsoft.com/office/drawing/2014/main" id="{EAE4325B-5D09-4AC2-A9CE-3CD33930AD8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8" name="Text Box 4">
          <a:extLst>
            <a:ext uri="{FF2B5EF4-FFF2-40B4-BE49-F238E27FC236}">
              <a16:creationId xmlns:a16="http://schemas.microsoft.com/office/drawing/2014/main" id="{DA38C60C-BA74-4614-8A8A-6FA1F53317B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29" name="Text Box 5">
          <a:extLst>
            <a:ext uri="{FF2B5EF4-FFF2-40B4-BE49-F238E27FC236}">
              <a16:creationId xmlns:a16="http://schemas.microsoft.com/office/drawing/2014/main" id="{984BDF34-BAAC-45CA-B9D6-E0E259216D1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0" name="Text Box 2">
          <a:extLst>
            <a:ext uri="{FF2B5EF4-FFF2-40B4-BE49-F238E27FC236}">
              <a16:creationId xmlns:a16="http://schemas.microsoft.com/office/drawing/2014/main" id="{61A603DB-C87D-4E7C-B731-A6BE539E050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1" name="Text Box 3">
          <a:extLst>
            <a:ext uri="{FF2B5EF4-FFF2-40B4-BE49-F238E27FC236}">
              <a16:creationId xmlns:a16="http://schemas.microsoft.com/office/drawing/2014/main" id="{DA17545F-68A7-409A-AF6F-5031C05773BF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2" name="Text Box 4">
          <a:extLst>
            <a:ext uri="{FF2B5EF4-FFF2-40B4-BE49-F238E27FC236}">
              <a16:creationId xmlns:a16="http://schemas.microsoft.com/office/drawing/2014/main" id="{E5899EFF-2F8C-43E8-AD4C-B8D00255C8F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3" name="Text Box 5">
          <a:extLst>
            <a:ext uri="{FF2B5EF4-FFF2-40B4-BE49-F238E27FC236}">
              <a16:creationId xmlns:a16="http://schemas.microsoft.com/office/drawing/2014/main" id="{CBA90372-98E8-43AF-870B-864AE18F0F6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4" name="Text Box 2">
          <a:extLst>
            <a:ext uri="{FF2B5EF4-FFF2-40B4-BE49-F238E27FC236}">
              <a16:creationId xmlns:a16="http://schemas.microsoft.com/office/drawing/2014/main" id="{DBA75316-088C-424D-B9E0-E70FA384FFAE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5" name="Text Box 3">
          <a:extLst>
            <a:ext uri="{FF2B5EF4-FFF2-40B4-BE49-F238E27FC236}">
              <a16:creationId xmlns:a16="http://schemas.microsoft.com/office/drawing/2014/main" id="{B7480530-DCAF-415B-AA52-28B8FAB8365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6" name="Text Box 4">
          <a:extLst>
            <a:ext uri="{FF2B5EF4-FFF2-40B4-BE49-F238E27FC236}">
              <a16:creationId xmlns:a16="http://schemas.microsoft.com/office/drawing/2014/main" id="{BD359740-D8B4-4BD7-A3DB-4D720BEDD9A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37" name="Text Box 5">
          <a:extLst>
            <a:ext uri="{FF2B5EF4-FFF2-40B4-BE49-F238E27FC236}">
              <a16:creationId xmlns:a16="http://schemas.microsoft.com/office/drawing/2014/main" id="{CE97467C-D5FC-4059-A739-CF2AD802EFC0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38" name="Text Box 2">
          <a:extLst>
            <a:ext uri="{FF2B5EF4-FFF2-40B4-BE49-F238E27FC236}">
              <a16:creationId xmlns:a16="http://schemas.microsoft.com/office/drawing/2014/main" id="{35DC3500-69E2-431F-909E-B86154655B9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39" name="Text Box 3">
          <a:extLst>
            <a:ext uri="{FF2B5EF4-FFF2-40B4-BE49-F238E27FC236}">
              <a16:creationId xmlns:a16="http://schemas.microsoft.com/office/drawing/2014/main" id="{C77BEA20-B3BD-42EF-91CF-EA3EBC8B9A5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0" name="Text Box 4">
          <a:extLst>
            <a:ext uri="{FF2B5EF4-FFF2-40B4-BE49-F238E27FC236}">
              <a16:creationId xmlns:a16="http://schemas.microsoft.com/office/drawing/2014/main" id="{11CDD33E-AC62-478F-8C86-BBA8866D01D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1" name="Text Box 5">
          <a:extLst>
            <a:ext uri="{FF2B5EF4-FFF2-40B4-BE49-F238E27FC236}">
              <a16:creationId xmlns:a16="http://schemas.microsoft.com/office/drawing/2014/main" id="{FDAA1BA4-BC18-4CD0-90CC-CEFD1D88D1E1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2" name="Text Box 2">
          <a:extLst>
            <a:ext uri="{FF2B5EF4-FFF2-40B4-BE49-F238E27FC236}">
              <a16:creationId xmlns:a16="http://schemas.microsoft.com/office/drawing/2014/main" id="{E6097322-5F76-4EC6-8BD1-F7FA53F65949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3" name="Text Box 3">
          <a:extLst>
            <a:ext uri="{FF2B5EF4-FFF2-40B4-BE49-F238E27FC236}">
              <a16:creationId xmlns:a16="http://schemas.microsoft.com/office/drawing/2014/main" id="{C520C22B-99F2-4B9B-82F5-5652069C4C5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4" name="Text Box 4">
          <a:extLst>
            <a:ext uri="{FF2B5EF4-FFF2-40B4-BE49-F238E27FC236}">
              <a16:creationId xmlns:a16="http://schemas.microsoft.com/office/drawing/2014/main" id="{F8704949-1CF7-452C-A57F-084DC3BC2FF7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5" name="Text Box 5">
          <a:extLst>
            <a:ext uri="{FF2B5EF4-FFF2-40B4-BE49-F238E27FC236}">
              <a16:creationId xmlns:a16="http://schemas.microsoft.com/office/drawing/2014/main" id="{34D8D4B9-2C34-4E9E-916C-493B8E33C65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6" name="Text Box 2">
          <a:extLst>
            <a:ext uri="{FF2B5EF4-FFF2-40B4-BE49-F238E27FC236}">
              <a16:creationId xmlns:a16="http://schemas.microsoft.com/office/drawing/2014/main" id="{768AD844-AA73-4B4D-A0B9-FF9CC3ED1EF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7" name="Text Box 3">
          <a:extLst>
            <a:ext uri="{FF2B5EF4-FFF2-40B4-BE49-F238E27FC236}">
              <a16:creationId xmlns:a16="http://schemas.microsoft.com/office/drawing/2014/main" id="{71590942-0C47-448D-AFBA-1EAFAD42F06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8" name="Text Box 4">
          <a:extLst>
            <a:ext uri="{FF2B5EF4-FFF2-40B4-BE49-F238E27FC236}">
              <a16:creationId xmlns:a16="http://schemas.microsoft.com/office/drawing/2014/main" id="{FAD57F35-A635-44DD-9E75-C395645E181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49" name="Text Box 5">
          <a:extLst>
            <a:ext uri="{FF2B5EF4-FFF2-40B4-BE49-F238E27FC236}">
              <a16:creationId xmlns:a16="http://schemas.microsoft.com/office/drawing/2014/main" id="{4D5116BD-3068-4583-B724-6A3CAFCE977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0" name="Text Box 2">
          <a:extLst>
            <a:ext uri="{FF2B5EF4-FFF2-40B4-BE49-F238E27FC236}">
              <a16:creationId xmlns:a16="http://schemas.microsoft.com/office/drawing/2014/main" id="{A5893DD5-6280-4752-8222-BFBC35134C6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1" name="Text Box 3">
          <a:extLst>
            <a:ext uri="{FF2B5EF4-FFF2-40B4-BE49-F238E27FC236}">
              <a16:creationId xmlns:a16="http://schemas.microsoft.com/office/drawing/2014/main" id="{934AA8F4-9FB4-4002-8C90-28C000706A3D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2" name="Text Box 4">
          <a:extLst>
            <a:ext uri="{FF2B5EF4-FFF2-40B4-BE49-F238E27FC236}">
              <a16:creationId xmlns:a16="http://schemas.microsoft.com/office/drawing/2014/main" id="{9DB47E33-317C-4A1F-9855-2543548FBFF4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3" name="Text Box 5">
          <a:extLst>
            <a:ext uri="{FF2B5EF4-FFF2-40B4-BE49-F238E27FC236}">
              <a16:creationId xmlns:a16="http://schemas.microsoft.com/office/drawing/2014/main" id="{08667F7B-6623-446A-9F91-C095174D45B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4" name="Text Box 2">
          <a:extLst>
            <a:ext uri="{FF2B5EF4-FFF2-40B4-BE49-F238E27FC236}">
              <a16:creationId xmlns:a16="http://schemas.microsoft.com/office/drawing/2014/main" id="{3EDE13C8-DBC8-4EB7-9751-2D6C194FD83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5" name="Text Box 3">
          <a:extLst>
            <a:ext uri="{FF2B5EF4-FFF2-40B4-BE49-F238E27FC236}">
              <a16:creationId xmlns:a16="http://schemas.microsoft.com/office/drawing/2014/main" id="{B754BE0F-8974-4676-A676-A9DAD923379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6" name="Text Box 4">
          <a:extLst>
            <a:ext uri="{FF2B5EF4-FFF2-40B4-BE49-F238E27FC236}">
              <a16:creationId xmlns:a16="http://schemas.microsoft.com/office/drawing/2014/main" id="{3751A910-D173-481B-AD7C-76AF366422B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7" name="Text Box 5">
          <a:extLst>
            <a:ext uri="{FF2B5EF4-FFF2-40B4-BE49-F238E27FC236}">
              <a16:creationId xmlns:a16="http://schemas.microsoft.com/office/drawing/2014/main" id="{3A7EB095-D308-403F-8851-5F99C2C428B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8" name="Text Box 2">
          <a:extLst>
            <a:ext uri="{FF2B5EF4-FFF2-40B4-BE49-F238E27FC236}">
              <a16:creationId xmlns:a16="http://schemas.microsoft.com/office/drawing/2014/main" id="{5F7898B3-55FF-4454-8ED2-5D20DEF542F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59" name="Text Box 3">
          <a:extLst>
            <a:ext uri="{FF2B5EF4-FFF2-40B4-BE49-F238E27FC236}">
              <a16:creationId xmlns:a16="http://schemas.microsoft.com/office/drawing/2014/main" id="{0937F7F5-FD7C-4E26-AF9F-BA45E2CEA22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0" name="Text Box 4">
          <a:extLst>
            <a:ext uri="{FF2B5EF4-FFF2-40B4-BE49-F238E27FC236}">
              <a16:creationId xmlns:a16="http://schemas.microsoft.com/office/drawing/2014/main" id="{6612CF10-7FDA-4143-920D-A1B4E833044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1" name="Text Box 5">
          <a:extLst>
            <a:ext uri="{FF2B5EF4-FFF2-40B4-BE49-F238E27FC236}">
              <a16:creationId xmlns:a16="http://schemas.microsoft.com/office/drawing/2014/main" id="{3DC49673-191D-4218-8890-8844BBB9D3F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2" name="Text Box 2">
          <a:extLst>
            <a:ext uri="{FF2B5EF4-FFF2-40B4-BE49-F238E27FC236}">
              <a16:creationId xmlns:a16="http://schemas.microsoft.com/office/drawing/2014/main" id="{1A3E4C4B-2ED7-4254-ACEF-297CBDF732D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3" name="Text Box 3">
          <a:extLst>
            <a:ext uri="{FF2B5EF4-FFF2-40B4-BE49-F238E27FC236}">
              <a16:creationId xmlns:a16="http://schemas.microsoft.com/office/drawing/2014/main" id="{DCCF29D8-9049-417C-A34A-09F4E65DB0E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4" name="Text Box 4">
          <a:extLst>
            <a:ext uri="{FF2B5EF4-FFF2-40B4-BE49-F238E27FC236}">
              <a16:creationId xmlns:a16="http://schemas.microsoft.com/office/drawing/2014/main" id="{5F5CB0D2-3BD5-4B05-B374-9C35F4017CD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5" name="Text Box 5">
          <a:extLst>
            <a:ext uri="{FF2B5EF4-FFF2-40B4-BE49-F238E27FC236}">
              <a16:creationId xmlns:a16="http://schemas.microsoft.com/office/drawing/2014/main" id="{8CDBC91B-2BC7-4D3F-8DA4-DBD840D012C4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6" name="Text Box 2">
          <a:extLst>
            <a:ext uri="{FF2B5EF4-FFF2-40B4-BE49-F238E27FC236}">
              <a16:creationId xmlns:a16="http://schemas.microsoft.com/office/drawing/2014/main" id="{917D5B43-4374-4A81-942B-DC0ADBD0379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7" name="Text Box 3">
          <a:extLst>
            <a:ext uri="{FF2B5EF4-FFF2-40B4-BE49-F238E27FC236}">
              <a16:creationId xmlns:a16="http://schemas.microsoft.com/office/drawing/2014/main" id="{F57DC210-D423-4598-A8D3-70831AF68B3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8" name="Text Box 4">
          <a:extLst>
            <a:ext uri="{FF2B5EF4-FFF2-40B4-BE49-F238E27FC236}">
              <a16:creationId xmlns:a16="http://schemas.microsoft.com/office/drawing/2014/main" id="{4D78F02F-F94E-48E2-8D8E-BC6C719F64B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69" name="Text Box 5">
          <a:extLst>
            <a:ext uri="{FF2B5EF4-FFF2-40B4-BE49-F238E27FC236}">
              <a16:creationId xmlns:a16="http://schemas.microsoft.com/office/drawing/2014/main" id="{90D9AC41-5A3D-4B69-9622-75808351D6CD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0" name="Text Box 2">
          <a:extLst>
            <a:ext uri="{FF2B5EF4-FFF2-40B4-BE49-F238E27FC236}">
              <a16:creationId xmlns:a16="http://schemas.microsoft.com/office/drawing/2014/main" id="{BD9BF2E8-4DDC-4FB4-B4C9-E67BEE67747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1" name="Text Box 3">
          <a:extLst>
            <a:ext uri="{FF2B5EF4-FFF2-40B4-BE49-F238E27FC236}">
              <a16:creationId xmlns:a16="http://schemas.microsoft.com/office/drawing/2014/main" id="{6F925FE4-0678-4733-A17C-C91E868D12F9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2" name="Text Box 4">
          <a:extLst>
            <a:ext uri="{FF2B5EF4-FFF2-40B4-BE49-F238E27FC236}">
              <a16:creationId xmlns:a16="http://schemas.microsoft.com/office/drawing/2014/main" id="{BCFD6295-904F-499A-9614-1D9C6862401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3" name="Text Box 5">
          <a:extLst>
            <a:ext uri="{FF2B5EF4-FFF2-40B4-BE49-F238E27FC236}">
              <a16:creationId xmlns:a16="http://schemas.microsoft.com/office/drawing/2014/main" id="{05F54D07-4484-4FED-AC0F-D59082EEB5D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752EE195-1C1F-4381-8278-867A9F3A0E7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5" name="Text Box 3">
          <a:extLst>
            <a:ext uri="{FF2B5EF4-FFF2-40B4-BE49-F238E27FC236}">
              <a16:creationId xmlns:a16="http://schemas.microsoft.com/office/drawing/2014/main" id="{C85E5D4E-078F-4600-8D08-10F3A17D9C9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6" name="Text Box 4">
          <a:extLst>
            <a:ext uri="{FF2B5EF4-FFF2-40B4-BE49-F238E27FC236}">
              <a16:creationId xmlns:a16="http://schemas.microsoft.com/office/drawing/2014/main" id="{F4A755E3-7C00-4D22-8554-7B17D54D381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7" name="Text Box 5">
          <a:extLst>
            <a:ext uri="{FF2B5EF4-FFF2-40B4-BE49-F238E27FC236}">
              <a16:creationId xmlns:a16="http://schemas.microsoft.com/office/drawing/2014/main" id="{7702C9B1-40CF-4130-889D-4F2D03ABCE9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8" name="Text Box 2">
          <a:extLst>
            <a:ext uri="{FF2B5EF4-FFF2-40B4-BE49-F238E27FC236}">
              <a16:creationId xmlns:a16="http://schemas.microsoft.com/office/drawing/2014/main" id="{E686AB6D-E280-4850-862F-9269A736D95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79" name="Text Box 3">
          <a:extLst>
            <a:ext uri="{FF2B5EF4-FFF2-40B4-BE49-F238E27FC236}">
              <a16:creationId xmlns:a16="http://schemas.microsoft.com/office/drawing/2014/main" id="{F4B8CC42-7083-4079-8E4A-67C9B06FDDD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0" name="Text Box 4">
          <a:extLst>
            <a:ext uri="{FF2B5EF4-FFF2-40B4-BE49-F238E27FC236}">
              <a16:creationId xmlns:a16="http://schemas.microsoft.com/office/drawing/2014/main" id="{364948CB-757D-4469-A8BD-A9D14699224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1" name="Text Box 5">
          <a:extLst>
            <a:ext uri="{FF2B5EF4-FFF2-40B4-BE49-F238E27FC236}">
              <a16:creationId xmlns:a16="http://schemas.microsoft.com/office/drawing/2014/main" id="{70D1DDC5-95BB-4DAD-A912-972CD64060C7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2" name="Text Box 2">
          <a:extLst>
            <a:ext uri="{FF2B5EF4-FFF2-40B4-BE49-F238E27FC236}">
              <a16:creationId xmlns:a16="http://schemas.microsoft.com/office/drawing/2014/main" id="{7C0FA4FF-38E3-4654-98CE-F9281DC6845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3" name="Text Box 3">
          <a:extLst>
            <a:ext uri="{FF2B5EF4-FFF2-40B4-BE49-F238E27FC236}">
              <a16:creationId xmlns:a16="http://schemas.microsoft.com/office/drawing/2014/main" id="{794CEA77-5FEB-4BD5-A121-1E43C5339509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4" name="Text Box 4">
          <a:extLst>
            <a:ext uri="{FF2B5EF4-FFF2-40B4-BE49-F238E27FC236}">
              <a16:creationId xmlns:a16="http://schemas.microsoft.com/office/drawing/2014/main" id="{7CD1C921-DC61-4B6E-8B57-06829C75234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285" name="Text Box 5">
          <a:extLst>
            <a:ext uri="{FF2B5EF4-FFF2-40B4-BE49-F238E27FC236}">
              <a16:creationId xmlns:a16="http://schemas.microsoft.com/office/drawing/2014/main" id="{53BABC91-8EFB-4CDA-B52B-300DB305B6C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86" name="Text Box 2">
          <a:extLst>
            <a:ext uri="{FF2B5EF4-FFF2-40B4-BE49-F238E27FC236}">
              <a16:creationId xmlns:a16="http://schemas.microsoft.com/office/drawing/2014/main" id="{631A980A-F865-4AE5-92A1-FA7EB5B8B38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87" name="Text Box 3">
          <a:extLst>
            <a:ext uri="{FF2B5EF4-FFF2-40B4-BE49-F238E27FC236}">
              <a16:creationId xmlns:a16="http://schemas.microsoft.com/office/drawing/2014/main" id="{AD890896-B104-4810-AAA3-7D134F21D515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88" name="Text Box 4">
          <a:extLst>
            <a:ext uri="{FF2B5EF4-FFF2-40B4-BE49-F238E27FC236}">
              <a16:creationId xmlns:a16="http://schemas.microsoft.com/office/drawing/2014/main" id="{A05079D6-B2E5-4C97-9E8C-24E292CD289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89" name="Text Box 5">
          <a:extLst>
            <a:ext uri="{FF2B5EF4-FFF2-40B4-BE49-F238E27FC236}">
              <a16:creationId xmlns:a16="http://schemas.microsoft.com/office/drawing/2014/main" id="{4E1E5D7F-4C9E-4EC7-8921-BB15AB64471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0" name="Text Box 2">
          <a:extLst>
            <a:ext uri="{FF2B5EF4-FFF2-40B4-BE49-F238E27FC236}">
              <a16:creationId xmlns:a16="http://schemas.microsoft.com/office/drawing/2014/main" id="{CAAC263F-28EF-4529-9226-87011D2ACBC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1" name="Text Box 3">
          <a:extLst>
            <a:ext uri="{FF2B5EF4-FFF2-40B4-BE49-F238E27FC236}">
              <a16:creationId xmlns:a16="http://schemas.microsoft.com/office/drawing/2014/main" id="{5ADA8758-F06B-4554-A9DC-BEB67DBB5CF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2" name="Text Box 4">
          <a:extLst>
            <a:ext uri="{FF2B5EF4-FFF2-40B4-BE49-F238E27FC236}">
              <a16:creationId xmlns:a16="http://schemas.microsoft.com/office/drawing/2014/main" id="{DE51826E-0F37-4941-B5B3-6B57AD38607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3" name="Text Box 5">
          <a:extLst>
            <a:ext uri="{FF2B5EF4-FFF2-40B4-BE49-F238E27FC236}">
              <a16:creationId xmlns:a16="http://schemas.microsoft.com/office/drawing/2014/main" id="{09FE62A1-1E18-4434-ABEC-86D205C39D2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4" name="Text Box 2">
          <a:extLst>
            <a:ext uri="{FF2B5EF4-FFF2-40B4-BE49-F238E27FC236}">
              <a16:creationId xmlns:a16="http://schemas.microsoft.com/office/drawing/2014/main" id="{6C7F49E8-FCA7-4338-9265-D77D610AB910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5" name="Text Box 3">
          <a:extLst>
            <a:ext uri="{FF2B5EF4-FFF2-40B4-BE49-F238E27FC236}">
              <a16:creationId xmlns:a16="http://schemas.microsoft.com/office/drawing/2014/main" id="{37A06536-375F-44A0-8359-AAAE42BDAF2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6" name="Text Box 4">
          <a:extLst>
            <a:ext uri="{FF2B5EF4-FFF2-40B4-BE49-F238E27FC236}">
              <a16:creationId xmlns:a16="http://schemas.microsoft.com/office/drawing/2014/main" id="{B69BD647-5606-4C5B-B6ED-AD8E60CF328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7" name="Text Box 5">
          <a:extLst>
            <a:ext uri="{FF2B5EF4-FFF2-40B4-BE49-F238E27FC236}">
              <a16:creationId xmlns:a16="http://schemas.microsoft.com/office/drawing/2014/main" id="{40E083B3-045A-44C5-BDA7-82E09FE33E86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8" name="Text Box 2">
          <a:extLst>
            <a:ext uri="{FF2B5EF4-FFF2-40B4-BE49-F238E27FC236}">
              <a16:creationId xmlns:a16="http://schemas.microsoft.com/office/drawing/2014/main" id="{16A201FB-D28C-41A3-A03D-FDA5AC36FC3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299" name="Text Box 3">
          <a:extLst>
            <a:ext uri="{FF2B5EF4-FFF2-40B4-BE49-F238E27FC236}">
              <a16:creationId xmlns:a16="http://schemas.microsoft.com/office/drawing/2014/main" id="{D2B68B1F-9E95-418F-A3C3-2CAD0F14526D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0" name="Text Box 4">
          <a:extLst>
            <a:ext uri="{FF2B5EF4-FFF2-40B4-BE49-F238E27FC236}">
              <a16:creationId xmlns:a16="http://schemas.microsoft.com/office/drawing/2014/main" id="{2236A908-F598-46AA-AB94-78BD98EAB20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1" name="Text Box 5">
          <a:extLst>
            <a:ext uri="{FF2B5EF4-FFF2-40B4-BE49-F238E27FC236}">
              <a16:creationId xmlns:a16="http://schemas.microsoft.com/office/drawing/2014/main" id="{83DC7FD3-CE79-4639-849B-9481CFB59E7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2" name="Text Box 2">
          <a:extLst>
            <a:ext uri="{FF2B5EF4-FFF2-40B4-BE49-F238E27FC236}">
              <a16:creationId xmlns:a16="http://schemas.microsoft.com/office/drawing/2014/main" id="{CA21B7EA-B93D-4A1E-ACD6-09CB37368EE6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3" name="Text Box 3">
          <a:extLst>
            <a:ext uri="{FF2B5EF4-FFF2-40B4-BE49-F238E27FC236}">
              <a16:creationId xmlns:a16="http://schemas.microsoft.com/office/drawing/2014/main" id="{D87FB85D-B184-403F-B0EE-3E5CF250417D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4" name="Text Box 4">
          <a:extLst>
            <a:ext uri="{FF2B5EF4-FFF2-40B4-BE49-F238E27FC236}">
              <a16:creationId xmlns:a16="http://schemas.microsoft.com/office/drawing/2014/main" id="{E7A2D238-74FC-42AC-AE72-9498CEFD4469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5" name="Text Box 5">
          <a:extLst>
            <a:ext uri="{FF2B5EF4-FFF2-40B4-BE49-F238E27FC236}">
              <a16:creationId xmlns:a16="http://schemas.microsoft.com/office/drawing/2014/main" id="{8B31D1D9-2E3B-4329-BE70-77EAF0CEF25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6" name="Text Box 2">
          <a:extLst>
            <a:ext uri="{FF2B5EF4-FFF2-40B4-BE49-F238E27FC236}">
              <a16:creationId xmlns:a16="http://schemas.microsoft.com/office/drawing/2014/main" id="{69D08798-14D3-41D7-AC25-6A659529BF6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7" name="Text Box 3">
          <a:extLst>
            <a:ext uri="{FF2B5EF4-FFF2-40B4-BE49-F238E27FC236}">
              <a16:creationId xmlns:a16="http://schemas.microsoft.com/office/drawing/2014/main" id="{A450EAF7-CCE7-49AE-A19B-ADB3B438DBAF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8" name="Text Box 4">
          <a:extLst>
            <a:ext uri="{FF2B5EF4-FFF2-40B4-BE49-F238E27FC236}">
              <a16:creationId xmlns:a16="http://schemas.microsoft.com/office/drawing/2014/main" id="{EB842D6D-6608-45C7-8359-03EC5EECE0E7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09" name="Text Box 5">
          <a:extLst>
            <a:ext uri="{FF2B5EF4-FFF2-40B4-BE49-F238E27FC236}">
              <a16:creationId xmlns:a16="http://schemas.microsoft.com/office/drawing/2014/main" id="{8D379E6A-5D08-40A1-B3ED-63BE5C89AA5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0" name="Text Box 2">
          <a:extLst>
            <a:ext uri="{FF2B5EF4-FFF2-40B4-BE49-F238E27FC236}">
              <a16:creationId xmlns:a16="http://schemas.microsoft.com/office/drawing/2014/main" id="{A063038E-FD66-4D20-8328-7DA95D35DBC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1" name="Text Box 3">
          <a:extLst>
            <a:ext uri="{FF2B5EF4-FFF2-40B4-BE49-F238E27FC236}">
              <a16:creationId xmlns:a16="http://schemas.microsoft.com/office/drawing/2014/main" id="{0F25E69A-BC7A-4046-8EF2-88E78ADA875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2" name="Text Box 4">
          <a:extLst>
            <a:ext uri="{FF2B5EF4-FFF2-40B4-BE49-F238E27FC236}">
              <a16:creationId xmlns:a16="http://schemas.microsoft.com/office/drawing/2014/main" id="{B0F67788-BCCE-4572-94BA-3010FBA7D0A0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3" name="Text Box 5">
          <a:extLst>
            <a:ext uri="{FF2B5EF4-FFF2-40B4-BE49-F238E27FC236}">
              <a16:creationId xmlns:a16="http://schemas.microsoft.com/office/drawing/2014/main" id="{F1F58A8C-251E-4F0F-9A34-C650FD4C36C7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4" name="Text Box 2">
          <a:extLst>
            <a:ext uri="{FF2B5EF4-FFF2-40B4-BE49-F238E27FC236}">
              <a16:creationId xmlns:a16="http://schemas.microsoft.com/office/drawing/2014/main" id="{A7B4BDFC-D05F-4959-9176-1911E5A6797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5" name="Text Box 3">
          <a:extLst>
            <a:ext uri="{FF2B5EF4-FFF2-40B4-BE49-F238E27FC236}">
              <a16:creationId xmlns:a16="http://schemas.microsoft.com/office/drawing/2014/main" id="{90055A81-0489-4939-80D3-763290CC566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6" name="Text Box 4">
          <a:extLst>
            <a:ext uri="{FF2B5EF4-FFF2-40B4-BE49-F238E27FC236}">
              <a16:creationId xmlns:a16="http://schemas.microsoft.com/office/drawing/2014/main" id="{DA8DC5D3-95FA-4813-88C0-3CA6BB17BCB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7" name="Text Box 5">
          <a:extLst>
            <a:ext uri="{FF2B5EF4-FFF2-40B4-BE49-F238E27FC236}">
              <a16:creationId xmlns:a16="http://schemas.microsoft.com/office/drawing/2014/main" id="{2A88C181-98EE-4476-94ED-A522BB03B7C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8" name="Text Box 2">
          <a:extLst>
            <a:ext uri="{FF2B5EF4-FFF2-40B4-BE49-F238E27FC236}">
              <a16:creationId xmlns:a16="http://schemas.microsoft.com/office/drawing/2014/main" id="{CECF8D63-C1D8-4664-AEF0-8120CB6F3872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19" name="Text Box 3">
          <a:extLst>
            <a:ext uri="{FF2B5EF4-FFF2-40B4-BE49-F238E27FC236}">
              <a16:creationId xmlns:a16="http://schemas.microsoft.com/office/drawing/2014/main" id="{8A02E4B6-D873-42D1-9FFE-D990CA1C417E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0" name="Text Box 4">
          <a:extLst>
            <a:ext uri="{FF2B5EF4-FFF2-40B4-BE49-F238E27FC236}">
              <a16:creationId xmlns:a16="http://schemas.microsoft.com/office/drawing/2014/main" id="{07D53959-7452-4D8C-B223-D0E30B0CDD1D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1" name="Text Box 5">
          <a:extLst>
            <a:ext uri="{FF2B5EF4-FFF2-40B4-BE49-F238E27FC236}">
              <a16:creationId xmlns:a16="http://schemas.microsoft.com/office/drawing/2014/main" id="{7A48318D-D39E-4258-B1A0-D7696C7710B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2" name="Text Box 2">
          <a:extLst>
            <a:ext uri="{FF2B5EF4-FFF2-40B4-BE49-F238E27FC236}">
              <a16:creationId xmlns:a16="http://schemas.microsoft.com/office/drawing/2014/main" id="{D3700F45-45B3-42BB-89AA-6958DF235686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3" name="Text Box 3">
          <a:extLst>
            <a:ext uri="{FF2B5EF4-FFF2-40B4-BE49-F238E27FC236}">
              <a16:creationId xmlns:a16="http://schemas.microsoft.com/office/drawing/2014/main" id="{09235609-BFA2-4FD3-88DB-8C2252F973FC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4" name="Text Box 4">
          <a:extLst>
            <a:ext uri="{FF2B5EF4-FFF2-40B4-BE49-F238E27FC236}">
              <a16:creationId xmlns:a16="http://schemas.microsoft.com/office/drawing/2014/main" id="{60C3AF8E-C72B-47FD-BE6C-6C254CBA66A0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5" name="Text Box 5">
          <a:extLst>
            <a:ext uri="{FF2B5EF4-FFF2-40B4-BE49-F238E27FC236}">
              <a16:creationId xmlns:a16="http://schemas.microsoft.com/office/drawing/2014/main" id="{60159315-65B1-4A67-9B75-F30079B638FA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6" name="Text Box 2">
          <a:extLst>
            <a:ext uri="{FF2B5EF4-FFF2-40B4-BE49-F238E27FC236}">
              <a16:creationId xmlns:a16="http://schemas.microsoft.com/office/drawing/2014/main" id="{95C537B0-D79F-415B-A274-25C848D22E67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7" name="Text Box 3">
          <a:extLst>
            <a:ext uri="{FF2B5EF4-FFF2-40B4-BE49-F238E27FC236}">
              <a16:creationId xmlns:a16="http://schemas.microsoft.com/office/drawing/2014/main" id="{43E483AC-C06F-4155-BA7C-87FBE4CF56F4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8" name="Text Box 4">
          <a:extLst>
            <a:ext uri="{FF2B5EF4-FFF2-40B4-BE49-F238E27FC236}">
              <a16:creationId xmlns:a16="http://schemas.microsoft.com/office/drawing/2014/main" id="{C76E5340-5938-486E-8F32-F3CCE3A9AED1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29" name="Text Box 5">
          <a:extLst>
            <a:ext uri="{FF2B5EF4-FFF2-40B4-BE49-F238E27FC236}">
              <a16:creationId xmlns:a16="http://schemas.microsoft.com/office/drawing/2014/main" id="{DB9508B5-76E2-43E6-8882-56B62287C6D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30" name="Text Box 2">
          <a:extLst>
            <a:ext uri="{FF2B5EF4-FFF2-40B4-BE49-F238E27FC236}">
              <a16:creationId xmlns:a16="http://schemas.microsoft.com/office/drawing/2014/main" id="{A4A20305-C640-4674-AB97-B956728A0726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31" name="Text Box 3">
          <a:extLst>
            <a:ext uri="{FF2B5EF4-FFF2-40B4-BE49-F238E27FC236}">
              <a16:creationId xmlns:a16="http://schemas.microsoft.com/office/drawing/2014/main" id="{3A78E820-28C4-4A34-A4DA-99CD12D6200B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32" name="Text Box 4">
          <a:extLst>
            <a:ext uri="{FF2B5EF4-FFF2-40B4-BE49-F238E27FC236}">
              <a16:creationId xmlns:a16="http://schemas.microsoft.com/office/drawing/2014/main" id="{C0F87086-9D2B-4BE9-815E-2D4A0609D27D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1371600</xdr:colOff>
      <xdr:row>27</xdr:row>
      <xdr:rowOff>180975</xdr:rowOff>
    </xdr:from>
    <xdr:to>
      <xdr:col>1</xdr:col>
      <xdr:colOff>1600200</xdr:colOff>
      <xdr:row>29</xdr:row>
      <xdr:rowOff>66675</xdr:rowOff>
    </xdr:to>
    <xdr:sp macro="" textlink="">
      <xdr:nvSpPr>
        <xdr:cNvPr id="1333" name="Text Box 5">
          <a:extLst>
            <a:ext uri="{FF2B5EF4-FFF2-40B4-BE49-F238E27FC236}">
              <a16:creationId xmlns:a16="http://schemas.microsoft.com/office/drawing/2014/main" id="{B0F252A9-0F90-4329-B1AE-5B94DB6DFF58}"/>
            </a:ext>
          </a:extLst>
        </xdr:cNvPr>
        <xdr:cNvSpPr txBox="1">
          <a:spLocks noChangeArrowheads="1"/>
        </xdr:cNvSpPr>
      </xdr:nvSpPr>
      <xdr:spPr bwMode="auto">
        <a:xfrm>
          <a:off x="1762125" y="5086350"/>
          <a:ext cx="2286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4" name="Text Box 2">
          <a:extLst>
            <a:ext uri="{FF2B5EF4-FFF2-40B4-BE49-F238E27FC236}">
              <a16:creationId xmlns:a16="http://schemas.microsoft.com/office/drawing/2014/main" id="{69EC1194-AC1D-488B-AE61-54F37158790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5" name="Text Box 3">
          <a:extLst>
            <a:ext uri="{FF2B5EF4-FFF2-40B4-BE49-F238E27FC236}">
              <a16:creationId xmlns:a16="http://schemas.microsoft.com/office/drawing/2014/main" id="{B6D919AE-B707-407B-8222-8AF46ACAD43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6" name="Text Box 4">
          <a:extLst>
            <a:ext uri="{FF2B5EF4-FFF2-40B4-BE49-F238E27FC236}">
              <a16:creationId xmlns:a16="http://schemas.microsoft.com/office/drawing/2014/main" id="{C4D7E9A1-00BF-430E-A8C7-4E3B0F6F8E94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7" name="Text Box 5">
          <a:extLst>
            <a:ext uri="{FF2B5EF4-FFF2-40B4-BE49-F238E27FC236}">
              <a16:creationId xmlns:a16="http://schemas.microsoft.com/office/drawing/2014/main" id="{11DAD166-1F2A-47FB-80CF-E544D06637E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8" name="Text Box 2">
          <a:extLst>
            <a:ext uri="{FF2B5EF4-FFF2-40B4-BE49-F238E27FC236}">
              <a16:creationId xmlns:a16="http://schemas.microsoft.com/office/drawing/2014/main" id="{11438486-925C-464C-83CC-07A38C3F6CB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39" name="Text Box 3">
          <a:extLst>
            <a:ext uri="{FF2B5EF4-FFF2-40B4-BE49-F238E27FC236}">
              <a16:creationId xmlns:a16="http://schemas.microsoft.com/office/drawing/2014/main" id="{8614C56E-A8C3-480B-BECF-E50813B593A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0" name="Text Box 4">
          <a:extLst>
            <a:ext uri="{FF2B5EF4-FFF2-40B4-BE49-F238E27FC236}">
              <a16:creationId xmlns:a16="http://schemas.microsoft.com/office/drawing/2014/main" id="{0FFB8110-E5E3-4574-A7F9-537A2657DCC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1" name="Text Box 5">
          <a:extLst>
            <a:ext uri="{FF2B5EF4-FFF2-40B4-BE49-F238E27FC236}">
              <a16:creationId xmlns:a16="http://schemas.microsoft.com/office/drawing/2014/main" id="{69E0012E-1068-49E7-AD42-10905094D95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2" name="Text Box 2">
          <a:extLst>
            <a:ext uri="{FF2B5EF4-FFF2-40B4-BE49-F238E27FC236}">
              <a16:creationId xmlns:a16="http://schemas.microsoft.com/office/drawing/2014/main" id="{03786884-4A68-428D-A6F8-A2F8C960BEC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3" name="Text Box 3">
          <a:extLst>
            <a:ext uri="{FF2B5EF4-FFF2-40B4-BE49-F238E27FC236}">
              <a16:creationId xmlns:a16="http://schemas.microsoft.com/office/drawing/2014/main" id="{D7F4BDB2-88D8-454B-8F27-6334FACE0242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4" name="Text Box 4">
          <a:extLst>
            <a:ext uri="{FF2B5EF4-FFF2-40B4-BE49-F238E27FC236}">
              <a16:creationId xmlns:a16="http://schemas.microsoft.com/office/drawing/2014/main" id="{A82E2EBB-D5B1-4BD2-9045-BA05BFDFA34D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5" name="Text Box 5">
          <a:extLst>
            <a:ext uri="{FF2B5EF4-FFF2-40B4-BE49-F238E27FC236}">
              <a16:creationId xmlns:a16="http://schemas.microsoft.com/office/drawing/2014/main" id="{EE46A5EF-3379-40A7-8314-D472924A903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6" name="Text Box 2">
          <a:extLst>
            <a:ext uri="{FF2B5EF4-FFF2-40B4-BE49-F238E27FC236}">
              <a16:creationId xmlns:a16="http://schemas.microsoft.com/office/drawing/2014/main" id="{8FB85279-606E-4D86-8F4A-518032B14302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7" name="Text Box 3">
          <a:extLst>
            <a:ext uri="{FF2B5EF4-FFF2-40B4-BE49-F238E27FC236}">
              <a16:creationId xmlns:a16="http://schemas.microsoft.com/office/drawing/2014/main" id="{A8896B70-1DF8-4305-84B9-67B69D3BD7A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8" name="Text Box 4">
          <a:extLst>
            <a:ext uri="{FF2B5EF4-FFF2-40B4-BE49-F238E27FC236}">
              <a16:creationId xmlns:a16="http://schemas.microsoft.com/office/drawing/2014/main" id="{CB78A193-2347-49FF-9EAD-D83D50CC9307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49" name="Text Box 5">
          <a:extLst>
            <a:ext uri="{FF2B5EF4-FFF2-40B4-BE49-F238E27FC236}">
              <a16:creationId xmlns:a16="http://schemas.microsoft.com/office/drawing/2014/main" id="{09A7AF26-609A-4BAA-BAB0-1CF4E1BCF6A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0" name="Text Box 2">
          <a:extLst>
            <a:ext uri="{FF2B5EF4-FFF2-40B4-BE49-F238E27FC236}">
              <a16:creationId xmlns:a16="http://schemas.microsoft.com/office/drawing/2014/main" id="{25B4DAF6-EF3A-44C4-9BBB-6AD2973D12E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1" name="Text Box 3">
          <a:extLst>
            <a:ext uri="{FF2B5EF4-FFF2-40B4-BE49-F238E27FC236}">
              <a16:creationId xmlns:a16="http://schemas.microsoft.com/office/drawing/2014/main" id="{8E494A90-08DD-452C-9ED3-30D42C6556E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2" name="Text Box 4">
          <a:extLst>
            <a:ext uri="{FF2B5EF4-FFF2-40B4-BE49-F238E27FC236}">
              <a16:creationId xmlns:a16="http://schemas.microsoft.com/office/drawing/2014/main" id="{0560004B-CC6B-465D-8796-A3D672B9C4D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3" name="Text Box 5">
          <a:extLst>
            <a:ext uri="{FF2B5EF4-FFF2-40B4-BE49-F238E27FC236}">
              <a16:creationId xmlns:a16="http://schemas.microsoft.com/office/drawing/2014/main" id="{45A3B1BD-637E-4200-BE89-45C0BD7A8D0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4" name="Text Box 2">
          <a:extLst>
            <a:ext uri="{FF2B5EF4-FFF2-40B4-BE49-F238E27FC236}">
              <a16:creationId xmlns:a16="http://schemas.microsoft.com/office/drawing/2014/main" id="{4FB65E95-0074-4BAC-9096-8D224C0775B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5" name="Text Box 3">
          <a:extLst>
            <a:ext uri="{FF2B5EF4-FFF2-40B4-BE49-F238E27FC236}">
              <a16:creationId xmlns:a16="http://schemas.microsoft.com/office/drawing/2014/main" id="{2258112C-AA18-4E5D-96F4-EC25084A26C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6" name="Text Box 4">
          <a:extLst>
            <a:ext uri="{FF2B5EF4-FFF2-40B4-BE49-F238E27FC236}">
              <a16:creationId xmlns:a16="http://schemas.microsoft.com/office/drawing/2014/main" id="{7CA0FFE6-03D3-453E-81CE-54A8411D5A3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7" name="Text Box 5">
          <a:extLst>
            <a:ext uri="{FF2B5EF4-FFF2-40B4-BE49-F238E27FC236}">
              <a16:creationId xmlns:a16="http://schemas.microsoft.com/office/drawing/2014/main" id="{27703A85-095F-4A39-9D00-609442F96A2B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8" name="Text Box 2">
          <a:extLst>
            <a:ext uri="{FF2B5EF4-FFF2-40B4-BE49-F238E27FC236}">
              <a16:creationId xmlns:a16="http://schemas.microsoft.com/office/drawing/2014/main" id="{8A027679-C692-47DF-AE3B-10171585512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59" name="Text Box 3">
          <a:extLst>
            <a:ext uri="{FF2B5EF4-FFF2-40B4-BE49-F238E27FC236}">
              <a16:creationId xmlns:a16="http://schemas.microsoft.com/office/drawing/2014/main" id="{EE3E948B-12B5-4E1E-B8D0-1925C80EDF1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0" name="Text Box 4">
          <a:extLst>
            <a:ext uri="{FF2B5EF4-FFF2-40B4-BE49-F238E27FC236}">
              <a16:creationId xmlns:a16="http://schemas.microsoft.com/office/drawing/2014/main" id="{7268B41B-C8D0-403A-8BC2-5A6C3F76514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1" name="Text Box 5">
          <a:extLst>
            <a:ext uri="{FF2B5EF4-FFF2-40B4-BE49-F238E27FC236}">
              <a16:creationId xmlns:a16="http://schemas.microsoft.com/office/drawing/2014/main" id="{A54F1123-A179-41E3-AE0A-9A4435360085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2" name="Text Box 2">
          <a:extLst>
            <a:ext uri="{FF2B5EF4-FFF2-40B4-BE49-F238E27FC236}">
              <a16:creationId xmlns:a16="http://schemas.microsoft.com/office/drawing/2014/main" id="{CA6479A8-B5B2-4D0C-9B3B-52C4F4AC8CDD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3" name="Text Box 3">
          <a:extLst>
            <a:ext uri="{FF2B5EF4-FFF2-40B4-BE49-F238E27FC236}">
              <a16:creationId xmlns:a16="http://schemas.microsoft.com/office/drawing/2014/main" id="{49C7B7AE-93FB-4FA5-9698-4BF660CF06E7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4" name="Text Box 4">
          <a:extLst>
            <a:ext uri="{FF2B5EF4-FFF2-40B4-BE49-F238E27FC236}">
              <a16:creationId xmlns:a16="http://schemas.microsoft.com/office/drawing/2014/main" id="{3A3870B9-9DBF-45CD-BCB5-AB17EEF8944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5" name="Text Box 5">
          <a:extLst>
            <a:ext uri="{FF2B5EF4-FFF2-40B4-BE49-F238E27FC236}">
              <a16:creationId xmlns:a16="http://schemas.microsoft.com/office/drawing/2014/main" id="{EC14D917-165A-4953-89A4-A804C113AD6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6" name="Text Box 2">
          <a:extLst>
            <a:ext uri="{FF2B5EF4-FFF2-40B4-BE49-F238E27FC236}">
              <a16:creationId xmlns:a16="http://schemas.microsoft.com/office/drawing/2014/main" id="{FFB07DCB-7B26-4A16-A326-01EE8B427F8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7" name="Text Box 3">
          <a:extLst>
            <a:ext uri="{FF2B5EF4-FFF2-40B4-BE49-F238E27FC236}">
              <a16:creationId xmlns:a16="http://schemas.microsoft.com/office/drawing/2014/main" id="{5D5D6991-6FC4-4756-8CD8-49C12BA8BE86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8" name="Text Box 4">
          <a:extLst>
            <a:ext uri="{FF2B5EF4-FFF2-40B4-BE49-F238E27FC236}">
              <a16:creationId xmlns:a16="http://schemas.microsoft.com/office/drawing/2014/main" id="{C702AC83-F110-4449-A4B5-B76AECA5BEE8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69" name="Text Box 5">
          <a:extLst>
            <a:ext uri="{FF2B5EF4-FFF2-40B4-BE49-F238E27FC236}">
              <a16:creationId xmlns:a16="http://schemas.microsoft.com/office/drawing/2014/main" id="{1A0C622F-EC4B-4ADE-A94E-D9EE541EB9DD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0" name="Text Box 2">
          <a:extLst>
            <a:ext uri="{FF2B5EF4-FFF2-40B4-BE49-F238E27FC236}">
              <a16:creationId xmlns:a16="http://schemas.microsoft.com/office/drawing/2014/main" id="{F693053C-A46D-4838-BF12-1EBFCF1D81F2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1" name="Text Box 3">
          <a:extLst>
            <a:ext uri="{FF2B5EF4-FFF2-40B4-BE49-F238E27FC236}">
              <a16:creationId xmlns:a16="http://schemas.microsoft.com/office/drawing/2014/main" id="{929257D4-B475-4237-9D25-F4011932AF1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2" name="Text Box 4">
          <a:extLst>
            <a:ext uri="{FF2B5EF4-FFF2-40B4-BE49-F238E27FC236}">
              <a16:creationId xmlns:a16="http://schemas.microsoft.com/office/drawing/2014/main" id="{B04A9EEC-EC0A-4094-AF51-17C5C4284E1F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3" name="Text Box 5">
          <a:extLst>
            <a:ext uri="{FF2B5EF4-FFF2-40B4-BE49-F238E27FC236}">
              <a16:creationId xmlns:a16="http://schemas.microsoft.com/office/drawing/2014/main" id="{A3047FA8-32E2-4325-8925-D2138A2CF2F4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4" name="Text Box 2">
          <a:extLst>
            <a:ext uri="{FF2B5EF4-FFF2-40B4-BE49-F238E27FC236}">
              <a16:creationId xmlns:a16="http://schemas.microsoft.com/office/drawing/2014/main" id="{252F6663-AE76-41F0-BCB6-AA47B525C8A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5" name="Text Box 3">
          <a:extLst>
            <a:ext uri="{FF2B5EF4-FFF2-40B4-BE49-F238E27FC236}">
              <a16:creationId xmlns:a16="http://schemas.microsoft.com/office/drawing/2014/main" id="{8871F6E9-F5FD-4DDF-8483-48101AF0B21E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6" name="Text Box 4">
          <a:extLst>
            <a:ext uri="{FF2B5EF4-FFF2-40B4-BE49-F238E27FC236}">
              <a16:creationId xmlns:a16="http://schemas.microsoft.com/office/drawing/2014/main" id="{935AEEAD-75CA-46EA-911C-F4E749399C1A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7" name="Text Box 5">
          <a:extLst>
            <a:ext uri="{FF2B5EF4-FFF2-40B4-BE49-F238E27FC236}">
              <a16:creationId xmlns:a16="http://schemas.microsoft.com/office/drawing/2014/main" id="{9E410D57-A112-4BF7-A216-3792F1AFDCB2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8" name="Text Box 2">
          <a:extLst>
            <a:ext uri="{FF2B5EF4-FFF2-40B4-BE49-F238E27FC236}">
              <a16:creationId xmlns:a16="http://schemas.microsoft.com/office/drawing/2014/main" id="{471FEA20-0DB4-4D4E-BEBD-70B766743843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79" name="Text Box 3">
          <a:extLst>
            <a:ext uri="{FF2B5EF4-FFF2-40B4-BE49-F238E27FC236}">
              <a16:creationId xmlns:a16="http://schemas.microsoft.com/office/drawing/2014/main" id="{D9E5F3DB-745A-4F14-9BF5-59179D1C7CAC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80" name="Text Box 4">
          <a:extLst>
            <a:ext uri="{FF2B5EF4-FFF2-40B4-BE49-F238E27FC236}">
              <a16:creationId xmlns:a16="http://schemas.microsoft.com/office/drawing/2014/main" id="{77925AFF-1472-4740-9190-DED299F47150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581025</xdr:colOff>
      <xdr:row>27</xdr:row>
      <xdr:rowOff>180975</xdr:rowOff>
    </xdr:from>
    <xdr:to>
      <xdr:col>1</xdr:col>
      <xdr:colOff>771525</xdr:colOff>
      <xdr:row>29</xdr:row>
      <xdr:rowOff>66675</xdr:rowOff>
    </xdr:to>
    <xdr:sp macro="" textlink="">
      <xdr:nvSpPr>
        <xdr:cNvPr id="1381" name="Text Box 5">
          <a:extLst>
            <a:ext uri="{FF2B5EF4-FFF2-40B4-BE49-F238E27FC236}">
              <a16:creationId xmlns:a16="http://schemas.microsoft.com/office/drawing/2014/main" id="{306C5721-2971-486B-B4A3-B9956A849022}"/>
            </a:ext>
          </a:extLst>
        </xdr:cNvPr>
        <xdr:cNvSpPr txBox="1">
          <a:spLocks noChangeArrowheads="1"/>
        </xdr:cNvSpPr>
      </xdr:nvSpPr>
      <xdr:spPr bwMode="auto">
        <a:xfrm>
          <a:off x="971550" y="5086350"/>
          <a:ext cx="1905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2" name="Text Box 2">
          <a:extLst>
            <a:ext uri="{FF2B5EF4-FFF2-40B4-BE49-F238E27FC236}">
              <a16:creationId xmlns:a16="http://schemas.microsoft.com/office/drawing/2014/main" id="{BC94E70E-D37D-4253-86F2-0D9E26160C58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3" name="Text Box 3">
          <a:extLst>
            <a:ext uri="{FF2B5EF4-FFF2-40B4-BE49-F238E27FC236}">
              <a16:creationId xmlns:a16="http://schemas.microsoft.com/office/drawing/2014/main" id="{4A9ECA39-5CD9-4D14-BD38-1D26600E6695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4" name="Text Box 4">
          <a:extLst>
            <a:ext uri="{FF2B5EF4-FFF2-40B4-BE49-F238E27FC236}">
              <a16:creationId xmlns:a16="http://schemas.microsoft.com/office/drawing/2014/main" id="{CA3893B6-39EF-4683-A04F-15CE06A1AFD3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5" name="Text Box 5">
          <a:extLst>
            <a:ext uri="{FF2B5EF4-FFF2-40B4-BE49-F238E27FC236}">
              <a16:creationId xmlns:a16="http://schemas.microsoft.com/office/drawing/2014/main" id="{C2D9D7D2-8B93-471F-8E22-01B2EAA90402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6" name="Text Box 2">
          <a:extLst>
            <a:ext uri="{FF2B5EF4-FFF2-40B4-BE49-F238E27FC236}">
              <a16:creationId xmlns:a16="http://schemas.microsoft.com/office/drawing/2014/main" id="{527AAD82-E804-4060-B500-6EAD3DB052E0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7" name="Text Box 3">
          <a:extLst>
            <a:ext uri="{FF2B5EF4-FFF2-40B4-BE49-F238E27FC236}">
              <a16:creationId xmlns:a16="http://schemas.microsoft.com/office/drawing/2014/main" id="{9BE6BFB8-15EB-44FB-B6CA-DB3288ED02E5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8" name="Text Box 4">
          <a:extLst>
            <a:ext uri="{FF2B5EF4-FFF2-40B4-BE49-F238E27FC236}">
              <a16:creationId xmlns:a16="http://schemas.microsoft.com/office/drawing/2014/main" id="{7925CE6F-4132-4B0F-AF70-1488ED5918B7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89" name="Text Box 5">
          <a:extLst>
            <a:ext uri="{FF2B5EF4-FFF2-40B4-BE49-F238E27FC236}">
              <a16:creationId xmlns:a16="http://schemas.microsoft.com/office/drawing/2014/main" id="{B4A7DFCA-A1FA-4943-8F13-F8764B3B4EFB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0" name="Text Box 2">
          <a:extLst>
            <a:ext uri="{FF2B5EF4-FFF2-40B4-BE49-F238E27FC236}">
              <a16:creationId xmlns:a16="http://schemas.microsoft.com/office/drawing/2014/main" id="{77564E50-0047-4555-8243-BC1FBB9C56BD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1" name="Text Box 3">
          <a:extLst>
            <a:ext uri="{FF2B5EF4-FFF2-40B4-BE49-F238E27FC236}">
              <a16:creationId xmlns:a16="http://schemas.microsoft.com/office/drawing/2014/main" id="{98065D6D-9FB0-47FF-8B3E-25DEC3D183BF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2" name="Text Box 4">
          <a:extLst>
            <a:ext uri="{FF2B5EF4-FFF2-40B4-BE49-F238E27FC236}">
              <a16:creationId xmlns:a16="http://schemas.microsoft.com/office/drawing/2014/main" id="{36CE37C8-DAF3-4A3B-A8E9-EB874350BC99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3" name="Text Box 5">
          <a:extLst>
            <a:ext uri="{FF2B5EF4-FFF2-40B4-BE49-F238E27FC236}">
              <a16:creationId xmlns:a16="http://schemas.microsoft.com/office/drawing/2014/main" id="{B61FB6A8-B1AA-42A0-B122-056DADFC12C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4" name="Text Box 2">
          <a:extLst>
            <a:ext uri="{FF2B5EF4-FFF2-40B4-BE49-F238E27FC236}">
              <a16:creationId xmlns:a16="http://schemas.microsoft.com/office/drawing/2014/main" id="{CC76CF81-57BB-4DDC-AD2E-722EEB545D65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5" name="Text Box 3">
          <a:extLst>
            <a:ext uri="{FF2B5EF4-FFF2-40B4-BE49-F238E27FC236}">
              <a16:creationId xmlns:a16="http://schemas.microsoft.com/office/drawing/2014/main" id="{38EFE0A8-B709-4C56-A709-2AF2E333763D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6" name="Text Box 4">
          <a:extLst>
            <a:ext uri="{FF2B5EF4-FFF2-40B4-BE49-F238E27FC236}">
              <a16:creationId xmlns:a16="http://schemas.microsoft.com/office/drawing/2014/main" id="{E59117A7-4AE6-4258-8B23-8E67280BCD70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7" name="Text Box 5">
          <a:extLst>
            <a:ext uri="{FF2B5EF4-FFF2-40B4-BE49-F238E27FC236}">
              <a16:creationId xmlns:a16="http://schemas.microsoft.com/office/drawing/2014/main" id="{CBB9792F-9DA7-42F3-9A44-408D6738524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8" name="Text Box 2">
          <a:extLst>
            <a:ext uri="{FF2B5EF4-FFF2-40B4-BE49-F238E27FC236}">
              <a16:creationId xmlns:a16="http://schemas.microsoft.com/office/drawing/2014/main" id="{09C9AF8B-26C7-4173-B7BF-7F696D8BFFBE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399" name="Text Box 3">
          <a:extLst>
            <a:ext uri="{FF2B5EF4-FFF2-40B4-BE49-F238E27FC236}">
              <a16:creationId xmlns:a16="http://schemas.microsoft.com/office/drawing/2014/main" id="{B173A804-DB2A-4A00-87BB-C095E57B126E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0" name="Text Box 4">
          <a:extLst>
            <a:ext uri="{FF2B5EF4-FFF2-40B4-BE49-F238E27FC236}">
              <a16:creationId xmlns:a16="http://schemas.microsoft.com/office/drawing/2014/main" id="{8DBE61E3-2A6B-4D61-9BE4-0758EEEFD121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1" name="Text Box 5">
          <a:extLst>
            <a:ext uri="{FF2B5EF4-FFF2-40B4-BE49-F238E27FC236}">
              <a16:creationId xmlns:a16="http://schemas.microsoft.com/office/drawing/2014/main" id="{36BB559A-2287-4BE6-BCF3-4BD863619912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2" name="Text Box 2">
          <a:extLst>
            <a:ext uri="{FF2B5EF4-FFF2-40B4-BE49-F238E27FC236}">
              <a16:creationId xmlns:a16="http://schemas.microsoft.com/office/drawing/2014/main" id="{32383100-1241-4576-9387-D9D7AC7CBA59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3" name="Text Box 3">
          <a:extLst>
            <a:ext uri="{FF2B5EF4-FFF2-40B4-BE49-F238E27FC236}">
              <a16:creationId xmlns:a16="http://schemas.microsoft.com/office/drawing/2014/main" id="{18E4EE41-46B5-4681-8FCE-00FF59CDCD8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4" name="Text Box 4">
          <a:extLst>
            <a:ext uri="{FF2B5EF4-FFF2-40B4-BE49-F238E27FC236}">
              <a16:creationId xmlns:a16="http://schemas.microsoft.com/office/drawing/2014/main" id="{3B55875A-E55A-4A42-9CC0-C0F7F9C475F3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5" name="Text Box 5">
          <a:extLst>
            <a:ext uri="{FF2B5EF4-FFF2-40B4-BE49-F238E27FC236}">
              <a16:creationId xmlns:a16="http://schemas.microsoft.com/office/drawing/2014/main" id="{47A580EB-85BE-480D-A567-1D293066D848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6" name="Text Box 2">
          <a:extLst>
            <a:ext uri="{FF2B5EF4-FFF2-40B4-BE49-F238E27FC236}">
              <a16:creationId xmlns:a16="http://schemas.microsoft.com/office/drawing/2014/main" id="{8AED4864-8FDD-4D30-AEAA-4010A7B33F45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7" name="Text Box 3">
          <a:extLst>
            <a:ext uri="{FF2B5EF4-FFF2-40B4-BE49-F238E27FC236}">
              <a16:creationId xmlns:a16="http://schemas.microsoft.com/office/drawing/2014/main" id="{46038C82-143C-4582-A44B-5DFAB2BF465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8" name="Text Box 4">
          <a:extLst>
            <a:ext uri="{FF2B5EF4-FFF2-40B4-BE49-F238E27FC236}">
              <a16:creationId xmlns:a16="http://schemas.microsoft.com/office/drawing/2014/main" id="{3034CBCE-2690-4B85-A8D9-74BCE0BAB869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09" name="Text Box 5">
          <a:extLst>
            <a:ext uri="{FF2B5EF4-FFF2-40B4-BE49-F238E27FC236}">
              <a16:creationId xmlns:a16="http://schemas.microsoft.com/office/drawing/2014/main" id="{900C956D-5163-47FE-B8B9-A3AA687AEBFD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0" name="Text Box 2">
          <a:extLst>
            <a:ext uri="{FF2B5EF4-FFF2-40B4-BE49-F238E27FC236}">
              <a16:creationId xmlns:a16="http://schemas.microsoft.com/office/drawing/2014/main" id="{1F9506B2-D4C9-4BD1-BDC5-0E53FBC09206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1" name="Text Box 3">
          <a:extLst>
            <a:ext uri="{FF2B5EF4-FFF2-40B4-BE49-F238E27FC236}">
              <a16:creationId xmlns:a16="http://schemas.microsoft.com/office/drawing/2014/main" id="{FDDFF5D5-B2E1-420F-BA3D-25C256D55830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2" name="Text Box 4">
          <a:extLst>
            <a:ext uri="{FF2B5EF4-FFF2-40B4-BE49-F238E27FC236}">
              <a16:creationId xmlns:a16="http://schemas.microsoft.com/office/drawing/2014/main" id="{63766308-B6EE-44DD-AF42-F3012E345CDF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3" name="Text Box 5">
          <a:extLst>
            <a:ext uri="{FF2B5EF4-FFF2-40B4-BE49-F238E27FC236}">
              <a16:creationId xmlns:a16="http://schemas.microsoft.com/office/drawing/2014/main" id="{EAE96453-A526-4F99-BBAB-2AE9EBB20FC2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4" name="Text Box 2">
          <a:extLst>
            <a:ext uri="{FF2B5EF4-FFF2-40B4-BE49-F238E27FC236}">
              <a16:creationId xmlns:a16="http://schemas.microsoft.com/office/drawing/2014/main" id="{F6A48E5E-4135-4EFF-9F29-44C07F848DC8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5" name="Text Box 3">
          <a:extLst>
            <a:ext uri="{FF2B5EF4-FFF2-40B4-BE49-F238E27FC236}">
              <a16:creationId xmlns:a16="http://schemas.microsoft.com/office/drawing/2014/main" id="{F72AB872-329F-4BCD-8148-C69F21058898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6" name="Text Box 4">
          <a:extLst>
            <a:ext uri="{FF2B5EF4-FFF2-40B4-BE49-F238E27FC236}">
              <a16:creationId xmlns:a16="http://schemas.microsoft.com/office/drawing/2014/main" id="{208DF82F-AE46-4444-B939-308748F7E6DE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7" name="Text Box 5">
          <a:extLst>
            <a:ext uri="{FF2B5EF4-FFF2-40B4-BE49-F238E27FC236}">
              <a16:creationId xmlns:a16="http://schemas.microsoft.com/office/drawing/2014/main" id="{E4C2B271-8D1A-420C-AF82-E17056A3B7F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8" name="Text Box 2">
          <a:extLst>
            <a:ext uri="{FF2B5EF4-FFF2-40B4-BE49-F238E27FC236}">
              <a16:creationId xmlns:a16="http://schemas.microsoft.com/office/drawing/2014/main" id="{482FD5EA-CAE1-4608-A44F-F4C49CD6A788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19" name="Text Box 3">
          <a:extLst>
            <a:ext uri="{FF2B5EF4-FFF2-40B4-BE49-F238E27FC236}">
              <a16:creationId xmlns:a16="http://schemas.microsoft.com/office/drawing/2014/main" id="{574ABDDE-4960-4209-9A54-56A50A0747AF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0" name="Text Box 4">
          <a:extLst>
            <a:ext uri="{FF2B5EF4-FFF2-40B4-BE49-F238E27FC236}">
              <a16:creationId xmlns:a16="http://schemas.microsoft.com/office/drawing/2014/main" id="{0D11193B-0C39-437C-8EBC-3DCD0C252309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1" name="Text Box 5">
          <a:extLst>
            <a:ext uri="{FF2B5EF4-FFF2-40B4-BE49-F238E27FC236}">
              <a16:creationId xmlns:a16="http://schemas.microsoft.com/office/drawing/2014/main" id="{E38FE2D5-C7BE-4959-8831-D772D62FEEC5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2" name="Text Box 2">
          <a:extLst>
            <a:ext uri="{FF2B5EF4-FFF2-40B4-BE49-F238E27FC236}">
              <a16:creationId xmlns:a16="http://schemas.microsoft.com/office/drawing/2014/main" id="{41193E31-1E8D-4298-8FC5-85BD7F93F33E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3" name="Text Box 3">
          <a:extLst>
            <a:ext uri="{FF2B5EF4-FFF2-40B4-BE49-F238E27FC236}">
              <a16:creationId xmlns:a16="http://schemas.microsoft.com/office/drawing/2014/main" id="{2E106FAC-AE10-49EC-9265-14089B5C92BA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4" name="Text Box 4">
          <a:extLst>
            <a:ext uri="{FF2B5EF4-FFF2-40B4-BE49-F238E27FC236}">
              <a16:creationId xmlns:a16="http://schemas.microsoft.com/office/drawing/2014/main" id="{493FAFA8-C2D0-4B79-842C-99E7F3D26593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5" name="Text Box 5">
          <a:extLst>
            <a:ext uri="{FF2B5EF4-FFF2-40B4-BE49-F238E27FC236}">
              <a16:creationId xmlns:a16="http://schemas.microsoft.com/office/drawing/2014/main" id="{E647B7E2-AD2D-42B1-B015-CA64B2AB8B99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6" name="Text Box 2">
          <a:extLst>
            <a:ext uri="{FF2B5EF4-FFF2-40B4-BE49-F238E27FC236}">
              <a16:creationId xmlns:a16="http://schemas.microsoft.com/office/drawing/2014/main" id="{6D7CDF08-3EA2-44BB-B935-57373633C346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7" name="Text Box 3">
          <a:extLst>
            <a:ext uri="{FF2B5EF4-FFF2-40B4-BE49-F238E27FC236}">
              <a16:creationId xmlns:a16="http://schemas.microsoft.com/office/drawing/2014/main" id="{FE8A6C47-9EAC-43C7-BE76-579975CE4017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8" name="Text Box 4">
          <a:extLst>
            <a:ext uri="{FF2B5EF4-FFF2-40B4-BE49-F238E27FC236}">
              <a16:creationId xmlns:a16="http://schemas.microsoft.com/office/drawing/2014/main" id="{953D92D1-9C8D-4C05-AECE-33AEA3B90A32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27</xdr:row>
      <xdr:rowOff>180975</xdr:rowOff>
    </xdr:from>
    <xdr:to>
      <xdr:col>0</xdr:col>
      <xdr:colOff>219075</xdr:colOff>
      <xdr:row>30</xdr:row>
      <xdr:rowOff>85725</xdr:rowOff>
    </xdr:to>
    <xdr:sp macro="" textlink="">
      <xdr:nvSpPr>
        <xdr:cNvPr id="1429" name="Text Box 5">
          <a:extLst>
            <a:ext uri="{FF2B5EF4-FFF2-40B4-BE49-F238E27FC236}">
              <a16:creationId xmlns:a16="http://schemas.microsoft.com/office/drawing/2014/main" id="{09F1A6DF-89DD-4B9A-BEBE-DD628DF22976}"/>
            </a:ext>
          </a:extLst>
        </xdr:cNvPr>
        <xdr:cNvSpPr txBox="1">
          <a:spLocks noChangeArrowheads="1"/>
        </xdr:cNvSpPr>
      </xdr:nvSpPr>
      <xdr:spPr bwMode="auto">
        <a:xfrm>
          <a:off x="171450" y="5086350"/>
          <a:ext cx="47625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3E3E639-195F-4EE9-ACE1-CB5EC793B242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D12BCDE8-940E-43D7-B318-D91E4C57A302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A21A2D70-9E3C-4604-8E94-9AB66118F6D5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FDF8CCC7-ED10-482B-9EDD-F10DB9F94910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910296F3-FEBF-406D-BE84-DC50C3775948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2FB4304F-79F9-4208-845D-EDF26E908B8D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7969D969-2B4E-4C9A-8CBC-3BE677B99CD3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CD90639F-971F-43C3-9550-C93FC57661B7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AB90FDC4-6E8F-4E08-B3A1-13FE30F3DB9F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2BF0C571-0482-4D09-9560-3818EFF80F69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E810784F-1B61-4C74-879D-3329EF8A2BA5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1A2E4A50-2150-4486-B2BA-4114FD960A97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61D71E23-A5CB-4DF8-92BF-D21E45EB45E1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BCCDAE26-E3CB-4BA4-9E23-9C5C71016B1D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2C8BFAD9-423D-407C-8729-BC521B3A99DC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6D815CA-D8D9-48C1-80AF-6F383A258D59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7475E2A4-5AE1-44B3-A3EF-8C420F240278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E7C38FF3-AE9A-42CB-B2B6-9471BF6F3086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5F68B03C-0E8C-4269-AB48-E1599DE4310E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7DE565CB-114A-4565-8D8E-3BD8786BF9EF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BCD9F0DF-E419-47C6-91EF-25758D78739D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3EB42D43-6516-4C33-B4D4-A4CAF4CF3CB3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FF5DEA9A-1670-4123-9004-D266971C29D3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59DD3B1E-2031-4BEF-B07F-3C055FFE9075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37A6F69-DA3C-4755-895E-CB5263F42FE1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id="{F2F31514-B987-444A-A6A7-EA4282E61275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8" name="Text Box 4">
          <a:extLst>
            <a:ext uri="{FF2B5EF4-FFF2-40B4-BE49-F238E27FC236}">
              <a16:creationId xmlns:a16="http://schemas.microsoft.com/office/drawing/2014/main" id="{0E0FCEE7-D036-40E4-84C8-936DA04C6B4B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3DB1CB97-4D75-41BB-8358-77727E7B60CE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1D4F58C-D4C9-498A-AB7B-6C2B7B932572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id="{4C0107D4-B616-4B72-A7ED-CA6D473363B5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id="{268A9E2B-D1BC-447D-BF64-6D043BFC6EAE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4D749203-2E27-42BA-8D3F-535DCB9C9356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AB54A391-243E-44B1-B3C2-BC4F73913213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9730E153-BF06-46CB-A80D-907DB90A1302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D31B9766-176A-4168-9C97-0A261D30900F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07BE43FE-A800-4227-814C-F14CE39B11E6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D88533D3-422B-4259-B848-0C539A2015BE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39" name="Text Box 3">
          <a:extLst>
            <a:ext uri="{FF2B5EF4-FFF2-40B4-BE49-F238E27FC236}">
              <a16:creationId xmlns:a16="http://schemas.microsoft.com/office/drawing/2014/main" id="{6CA61F45-16A3-4DD6-A602-69A4EF103014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225749E3-D09A-4513-BCCA-F387C5F5712C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3F5C4B3B-8DCE-4A50-B716-67ABC38F595D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CA53173-DF42-48B8-A9A8-1FA45235DDEC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3" name="Text Box 3">
          <a:extLst>
            <a:ext uri="{FF2B5EF4-FFF2-40B4-BE49-F238E27FC236}">
              <a16:creationId xmlns:a16="http://schemas.microsoft.com/office/drawing/2014/main" id="{3BB7F4A8-313B-4C06-BA9A-A6EF53CCB15C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4" name="Text Box 4">
          <a:extLst>
            <a:ext uri="{FF2B5EF4-FFF2-40B4-BE49-F238E27FC236}">
              <a16:creationId xmlns:a16="http://schemas.microsoft.com/office/drawing/2014/main" id="{0A79C74B-DB3F-41FA-BF73-E45DAD4A52BD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2964D6EC-193E-45B9-B91E-0246D880F17F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ACAA122D-32C1-4810-9745-7ED27BA8F561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7" name="Text Box 3">
          <a:extLst>
            <a:ext uri="{FF2B5EF4-FFF2-40B4-BE49-F238E27FC236}">
              <a16:creationId xmlns:a16="http://schemas.microsoft.com/office/drawing/2014/main" id="{C61E1867-0702-4521-B8EF-DAC02D851728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8" name="Text Box 4">
          <a:extLst>
            <a:ext uri="{FF2B5EF4-FFF2-40B4-BE49-F238E27FC236}">
              <a16:creationId xmlns:a16="http://schemas.microsoft.com/office/drawing/2014/main" id="{8A6C66E4-3774-4632-A4FE-3352C725676A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26</xdr:row>
      <xdr:rowOff>0</xdr:rowOff>
    </xdr:from>
    <xdr:to>
      <xdr:col>2</xdr:col>
      <xdr:colOff>95250</xdr:colOff>
      <xdr:row>27</xdr:row>
      <xdr:rowOff>47625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895ADD26-F500-4E14-9BC8-A785D89A4EFC}"/>
            </a:ext>
          </a:extLst>
        </xdr:cNvPr>
        <xdr:cNvSpPr txBox="1">
          <a:spLocks noChangeArrowheads="1"/>
        </xdr:cNvSpPr>
      </xdr:nvSpPr>
      <xdr:spPr bwMode="auto">
        <a:xfrm>
          <a:off x="3981450" y="5076825"/>
          <a:ext cx="952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199C0E99-D29E-4A03-99D3-8CE00E0EE1E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1" name="Text Box 3">
          <a:extLst>
            <a:ext uri="{FF2B5EF4-FFF2-40B4-BE49-F238E27FC236}">
              <a16:creationId xmlns:a16="http://schemas.microsoft.com/office/drawing/2014/main" id="{FDFF7494-4D19-4DAF-B9F5-32FCF0DF540A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2" name="Text Box 4">
          <a:extLst>
            <a:ext uri="{FF2B5EF4-FFF2-40B4-BE49-F238E27FC236}">
              <a16:creationId xmlns:a16="http://schemas.microsoft.com/office/drawing/2014/main" id="{8525BF8F-3A6F-48FA-ACB7-0E1BE30758F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id="{17DAB95F-3D7C-454F-86ED-2AD6E9749D34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923DA71C-E58A-48EA-845C-5B7CBFB117D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5" name="Text Box 3">
          <a:extLst>
            <a:ext uri="{FF2B5EF4-FFF2-40B4-BE49-F238E27FC236}">
              <a16:creationId xmlns:a16="http://schemas.microsoft.com/office/drawing/2014/main" id="{D0386659-709C-492D-8EEB-F2B8348D7580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6" name="Text Box 4">
          <a:extLst>
            <a:ext uri="{FF2B5EF4-FFF2-40B4-BE49-F238E27FC236}">
              <a16:creationId xmlns:a16="http://schemas.microsoft.com/office/drawing/2014/main" id="{BCFA7CAA-9A5E-470B-A8D6-B31A0DF3F1F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7" name="Text Box 5">
          <a:extLst>
            <a:ext uri="{FF2B5EF4-FFF2-40B4-BE49-F238E27FC236}">
              <a16:creationId xmlns:a16="http://schemas.microsoft.com/office/drawing/2014/main" id="{586D9128-0F17-45E2-B593-82727884EA59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B7A895CD-96A9-4C20-8B94-DDEFA7512095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59" name="Text Box 3">
          <a:extLst>
            <a:ext uri="{FF2B5EF4-FFF2-40B4-BE49-F238E27FC236}">
              <a16:creationId xmlns:a16="http://schemas.microsoft.com/office/drawing/2014/main" id="{0A682A1B-B51E-4F4F-ADE9-B7337C4368D4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0" name="Text Box 4">
          <a:extLst>
            <a:ext uri="{FF2B5EF4-FFF2-40B4-BE49-F238E27FC236}">
              <a16:creationId xmlns:a16="http://schemas.microsoft.com/office/drawing/2014/main" id="{8436676B-5A40-4EAB-B1A0-2A718190A553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1" name="Text Box 5">
          <a:extLst>
            <a:ext uri="{FF2B5EF4-FFF2-40B4-BE49-F238E27FC236}">
              <a16:creationId xmlns:a16="http://schemas.microsoft.com/office/drawing/2014/main" id="{40F0C9F7-A88C-46CC-88F6-7E55F3333D2E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A6E145A0-C128-44C7-AFE0-80F46224591E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3" name="Text Box 3">
          <a:extLst>
            <a:ext uri="{FF2B5EF4-FFF2-40B4-BE49-F238E27FC236}">
              <a16:creationId xmlns:a16="http://schemas.microsoft.com/office/drawing/2014/main" id="{0D34B946-AD68-4E8B-BA56-6264302D92C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4" name="Text Box 4">
          <a:extLst>
            <a:ext uri="{FF2B5EF4-FFF2-40B4-BE49-F238E27FC236}">
              <a16:creationId xmlns:a16="http://schemas.microsoft.com/office/drawing/2014/main" id="{382CDCB6-8920-4936-A42B-FAF0FB1244A9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5" name="Text Box 5">
          <a:extLst>
            <a:ext uri="{FF2B5EF4-FFF2-40B4-BE49-F238E27FC236}">
              <a16:creationId xmlns:a16="http://schemas.microsoft.com/office/drawing/2014/main" id="{D86ABEB7-5EAB-44EF-94D6-0280AA661C2B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F8B10961-C9D6-4AE5-ADB7-16AC8A3B8679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7" name="Text Box 3">
          <a:extLst>
            <a:ext uri="{FF2B5EF4-FFF2-40B4-BE49-F238E27FC236}">
              <a16:creationId xmlns:a16="http://schemas.microsoft.com/office/drawing/2014/main" id="{C560CA41-7C6A-4821-B5A7-F40F6BB6BA8A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8" name="Text Box 4">
          <a:extLst>
            <a:ext uri="{FF2B5EF4-FFF2-40B4-BE49-F238E27FC236}">
              <a16:creationId xmlns:a16="http://schemas.microsoft.com/office/drawing/2014/main" id="{DA7B74ED-86C8-4A07-9BB1-23FE6E60D40D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6D133907-2F61-466E-9A9E-5681481E2A4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F26DD36B-5A5F-4608-AE4E-53E73321193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id="{033D790D-7336-400A-B25E-288B84E45E4F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id="{B372B7A1-3521-4702-8384-A8F29AEC57FD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AB91F11B-BFF9-4ED8-BA19-4A7CFD49206D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4580C0BF-FBDE-4118-9163-32D29275C890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5" name="Text Box 3">
          <a:extLst>
            <a:ext uri="{FF2B5EF4-FFF2-40B4-BE49-F238E27FC236}">
              <a16:creationId xmlns:a16="http://schemas.microsoft.com/office/drawing/2014/main" id="{068A0FBC-D256-4CEB-B6EB-3F57FD19541B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6" name="Text Box 4">
          <a:extLst>
            <a:ext uri="{FF2B5EF4-FFF2-40B4-BE49-F238E27FC236}">
              <a16:creationId xmlns:a16="http://schemas.microsoft.com/office/drawing/2014/main" id="{801C606F-DBEE-4529-A35D-84CA47BF2300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4BC91CF6-8DFB-4133-9DF6-117D20A7F702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10E0D51-DB06-4C4A-890A-8EC454FC7A25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79" name="Text Box 3">
          <a:extLst>
            <a:ext uri="{FF2B5EF4-FFF2-40B4-BE49-F238E27FC236}">
              <a16:creationId xmlns:a16="http://schemas.microsoft.com/office/drawing/2014/main" id="{CC2A9C63-86DD-4125-8602-ECA3B589499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0" name="Text Box 4">
          <a:extLst>
            <a:ext uri="{FF2B5EF4-FFF2-40B4-BE49-F238E27FC236}">
              <a16:creationId xmlns:a16="http://schemas.microsoft.com/office/drawing/2014/main" id="{B4FC33D5-9399-4326-9912-DA26F4CB8254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182A8A6A-EF4B-41DA-ADE2-156B9F2E348D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EB960D8B-D569-44BE-A16E-EE91C4E546EE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3" name="Text Box 3">
          <a:extLst>
            <a:ext uri="{FF2B5EF4-FFF2-40B4-BE49-F238E27FC236}">
              <a16:creationId xmlns:a16="http://schemas.microsoft.com/office/drawing/2014/main" id="{EED1A703-D526-4479-B1FD-3C1004FEE0A1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4" name="Text Box 4">
          <a:extLst>
            <a:ext uri="{FF2B5EF4-FFF2-40B4-BE49-F238E27FC236}">
              <a16:creationId xmlns:a16="http://schemas.microsoft.com/office/drawing/2014/main" id="{F0B431EF-4C7D-4393-A969-582E07709F1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20A79A49-0A23-41DA-8A25-12E43F535EC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DC2B2FF9-E4CC-4984-8EA5-6FC92C7C3BCC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7" name="Text Box 3">
          <a:extLst>
            <a:ext uri="{FF2B5EF4-FFF2-40B4-BE49-F238E27FC236}">
              <a16:creationId xmlns:a16="http://schemas.microsoft.com/office/drawing/2014/main" id="{AFE5297F-E6F4-443A-AFA2-08A1BDCFE48E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8" name="Text Box 4">
          <a:extLst>
            <a:ext uri="{FF2B5EF4-FFF2-40B4-BE49-F238E27FC236}">
              <a16:creationId xmlns:a16="http://schemas.microsoft.com/office/drawing/2014/main" id="{5E1FB97A-D402-4405-8F72-C3F4F6B3C239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89" name="Text Box 5">
          <a:extLst>
            <a:ext uri="{FF2B5EF4-FFF2-40B4-BE49-F238E27FC236}">
              <a16:creationId xmlns:a16="http://schemas.microsoft.com/office/drawing/2014/main" id="{E791B9C1-CFCC-4E80-90BF-C670E895D934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8FAF2AD-6094-43F8-BAE2-30651E3C7FB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1" name="Text Box 3">
          <a:extLst>
            <a:ext uri="{FF2B5EF4-FFF2-40B4-BE49-F238E27FC236}">
              <a16:creationId xmlns:a16="http://schemas.microsoft.com/office/drawing/2014/main" id="{A151B6F6-7FDA-4AE6-9177-1DCEE2964D17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2" name="Text Box 4">
          <a:extLst>
            <a:ext uri="{FF2B5EF4-FFF2-40B4-BE49-F238E27FC236}">
              <a16:creationId xmlns:a16="http://schemas.microsoft.com/office/drawing/2014/main" id="{183E1DE5-20B0-457C-A3A1-C5B47C05FA20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1A2E994E-2334-4741-B9A0-56657C7966E6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795696D1-FD4E-4BA7-9317-EDE545125A38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5" name="Text Box 3">
          <a:extLst>
            <a:ext uri="{FF2B5EF4-FFF2-40B4-BE49-F238E27FC236}">
              <a16:creationId xmlns:a16="http://schemas.microsoft.com/office/drawing/2014/main" id="{8DEA64AE-C623-4128-97FA-952C03A53376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6" name="Text Box 4">
          <a:extLst>
            <a:ext uri="{FF2B5EF4-FFF2-40B4-BE49-F238E27FC236}">
              <a16:creationId xmlns:a16="http://schemas.microsoft.com/office/drawing/2014/main" id="{70FCB9FD-1648-485E-B80C-A7EAF9665EFE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26</xdr:row>
      <xdr:rowOff>0</xdr:rowOff>
    </xdr:from>
    <xdr:to>
      <xdr:col>1</xdr:col>
      <xdr:colOff>161925</xdr:colOff>
      <xdr:row>27</xdr:row>
      <xdr:rowOff>47625</xdr:rowOff>
    </xdr:to>
    <xdr:sp macro="" textlink="">
      <xdr:nvSpPr>
        <xdr:cNvPr id="97" name="Text Box 5">
          <a:extLst>
            <a:ext uri="{FF2B5EF4-FFF2-40B4-BE49-F238E27FC236}">
              <a16:creationId xmlns:a16="http://schemas.microsoft.com/office/drawing/2014/main" id="{E7F654D0-3762-4A69-AF00-35C92A9D7566}"/>
            </a:ext>
          </a:extLst>
        </xdr:cNvPr>
        <xdr:cNvSpPr txBox="1">
          <a:spLocks noChangeArrowheads="1"/>
        </xdr:cNvSpPr>
      </xdr:nvSpPr>
      <xdr:spPr bwMode="auto">
        <a:xfrm>
          <a:off x="390525" y="5076825"/>
          <a:ext cx="1619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5E323B64-19EC-4828-A1E4-FA128C5CA32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99" name="Text Box 3">
          <a:extLst>
            <a:ext uri="{FF2B5EF4-FFF2-40B4-BE49-F238E27FC236}">
              <a16:creationId xmlns:a16="http://schemas.microsoft.com/office/drawing/2014/main" id="{1917977C-56FF-469F-8700-A92BE64EDE2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0" name="Text Box 4">
          <a:extLst>
            <a:ext uri="{FF2B5EF4-FFF2-40B4-BE49-F238E27FC236}">
              <a16:creationId xmlns:a16="http://schemas.microsoft.com/office/drawing/2014/main" id="{CA275DDF-D731-4BB7-8015-1D80618D460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1" name="Text Box 5">
          <a:extLst>
            <a:ext uri="{FF2B5EF4-FFF2-40B4-BE49-F238E27FC236}">
              <a16:creationId xmlns:a16="http://schemas.microsoft.com/office/drawing/2014/main" id="{1D5BD57D-9BFE-4783-9DCC-331CD87B2CB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765F90A6-1FC2-4551-ABB7-10495CE879E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3" name="Text Box 3">
          <a:extLst>
            <a:ext uri="{FF2B5EF4-FFF2-40B4-BE49-F238E27FC236}">
              <a16:creationId xmlns:a16="http://schemas.microsoft.com/office/drawing/2014/main" id="{683891BB-1B32-4903-87B5-3C2961CC89E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4" name="Text Box 4">
          <a:extLst>
            <a:ext uri="{FF2B5EF4-FFF2-40B4-BE49-F238E27FC236}">
              <a16:creationId xmlns:a16="http://schemas.microsoft.com/office/drawing/2014/main" id="{89BA5780-C98E-4D40-B99F-C09AA56EDF5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216740F4-B4F1-4865-816E-4A2B86BE85AC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1342A738-8A17-46E6-A265-901D9B29B0B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7" name="Text Box 3">
          <a:extLst>
            <a:ext uri="{FF2B5EF4-FFF2-40B4-BE49-F238E27FC236}">
              <a16:creationId xmlns:a16="http://schemas.microsoft.com/office/drawing/2014/main" id="{E5300F61-2D59-4459-A4A8-88F7D6563C06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8" name="Text Box 4">
          <a:extLst>
            <a:ext uri="{FF2B5EF4-FFF2-40B4-BE49-F238E27FC236}">
              <a16:creationId xmlns:a16="http://schemas.microsoft.com/office/drawing/2014/main" id="{0697AE5B-5ACF-45F4-A3EA-745178640F2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0C5B7DE8-6D41-4D08-BAEC-31B1F76DA216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453983A4-6008-4BE2-A888-66C4D742853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1" name="Text Box 3">
          <a:extLst>
            <a:ext uri="{FF2B5EF4-FFF2-40B4-BE49-F238E27FC236}">
              <a16:creationId xmlns:a16="http://schemas.microsoft.com/office/drawing/2014/main" id="{12F244DE-46E7-421F-92BE-07B4A64B7E1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2" name="Text Box 4">
          <a:extLst>
            <a:ext uri="{FF2B5EF4-FFF2-40B4-BE49-F238E27FC236}">
              <a16:creationId xmlns:a16="http://schemas.microsoft.com/office/drawing/2014/main" id="{82981B9F-325E-4754-B8FA-CA64576A915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1F0CD7F3-9C46-432B-A4A9-3CEEF9DF52D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AE2F8233-5EBA-4EC3-81A1-3BD9C8AF978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5" name="Text Box 3">
          <a:extLst>
            <a:ext uri="{FF2B5EF4-FFF2-40B4-BE49-F238E27FC236}">
              <a16:creationId xmlns:a16="http://schemas.microsoft.com/office/drawing/2014/main" id="{0C3CA7A3-4F7A-49AC-9174-5228FC39B00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6" name="Text Box 4">
          <a:extLst>
            <a:ext uri="{FF2B5EF4-FFF2-40B4-BE49-F238E27FC236}">
              <a16:creationId xmlns:a16="http://schemas.microsoft.com/office/drawing/2014/main" id="{93D945C3-3AA7-438A-96AB-1D0D741A5B7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2C3205F3-EA2D-44D0-A5DD-066253C1409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C1939617-56F9-4062-8564-8A70D8FD160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19" name="Text Box 3">
          <a:extLst>
            <a:ext uri="{FF2B5EF4-FFF2-40B4-BE49-F238E27FC236}">
              <a16:creationId xmlns:a16="http://schemas.microsoft.com/office/drawing/2014/main" id="{1F6A13D6-F0B2-43A3-8EAB-BBBAF7DAE4F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0" name="Text Box 4">
          <a:extLst>
            <a:ext uri="{FF2B5EF4-FFF2-40B4-BE49-F238E27FC236}">
              <a16:creationId xmlns:a16="http://schemas.microsoft.com/office/drawing/2014/main" id="{56E4622A-FC07-47A6-A444-17D31B2F7BBB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C0B910E2-4486-46E0-B680-4A6DBE6CDE6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2A0111CC-D639-425C-ACB5-C8004E7604E2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3" name="Text Box 3">
          <a:extLst>
            <a:ext uri="{FF2B5EF4-FFF2-40B4-BE49-F238E27FC236}">
              <a16:creationId xmlns:a16="http://schemas.microsoft.com/office/drawing/2014/main" id="{4249AA0B-0754-4138-A43F-D1864583D61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4" name="Text Box 4">
          <a:extLst>
            <a:ext uri="{FF2B5EF4-FFF2-40B4-BE49-F238E27FC236}">
              <a16:creationId xmlns:a16="http://schemas.microsoft.com/office/drawing/2014/main" id="{DA7AF783-6497-4C1E-A11D-EFF7A886AAE2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5" name="Text Box 5">
          <a:extLst>
            <a:ext uri="{FF2B5EF4-FFF2-40B4-BE49-F238E27FC236}">
              <a16:creationId xmlns:a16="http://schemas.microsoft.com/office/drawing/2014/main" id="{17A74363-59A2-4668-BD36-22F7A6C956F2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1AF6674D-F8A5-4677-AB55-05A10FA106E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7" name="Text Box 3">
          <a:extLst>
            <a:ext uri="{FF2B5EF4-FFF2-40B4-BE49-F238E27FC236}">
              <a16:creationId xmlns:a16="http://schemas.microsoft.com/office/drawing/2014/main" id="{98E39922-71F9-4485-A601-4ACE8EB12C9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8" name="Text Box 4">
          <a:extLst>
            <a:ext uri="{FF2B5EF4-FFF2-40B4-BE49-F238E27FC236}">
              <a16:creationId xmlns:a16="http://schemas.microsoft.com/office/drawing/2014/main" id="{3918AD14-2DB2-4508-B1DD-26E78B7DB24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29" name="Text Box 5">
          <a:extLst>
            <a:ext uri="{FF2B5EF4-FFF2-40B4-BE49-F238E27FC236}">
              <a16:creationId xmlns:a16="http://schemas.microsoft.com/office/drawing/2014/main" id="{65228E51-14F6-4A80-9FA5-38B4B8A0716C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E09A60B8-F661-40EC-A0B9-3E64BDAFEDD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1" name="Text Box 3">
          <a:extLst>
            <a:ext uri="{FF2B5EF4-FFF2-40B4-BE49-F238E27FC236}">
              <a16:creationId xmlns:a16="http://schemas.microsoft.com/office/drawing/2014/main" id="{EF54BF65-5D65-4BF1-93F9-B19216E656E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2" name="Text Box 4">
          <a:extLst>
            <a:ext uri="{FF2B5EF4-FFF2-40B4-BE49-F238E27FC236}">
              <a16:creationId xmlns:a16="http://schemas.microsoft.com/office/drawing/2014/main" id="{5A0D1B8B-DC22-4FB2-ABC6-1D4AE4675A4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3" name="Text Box 5">
          <a:extLst>
            <a:ext uri="{FF2B5EF4-FFF2-40B4-BE49-F238E27FC236}">
              <a16:creationId xmlns:a16="http://schemas.microsoft.com/office/drawing/2014/main" id="{10F8E9EE-38C8-4D5E-B293-DC924A7CAE8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862AEBBA-755D-455E-AF6F-BAB0A8C1D6A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5" name="Text Box 3">
          <a:extLst>
            <a:ext uri="{FF2B5EF4-FFF2-40B4-BE49-F238E27FC236}">
              <a16:creationId xmlns:a16="http://schemas.microsoft.com/office/drawing/2014/main" id="{AC81A04B-36A9-4373-BC97-18334211B08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6" name="Text Box 4">
          <a:extLst>
            <a:ext uri="{FF2B5EF4-FFF2-40B4-BE49-F238E27FC236}">
              <a16:creationId xmlns:a16="http://schemas.microsoft.com/office/drawing/2014/main" id="{E74BC98B-1EB2-40EA-A9DD-AD8955F1B16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7" name="Text Box 5">
          <a:extLst>
            <a:ext uri="{FF2B5EF4-FFF2-40B4-BE49-F238E27FC236}">
              <a16:creationId xmlns:a16="http://schemas.microsoft.com/office/drawing/2014/main" id="{8B4E21DF-4941-463E-8429-42D9CB9820D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BC7BE47A-3ABD-4087-9563-1968F866B7D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39" name="Text Box 3">
          <a:extLst>
            <a:ext uri="{FF2B5EF4-FFF2-40B4-BE49-F238E27FC236}">
              <a16:creationId xmlns:a16="http://schemas.microsoft.com/office/drawing/2014/main" id="{8B23FED1-4D0E-4B1F-805D-8FFAD77B7E8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0" name="Text Box 4">
          <a:extLst>
            <a:ext uri="{FF2B5EF4-FFF2-40B4-BE49-F238E27FC236}">
              <a16:creationId xmlns:a16="http://schemas.microsoft.com/office/drawing/2014/main" id="{13623BB5-299E-4576-9A20-68DA55F4AE45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5ACDC535-5999-4626-A91E-2416DDDB7CB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A6C47A6-8276-4BAA-81F2-75B78D8C9A1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3" name="Text Box 3">
          <a:extLst>
            <a:ext uri="{FF2B5EF4-FFF2-40B4-BE49-F238E27FC236}">
              <a16:creationId xmlns:a16="http://schemas.microsoft.com/office/drawing/2014/main" id="{81991FAD-4232-4ACE-9775-34C4104A82D6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4" name="Text Box 4">
          <a:extLst>
            <a:ext uri="{FF2B5EF4-FFF2-40B4-BE49-F238E27FC236}">
              <a16:creationId xmlns:a16="http://schemas.microsoft.com/office/drawing/2014/main" id="{F0B2F605-88C8-445A-AE65-F54DCA1D655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BDB61E65-CF44-44C3-BA65-BC7C28975FB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915911CC-9D2B-4A7D-B7CB-24CB535F41A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47" name="Text Box 3">
          <a:extLst>
            <a:ext uri="{FF2B5EF4-FFF2-40B4-BE49-F238E27FC236}">
              <a16:creationId xmlns:a16="http://schemas.microsoft.com/office/drawing/2014/main" id="{402F49C2-3E48-457C-B954-93A733CA18A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48" name="Text Box 4">
          <a:extLst>
            <a:ext uri="{FF2B5EF4-FFF2-40B4-BE49-F238E27FC236}">
              <a16:creationId xmlns:a16="http://schemas.microsoft.com/office/drawing/2014/main" id="{8B688794-E0CE-4C50-A7D3-B052C1E2384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63AC1906-F77F-4B1D-A848-065165E5EB7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150E783C-727E-497C-B216-A9103A3C1B9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1" name="Text Box 3">
          <a:extLst>
            <a:ext uri="{FF2B5EF4-FFF2-40B4-BE49-F238E27FC236}">
              <a16:creationId xmlns:a16="http://schemas.microsoft.com/office/drawing/2014/main" id="{F38A663B-6C1A-4F52-B4EE-D72757640FB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2" name="Text Box 4">
          <a:extLst>
            <a:ext uri="{FF2B5EF4-FFF2-40B4-BE49-F238E27FC236}">
              <a16:creationId xmlns:a16="http://schemas.microsoft.com/office/drawing/2014/main" id="{4B191150-2773-4D79-A118-ADA1C6E8062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308A137C-3F56-4D77-8B82-7873DB1BAFD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5097356D-8C9E-461A-A8FE-6D2805BB27B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5" name="Text Box 3">
          <a:extLst>
            <a:ext uri="{FF2B5EF4-FFF2-40B4-BE49-F238E27FC236}">
              <a16:creationId xmlns:a16="http://schemas.microsoft.com/office/drawing/2014/main" id="{DACC5AED-FDF9-4A20-881F-E6B4BDA768B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6" name="Text Box 4">
          <a:extLst>
            <a:ext uri="{FF2B5EF4-FFF2-40B4-BE49-F238E27FC236}">
              <a16:creationId xmlns:a16="http://schemas.microsoft.com/office/drawing/2014/main" id="{63886FB1-9A3B-4B2E-9367-6ADA9106A2B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08421B8D-A5C4-4D00-AD74-6A4EB33CECA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18ECE8F3-90BA-4337-B006-0E91775FAC1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59" name="Text Box 3">
          <a:extLst>
            <a:ext uri="{FF2B5EF4-FFF2-40B4-BE49-F238E27FC236}">
              <a16:creationId xmlns:a16="http://schemas.microsoft.com/office/drawing/2014/main" id="{C7F9771F-A536-4B24-81C4-E47D09DDB01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0" name="Text Box 4">
          <a:extLst>
            <a:ext uri="{FF2B5EF4-FFF2-40B4-BE49-F238E27FC236}">
              <a16:creationId xmlns:a16="http://schemas.microsoft.com/office/drawing/2014/main" id="{74590AA5-CEB6-41D7-832D-38D9EEC9EFF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1" name="Text Box 5">
          <a:extLst>
            <a:ext uri="{FF2B5EF4-FFF2-40B4-BE49-F238E27FC236}">
              <a16:creationId xmlns:a16="http://schemas.microsoft.com/office/drawing/2014/main" id="{744BD519-C519-4DB8-B5DD-5A58EDE09F0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6EAAEC67-AD92-4487-B68F-D94FBBCEE46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3" name="Text Box 3">
          <a:extLst>
            <a:ext uri="{FF2B5EF4-FFF2-40B4-BE49-F238E27FC236}">
              <a16:creationId xmlns:a16="http://schemas.microsoft.com/office/drawing/2014/main" id="{3A2B9F2D-D476-49C3-ACBE-57276E30481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4" name="Text Box 4">
          <a:extLst>
            <a:ext uri="{FF2B5EF4-FFF2-40B4-BE49-F238E27FC236}">
              <a16:creationId xmlns:a16="http://schemas.microsoft.com/office/drawing/2014/main" id="{297C0189-83E9-4BBD-B0D8-162D47296A8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5" name="Text Box 5">
          <a:extLst>
            <a:ext uri="{FF2B5EF4-FFF2-40B4-BE49-F238E27FC236}">
              <a16:creationId xmlns:a16="http://schemas.microsoft.com/office/drawing/2014/main" id="{C5A42D2B-17E4-49C8-A374-16FB16BAC4A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E9C7D6D1-1913-4E12-B0CE-F25988484E5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7" name="Text Box 3">
          <a:extLst>
            <a:ext uri="{FF2B5EF4-FFF2-40B4-BE49-F238E27FC236}">
              <a16:creationId xmlns:a16="http://schemas.microsoft.com/office/drawing/2014/main" id="{8A11AE24-2A94-487B-BAD7-3B0873EED54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8" name="Text Box 4">
          <a:extLst>
            <a:ext uri="{FF2B5EF4-FFF2-40B4-BE49-F238E27FC236}">
              <a16:creationId xmlns:a16="http://schemas.microsoft.com/office/drawing/2014/main" id="{DD861A43-BB3D-4E18-9873-98CD1A38D0D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20EF7FBD-6E31-4ED0-A7C0-11E09E73B3B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3E4ABF65-E346-49E6-9684-093C6EFBF74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1" name="Text Box 3">
          <a:extLst>
            <a:ext uri="{FF2B5EF4-FFF2-40B4-BE49-F238E27FC236}">
              <a16:creationId xmlns:a16="http://schemas.microsoft.com/office/drawing/2014/main" id="{48FFDDD8-709E-4F3E-954F-89964354589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2" name="Text Box 4">
          <a:extLst>
            <a:ext uri="{FF2B5EF4-FFF2-40B4-BE49-F238E27FC236}">
              <a16:creationId xmlns:a16="http://schemas.microsoft.com/office/drawing/2014/main" id="{E6574A59-F971-479E-828C-7BF04AF9EFA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9B96E672-C2BB-481A-A316-4DAA2823585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6360F399-D91E-4D62-9B58-1ED7E1811E1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5" name="Text Box 3">
          <a:extLst>
            <a:ext uri="{FF2B5EF4-FFF2-40B4-BE49-F238E27FC236}">
              <a16:creationId xmlns:a16="http://schemas.microsoft.com/office/drawing/2014/main" id="{B048FF21-26F5-4B66-86E9-D5A2D318726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6" name="Text Box 4">
          <a:extLst>
            <a:ext uri="{FF2B5EF4-FFF2-40B4-BE49-F238E27FC236}">
              <a16:creationId xmlns:a16="http://schemas.microsoft.com/office/drawing/2014/main" id="{BE190DAA-422E-4141-B1AD-A0318528CCA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94B42CEC-3ED2-401A-AF1E-08BA76D11E8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E3313092-5C94-431C-B56F-05C3EF9A3AA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79" name="Text Box 3">
          <a:extLst>
            <a:ext uri="{FF2B5EF4-FFF2-40B4-BE49-F238E27FC236}">
              <a16:creationId xmlns:a16="http://schemas.microsoft.com/office/drawing/2014/main" id="{51204849-A5E5-4D33-B580-169D567E129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0" name="Text Box 4">
          <a:extLst>
            <a:ext uri="{FF2B5EF4-FFF2-40B4-BE49-F238E27FC236}">
              <a16:creationId xmlns:a16="http://schemas.microsoft.com/office/drawing/2014/main" id="{FFD17C42-116B-460E-AB55-FAF6409B3CD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4405BD78-8DA3-4449-8372-1C32BA9C710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6B0326A0-05C1-42B6-9A7D-6F6DEB7ABB8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3" name="Text Box 3">
          <a:extLst>
            <a:ext uri="{FF2B5EF4-FFF2-40B4-BE49-F238E27FC236}">
              <a16:creationId xmlns:a16="http://schemas.microsoft.com/office/drawing/2014/main" id="{9457D11E-52D9-4C69-B4DC-09E0AC2A6CC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4" name="Text Box 4">
          <a:extLst>
            <a:ext uri="{FF2B5EF4-FFF2-40B4-BE49-F238E27FC236}">
              <a16:creationId xmlns:a16="http://schemas.microsoft.com/office/drawing/2014/main" id="{A4607554-4979-4FF8-A53D-9F068D4ADAD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4AF51389-1C5A-4154-A45D-C71A8C8E25C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05FEBF5E-6662-4D7B-AA1A-DECAF0E3E8B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7" name="Text Box 3">
          <a:extLst>
            <a:ext uri="{FF2B5EF4-FFF2-40B4-BE49-F238E27FC236}">
              <a16:creationId xmlns:a16="http://schemas.microsoft.com/office/drawing/2014/main" id="{BD20C8FB-644A-4137-8E0B-0404D990B68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8" name="Text Box 4">
          <a:extLst>
            <a:ext uri="{FF2B5EF4-FFF2-40B4-BE49-F238E27FC236}">
              <a16:creationId xmlns:a16="http://schemas.microsoft.com/office/drawing/2014/main" id="{670505D5-E08A-4DDC-AF39-8E7F2DBC737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F62E00FD-CFDA-42DC-9AEE-B9A8EF7F2A6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18C6415F-0DEC-49E1-B225-5263D9391AF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91" name="Text Box 3">
          <a:extLst>
            <a:ext uri="{FF2B5EF4-FFF2-40B4-BE49-F238E27FC236}">
              <a16:creationId xmlns:a16="http://schemas.microsoft.com/office/drawing/2014/main" id="{6AAF34A6-2F4C-4AA4-A050-DF55BDD6D32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92" name="Text Box 4">
          <a:extLst>
            <a:ext uri="{FF2B5EF4-FFF2-40B4-BE49-F238E27FC236}">
              <a16:creationId xmlns:a16="http://schemas.microsoft.com/office/drawing/2014/main" id="{9A8684E2-5683-439E-9A6D-BC79625FCD1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383D4167-14F4-470B-AD01-737FC2BA50F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513E48D2-C6C3-4CEA-A9BD-091B011A263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5" name="Text Box 3">
          <a:extLst>
            <a:ext uri="{FF2B5EF4-FFF2-40B4-BE49-F238E27FC236}">
              <a16:creationId xmlns:a16="http://schemas.microsoft.com/office/drawing/2014/main" id="{F94BFF44-7FD3-430D-96A4-20DDA44DA5C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6" name="Text Box 4">
          <a:extLst>
            <a:ext uri="{FF2B5EF4-FFF2-40B4-BE49-F238E27FC236}">
              <a16:creationId xmlns:a16="http://schemas.microsoft.com/office/drawing/2014/main" id="{7D05F766-8652-4223-BB80-7F3FC40FD09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7" name="Text Box 5">
          <a:extLst>
            <a:ext uri="{FF2B5EF4-FFF2-40B4-BE49-F238E27FC236}">
              <a16:creationId xmlns:a16="http://schemas.microsoft.com/office/drawing/2014/main" id="{BE387C0E-18FE-4256-9B62-E255B986B9F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2A513ABC-C5D2-4A0F-9871-7534594CF06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199" name="Text Box 3">
          <a:extLst>
            <a:ext uri="{FF2B5EF4-FFF2-40B4-BE49-F238E27FC236}">
              <a16:creationId xmlns:a16="http://schemas.microsoft.com/office/drawing/2014/main" id="{18E1B3B5-FE32-4D40-BE4B-BEC823B71F4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0" name="Text Box 4">
          <a:extLst>
            <a:ext uri="{FF2B5EF4-FFF2-40B4-BE49-F238E27FC236}">
              <a16:creationId xmlns:a16="http://schemas.microsoft.com/office/drawing/2014/main" id="{9E7ACC8B-079C-403D-8387-2419CEC347F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1" name="Text Box 5">
          <a:extLst>
            <a:ext uri="{FF2B5EF4-FFF2-40B4-BE49-F238E27FC236}">
              <a16:creationId xmlns:a16="http://schemas.microsoft.com/office/drawing/2014/main" id="{9748C517-CC51-43CF-AE2E-3B4191CDFD2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29734CA3-E2AE-4BE5-8DE0-7E9E10104BBB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3" name="Text Box 3">
          <a:extLst>
            <a:ext uri="{FF2B5EF4-FFF2-40B4-BE49-F238E27FC236}">
              <a16:creationId xmlns:a16="http://schemas.microsoft.com/office/drawing/2014/main" id="{8941D442-EABA-41F2-8A66-68AE3DF75934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4" name="Text Box 4">
          <a:extLst>
            <a:ext uri="{FF2B5EF4-FFF2-40B4-BE49-F238E27FC236}">
              <a16:creationId xmlns:a16="http://schemas.microsoft.com/office/drawing/2014/main" id="{F1B72B03-3561-441F-B00E-5BADDD6D77A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5" name="Text Box 5">
          <a:extLst>
            <a:ext uri="{FF2B5EF4-FFF2-40B4-BE49-F238E27FC236}">
              <a16:creationId xmlns:a16="http://schemas.microsoft.com/office/drawing/2014/main" id="{0D19F3E1-BDB0-4B97-9E26-4C52269CC31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1EEE6A78-6C1E-4260-88C2-BA28E05236D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7" name="Text Box 3">
          <a:extLst>
            <a:ext uri="{FF2B5EF4-FFF2-40B4-BE49-F238E27FC236}">
              <a16:creationId xmlns:a16="http://schemas.microsoft.com/office/drawing/2014/main" id="{46F0896A-A8BB-4692-80B2-3575831C56DC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8" name="Text Box 4">
          <a:extLst>
            <a:ext uri="{FF2B5EF4-FFF2-40B4-BE49-F238E27FC236}">
              <a16:creationId xmlns:a16="http://schemas.microsoft.com/office/drawing/2014/main" id="{2BCB1DBE-170E-4EE9-A98E-20C36AE5C257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E4A42C75-ECEA-43ED-A8F1-327B5BDBC386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54A21556-6D48-4CB2-A08D-9C2042430BD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1" name="Text Box 3">
          <a:extLst>
            <a:ext uri="{FF2B5EF4-FFF2-40B4-BE49-F238E27FC236}">
              <a16:creationId xmlns:a16="http://schemas.microsoft.com/office/drawing/2014/main" id="{FF27035F-8AF3-4160-BDCD-709C82B4312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2" name="Text Box 4">
          <a:extLst>
            <a:ext uri="{FF2B5EF4-FFF2-40B4-BE49-F238E27FC236}">
              <a16:creationId xmlns:a16="http://schemas.microsoft.com/office/drawing/2014/main" id="{28DB91F9-B759-4AE1-97F4-19F020A463B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D9FC91CE-9706-4D44-9444-E659485E405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225A2661-E834-4167-B8F6-B8DD1927691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5" name="Text Box 3">
          <a:extLst>
            <a:ext uri="{FF2B5EF4-FFF2-40B4-BE49-F238E27FC236}">
              <a16:creationId xmlns:a16="http://schemas.microsoft.com/office/drawing/2014/main" id="{FE8751BC-2272-4EFA-9FC3-CDF06EBF944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6" name="Text Box 4">
          <a:extLst>
            <a:ext uri="{FF2B5EF4-FFF2-40B4-BE49-F238E27FC236}">
              <a16:creationId xmlns:a16="http://schemas.microsoft.com/office/drawing/2014/main" id="{AA14D533-7757-48FE-B51A-5D7AFC35EFC7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A732ABF2-F091-4E3F-AF24-6722DA9537B2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7E94D7A1-E277-4C0A-B6F1-8705B860977B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19" name="Text Box 3">
          <a:extLst>
            <a:ext uri="{FF2B5EF4-FFF2-40B4-BE49-F238E27FC236}">
              <a16:creationId xmlns:a16="http://schemas.microsoft.com/office/drawing/2014/main" id="{63E731D6-8D8A-4973-805C-379704C7ED6C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0" name="Text Box 4">
          <a:extLst>
            <a:ext uri="{FF2B5EF4-FFF2-40B4-BE49-F238E27FC236}">
              <a16:creationId xmlns:a16="http://schemas.microsoft.com/office/drawing/2014/main" id="{209709E5-79F5-4A35-9471-77053F3085E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73A32505-C0DD-4568-91E7-8BE9F8DAC02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A36DBBDD-6861-4217-BFBB-7E6E3569AA1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3" name="Text Box 3">
          <a:extLst>
            <a:ext uri="{FF2B5EF4-FFF2-40B4-BE49-F238E27FC236}">
              <a16:creationId xmlns:a16="http://schemas.microsoft.com/office/drawing/2014/main" id="{3077039F-B209-499D-B30D-C93915867B92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4" name="Text Box 4">
          <a:extLst>
            <a:ext uri="{FF2B5EF4-FFF2-40B4-BE49-F238E27FC236}">
              <a16:creationId xmlns:a16="http://schemas.microsoft.com/office/drawing/2014/main" id="{EE81F176-FB34-4E07-9C68-43E15E383D1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0DA805A4-7594-459C-A91C-2240B92B041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332F88DF-7034-4084-96F0-DEC11C7ED3C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7" name="Text Box 3">
          <a:extLst>
            <a:ext uri="{FF2B5EF4-FFF2-40B4-BE49-F238E27FC236}">
              <a16:creationId xmlns:a16="http://schemas.microsoft.com/office/drawing/2014/main" id="{2E2ED37D-4802-4E00-8EB1-704709AAC607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8" name="Text Box 4">
          <a:extLst>
            <a:ext uri="{FF2B5EF4-FFF2-40B4-BE49-F238E27FC236}">
              <a16:creationId xmlns:a16="http://schemas.microsoft.com/office/drawing/2014/main" id="{5286F622-08B5-4F84-AE11-D989C1D16276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71373F12-8F31-4F52-B6F9-C87CC834A15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450BB27-EEAD-46CB-A610-289A35E723AE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1" name="Text Box 3">
          <a:extLst>
            <a:ext uri="{FF2B5EF4-FFF2-40B4-BE49-F238E27FC236}">
              <a16:creationId xmlns:a16="http://schemas.microsoft.com/office/drawing/2014/main" id="{08B51F65-26F7-49FA-8EB5-E2475E0D3E7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2" name="Text Box 4">
          <a:extLst>
            <a:ext uri="{FF2B5EF4-FFF2-40B4-BE49-F238E27FC236}">
              <a16:creationId xmlns:a16="http://schemas.microsoft.com/office/drawing/2014/main" id="{2D4B9742-3D48-48C8-A744-E2DE9847D77D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3" name="Text Box 5">
          <a:extLst>
            <a:ext uri="{FF2B5EF4-FFF2-40B4-BE49-F238E27FC236}">
              <a16:creationId xmlns:a16="http://schemas.microsoft.com/office/drawing/2014/main" id="{832FD155-4A4C-4BC5-8A1E-78EC03021FC9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2DC49CFD-AD9C-4DD2-9A69-A45286A49C98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5" name="Text Box 3">
          <a:extLst>
            <a:ext uri="{FF2B5EF4-FFF2-40B4-BE49-F238E27FC236}">
              <a16:creationId xmlns:a16="http://schemas.microsoft.com/office/drawing/2014/main" id="{BB8F7A9E-BD9C-4D0C-B6A1-86D97827119A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6" name="Text Box 4">
          <a:extLst>
            <a:ext uri="{FF2B5EF4-FFF2-40B4-BE49-F238E27FC236}">
              <a16:creationId xmlns:a16="http://schemas.microsoft.com/office/drawing/2014/main" id="{A24262C6-A2EF-4ED4-A732-73AB1F956B0F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7" name="Text Box 5">
          <a:extLst>
            <a:ext uri="{FF2B5EF4-FFF2-40B4-BE49-F238E27FC236}">
              <a16:creationId xmlns:a16="http://schemas.microsoft.com/office/drawing/2014/main" id="{932982FD-F920-47F6-9E4E-FBF2D9B982BD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5F089D5A-931A-491B-B212-28C3E676DF00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39" name="Text Box 3">
          <a:extLst>
            <a:ext uri="{FF2B5EF4-FFF2-40B4-BE49-F238E27FC236}">
              <a16:creationId xmlns:a16="http://schemas.microsoft.com/office/drawing/2014/main" id="{15777D16-A4C7-41C0-AA84-395F6FE61D81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40" name="Text Box 4">
          <a:extLst>
            <a:ext uri="{FF2B5EF4-FFF2-40B4-BE49-F238E27FC236}">
              <a16:creationId xmlns:a16="http://schemas.microsoft.com/office/drawing/2014/main" id="{BC09B5B0-5BF8-42CA-986E-8C416634B3CD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95250</xdr:colOff>
      <xdr:row>26</xdr:row>
      <xdr:rowOff>66675</xdr:rowOff>
    </xdr:to>
    <xdr:sp macro="" textlink="">
      <xdr:nvSpPr>
        <xdr:cNvPr id="241" name="Text Box 5">
          <a:extLst>
            <a:ext uri="{FF2B5EF4-FFF2-40B4-BE49-F238E27FC236}">
              <a16:creationId xmlns:a16="http://schemas.microsoft.com/office/drawing/2014/main" id="{A7EFA780-3358-45C5-82E4-004D97B41583}"/>
            </a:ext>
          </a:extLst>
        </xdr:cNvPr>
        <xdr:cNvSpPr txBox="1">
          <a:spLocks noChangeArrowheads="1"/>
        </xdr:cNvSpPr>
      </xdr:nvSpPr>
      <xdr:spPr bwMode="auto">
        <a:xfrm>
          <a:off x="3981450" y="4876800"/>
          <a:ext cx="952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32C80C5F-28B2-4C87-BAC9-C5ED13C7DD4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3" name="Text Box 3">
          <a:extLst>
            <a:ext uri="{FF2B5EF4-FFF2-40B4-BE49-F238E27FC236}">
              <a16:creationId xmlns:a16="http://schemas.microsoft.com/office/drawing/2014/main" id="{BD5B4EF4-4680-40FC-8E91-663DA1532E0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4" name="Text Box 4">
          <a:extLst>
            <a:ext uri="{FF2B5EF4-FFF2-40B4-BE49-F238E27FC236}">
              <a16:creationId xmlns:a16="http://schemas.microsoft.com/office/drawing/2014/main" id="{89A8938C-6821-4E94-A7FC-E29E2798897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5" name="Text Box 5">
          <a:extLst>
            <a:ext uri="{FF2B5EF4-FFF2-40B4-BE49-F238E27FC236}">
              <a16:creationId xmlns:a16="http://schemas.microsoft.com/office/drawing/2014/main" id="{254FDDED-A5D4-46D6-BD9C-A2B82C2A61E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17ED9497-F96A-4F97-BEA6-541F1C7AD2A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7" name="Text Box 3">
          <a:extLst>
            <a:ext uri="{FF2B5EF4-FFF2-40B4-BE49-F238E27FC236}">
              <a16:creationId xmlns:a16="http://schemas.microsoft.com/office/drawing/2014/main" id="{B7042233-4C06-4705-95A3-6E3D94C2E9B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8" name="Text Box 4">
          <a:extLst>
            <a:ext uri="{FF2B5EF4-FFF2-40B4-BE49-F238E27FC236}">
              <a16:creationId xmlns:a16="http://schemas.microsoft.com/office/drawing/2014/main" id="{887BFB39-7574-40A5-B69E-EA8DA6CB48D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49" name="Text Box 5">
          <a:extLst>
            <a:ext uri="{FF2B5EF4-FFF2-40B4-BE49-F238E27FC236}">
              <a16:creationId xmlns:a16="http://schemas.microsoft.com/office/drawing/2014/main" id="{3F54F6F4-B65B-432C-A914-75458E084A0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5142C957-17FD-4A23-A550-6EAFB583219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1" name="Text Box 3">
          <a:extLst>
            <a:ext uri="{FF2B5EF4-FFF2-40B4-BE49-F238E27FC236}">
              <a16:creationId xmlns:a16="http://schemas.microsoft.com/office/drawing/2014/main" id="{BE81FAC1-24F4-4254-A218-928D51BFFB8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2" name="Text Box 4">
          <a:extLst>
            <a:ext uri="{FF2B5EF4-FFF2-40B4-BE49-F238E27FC236}">
              <a16:creationId xmlns:a16="http://schemas.microsoft.com/office/drawing/2014/main" id="{C1B42131-B62A-449D-A874-2F066B51013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3" name="Text Box 5">
          <a:extLst>
            <a:ext uri="{FF2B5EF4-FFF2-40B4-BE49-F238E27FC236}">
              <a16:creationId xmlns:a16="http://schemas.microsoft.com/office/drawing/2014/main" id="{06FECE5C-982A-48FD-90B0-4E8BAD14F11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27BF0415-3909-4B96-9FFE-E4C0E423200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5" name="Text Box 3">
          <a:extLst>
            <a:ext uri="{FF2B5EF4-FFF2-40B4-BE49-F238E27FC236}">
              <a16:creationId xmlns:a16="http://schemas.microsoft.com/office/drawing/2014/main" id="{410ACDBC-75B4-4A08-BDD7-8F0A2512749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6" name="Text Box 4">
          <a:extLst>
            <a:ext uri="{FF2B5EF4-FFF2-40B4-BE49-F238E27FC236}">
              <a16:creationId xmlns:a16="http://schemas.microsoft.com/office/drawing/2014/main" id="{2651ACD3-C045-4B7B-B400-30D50B384802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7" name="Text Box 5">
          <a:extLst>
            <a:ext uri="{FF2B5EF4-FFF2-40B4-BE49-F238E27FC236}">
              <a16:creationId xmlns:a16="http://schemas.microsoft.com/office/drawing/2014/main" id="{1A88E919-671C-42ED-A252-150C25025AD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5FE01C3D-468B-4B63-8E76-B6BF3FF9FF7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59" name="Text Box 3">
          <a:extLst>
            <a:ext uri="{FF2B5EF4-FFF2-40B4-BE49-F238E27FC236}">
              <a16:creationId xmlns:a16="http://schemas.microsoft.com/office/drawing/2014/main" id="{A237F943-7661-4A3A-9E4C-EBD5EAA11D0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0" name="Text Box 4">
          <a:extLst>
            <a:ext uri="{FF2B5EF4-FFF2-40B4-BE49-F238E27FC236}">
              <a16:creationId xmlns:a16="http://schemas.microsoft.com/office/drawing/2014/main" id="{4B2792A2-8BB1-4E77-BBD9-1164ECB3E2E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1" name="Text Box 5">
          <a:extLst>
            <a:ext uri="{FF2B5EF4-FFF2-40B4-BE49-F238E27FC236}">
              <a16:creationId xmlns:a16="http://schemas.microsoft.com/office/drawing/2014/main" id="{F38EF101-F6D8-4E3C-971A-11DDC90211F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319016F9-CF8B-4A8C-B81B-F68E7E35734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3" name="Text Box 3">
          <a:extLst>
            <a:ext uri="{FF2B5EF4-FFF2-40B4-BE49-F238E27FC236}">
              <a16:creationId xmlns:a16="http://schemas.microsoft.com/office/drawing/2014/main" id="{BA088F9F-FACB-4CD7-9431-4E2BC07AD5B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4" name="Text Box 4">
          <a:extLst>
            <a:ext uri="{FF2B5EF4-FFF2-40B4-BE49-F238E27FC236}">
              <a16:creationId xmlns:a16="http://schemas.microsoft.com/office/drawing/2014/main" id="{AA7E96C2-71A8-4AD8-94D2-6A8DAB224BB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8074955C-4FCC-4B1C-BEFA-CDE71EE3B602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E4BEA0B3-3618-4F47-AC07-191E182759B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7" name="Text Box 3">
          <a:extLst>
            <a:ext uri="{FF2B5EF4-FFF2-40B4-BE49-F238E27FC236}">
              <a16:creationId xmlns:a16="http://schemas.microsoft.com/office/drawing/2014/main" id="{2E4DD5BA-0449-46C9-A012-C92BB02135E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8" name="Text Box 4">
          <a:extLst>
            <a:ext uri="{FF2B5EF4-FFF2-40B4-BE49-F238E27FC236}">
              <a16:creationId xmlns:a16="http://schemas.microsoft.com/office/drawing/2014/main" id="{DA1EC1B5-407C-4A94-98DC-9159D699B21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69" name="Text Box 5">
          <a:extLst>
            <a:ext uri="{FF2B5EF4-FFF2-40B4-BE49-F238E27FC236}">
              <a16:creationId xmlns:a16="http://schemas.microsoft.com/office/drawing/2014/main" id="{7452F457-5177-44DA-8655-13214EAD916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18D73608-738D-4226-BD18-925F89023C1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1" name="Text Box 3">
          <a:extLst>
            <a:ext uri="{FF2B5EF4-FFF2-40B4-BE49-F238E27FC236}">
              <a16:creationId xmlns:a16="http://schemas.microsoft.com/office/drawing/2014/main" id="{C15F9B4F-226A-4A70-BB88-89822411922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2" name="Text Box 4">
          <a:extLst>
            <a:ext uri="{FF2B5EF4-FFF2-40B4-BE49-F238E27FC236}">
              <a16:creationId xmlns:a16="http://schemas.microsoft.com/office/drawing/2014/main" id="{30EA4820-A7E7-45F5-ACAC-BEF1915F459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3" name="Text Box 5">
          <a:extLst>
            <a:ext uri="{FF2B5EF4-FFF2-40B4-BE49-F238E27FC236}">
              <a16:creationId xmlns:a16="http://schemas.microsoft.com/office/drawing/2014/main" id="{80294AC0-0BAA-4FED-BEBA-5A7D3EF7F59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8FDB35A0-5448-4CEF-A4EC-7534E0A027E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5" name="Text Box 3">
          <a:extLst>
            <a:ext uri="{FF2B5EF4-FFF2-40B4-BE49-F238E27FC236}">
              <a16:creationId xmlns:a16="http://schemas.microsoft.com/office/drawing/2014/main" id="{0D84A515-34FF-4FC7-A972-F6169F0F92D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6" name="Text Box 4">
          <a:extLst>
            <a:ext uri="{FF2B5EF4-FFF2-40B4-BE49-F238E27FC236}">
              <a16:creationId xmlns:a16="http://schemas.microsoft.com/office/drawing/2014/main" id="{63937CF2-39B7-401B-8170-C9BAAF59E76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7" name="Text Box 5">
          <a:extLst>
            <a:ext uri="{FF2B5EF4-FFF2-40B4-BE49-F238E27FC236}">
              <a16:creationId xmlns:a16="http://schemas.microsoft.com/office/drawing/2014/main" id="{6C9E1F7A-6BD8-427B-B89B-FF0313EFE83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7E055992-51C9-48FB-9067-435D4DC4ED2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79" name="Text Box 3">
          <a:extLst>
            <a:ext uri="{FF2B5EF4-FFF2-40B4-BE49-F238E27FC236}">
              <a16:creationId xmlns:a16="http://schemas.microsoft.com/office/drawing/2014/main" id="{518BD663-3133-42BD-906A-83654DF924B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0" name="Text Box 4">
          <a:extLst>
            <a:ext uri="{FF2B5EF4-FFF2-40B4-BE49-F238E27FC236}">
              <a16:creationId xmlns:a16="http://schemas.microsoft.com/office/drawing/2014/main" id="{8315AF20-393A-44BF-AA3C-6D0DD81EBC4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1" name="Text Box 5">
          <a:extLst>
            <a:ext uri="{FF2B5EF4-FFF2-40B4-BE49-F238E27FC236}">
              <a16:creationId xmlns:a16="http://schemas.microsoft.com/office/drawing/2014/main" id="{511442AD-DFF1-40C7-A778-35EB16632AD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1DB65ADF-C66C-4A7A-B014-DEACAA96DF0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3" name="Text Box 3">
          <a:extLst>
            <a:ext uri="{FF2B5EF4-FFF2-40B4-BE49-F238E27FC236}">
              <a16:creationId xmlns:a16="http://schemas.microsoft.com/office/drawing/2014/main" id="{F040F75C-6EB9-4057-B2B0-B7207F78CF7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4" name="Text Box 4">
          <a:extLst>
            <a:ext uri="{FF2B5EF4-FFF2-40B4-BE49-F238E27FC236}">
              <a16:creationId xmlns:a16="http://schemas.microsoft.com/office/drawing/2014/main" id="{74530B78-8818-4F8B-80DC-D90158843C8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5" name="Text Box 5">
          <a:extLst>
            <a:ext uri="{FF2B5EF4-FFF2-40B4-BE49-F238E27FC236}">
              <a16:creationId xmlns:a16="http://schemas.microsoft.com/office/drawing/2014/main" id="{8C1FCE4B-633A-4596-B160-685EE443CC5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D4FC86B5-EA26-4F93-94AA-AB3B3B5BD2A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7" name="Text Box 3">
          <a:extLst>
            <a:ext uri="{FF2B5EF4-FFF2-40B4-BE49-F238E27FC236}">
              <a16:creationId xmlns:a16="http://schemas.microsoft.com/office/drawing/2014/main" id="{E78A754F-015E-4927-AB48-FD8ECFADE9D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8" name="Text Box 4">
          <a:extLst>
            <a:ext uri="{FF2B5EF4-FFF2-40B4-BE49-F238E27FC236}">
              <a16:creationId xmlns:a16="http://schemas.microsoft.com/office/drawing/2014/main" id="{268B27DB-92B6-41AF-915E-25C39FDC6C2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161925</xdr:colOff>
      <xdr:row>26</xdr:row>
      <xdr:rowOff>66675</xdr:rowOff>
    </xdr:to>
    <xdr:sp macro="" textlink="">
      <xdr:nvSpPr>
        <xdr:cNvPr id="289" name="Text Box 5">
          <a:extLst>
            <a:ext uri="{FF2B5EF4-FFF2-40B4-BE49-F238E27FC236}">
              <a16:creationId xmlns:a16="http://schemas.microsoft.com/office/drawing/2014/main" id="{C47550B8-A2D1-4C3F-A68F-339E1E9963C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619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63392C9F-1A87-4372-9459-5557C98865B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1" name="Text Box 3">
          <a:extLst>
            <a:ext uri="{FF2B5EF4-FFF2-40B4-BE49-F238E27FC236}">
              <a16:creationId xmlns:a16="http://schemas.microsoft.com/office/drawing/2014/main" id="{A852913A-36DB-428E-B7A7-04A34882C0B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2" name="Text Box 4">
          <a:extLst>
            <a:ext uri="{FF2B5EF4-FFF2-40B4-BE49-F238E27FC236}">
              <a16:creationId xmlns:a16="http://schemas.microsoft.com/office/drawing/2014/main" id="{D8FA143C-69CF-4533-BF7D-453CF26A150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29657C51-A10F-4FC3-8D8E-6E5809F04ED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2673B665-2A17-4C96-86BC-55594CD1E05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5" name="Text Box 3">
          <a:extLst>
            <a:ext uri="{FF2B5EF4-FFF2-40B4-BE49-F238E27FC236}">
              <a16:creationId xmlns:a16="http://schemas.microsoft.com/office/drawing/2014/main" id="{E61D6123-7C48-49DE-B764-F1430E72AE5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6" name="Text Box 4">
          <a:extLst>
            <a:ext uri="{FF2B5EF4-FFF2-40B4-BE49-F238E27FC236}">
              <a16:creationId xmlns:a16="http://schemas.microsoft.com/office/drawing/2014/main" id="{9009FD3F-3177-47F2-B7AD-58CC00F2103B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EC7CCB46-0D7F-459E-81D9-83F0E485016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AA7EF812-4424-4267-A3DC-9962008FD87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299" name="Text Box 3">
          <a:extLst>
            <a:ext uri="{FF2B5EF4-FFF2-40B4-BE49-F238E27FC236}">
              <a16:creationId xmlns:a16="http://schemas.microsoft.com/office/drawing/2014/main" id="{CA472FEC-969B-4FA1-8B71-0AD27D2C541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0" name="Text Box 4">
          <a:extLst>
            <a:ext uri="{FF2B5EF4-FFF2-40B4-BE49-F238E27FC236}">
              <a16:creationId xmlns:a16="http://schemas.microsoft.com/office/drawing/2014/main" id="{37FBA556-A7CE-4E47-AFE0-6DF4D625879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8855646D-73EF-4262-AF3C-8546D1E2BDA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2" name="Text Box 2">
          <a:extLst>
            <a:ext uri="{FF2B5EF4-FFF2-40B4-BE49-F238E27FC236}">
              <a16:creationId xmlns:a16="http://schemas.microsoft.com/office/drawing/2014/main" id="{42DEE810-8A2B-473E-BE99-5F1A39721C6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3" name="Text Box 3">
          <a:extLst>
            <a:ext uri="{FF2B5EF4-FFF2-40B4-BE49-F238E27FC236}">
              <a16:creationId xmlns:a16="http://schemas.microsoft.com/office/drawing/2014/main" id="{82BAA39A-97BC-4C0F-835F-50DCE1F164B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4" name="Text Box 4">
          <a:extLst>
            <a:ext uri="{FF2B5EF4-FFF2-40B4-BE49-F238E27FC236}">
              <a16:creationId xmlns:a16="http://schemas.microsoft.com/office/drawing/2014/main" id="{0B25D3D6-6659-40B9-B16B-87F381D7515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5" name="Text Box 5">
          <a:extLst>
            <a:ext uri="{FF2B5EF4-FFF2-40B4-BE49-F238E27FC236}">
              <a16:creationId xmlns:a16="http://schemas.microsoft.com/office/drawing/2014/main" id="{89FB69E7-C6DF-424A-8ACE-A4CE5840747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6" name="Text Box 2">
          <a:extLst>
            <a:ext uri="{FF2B5EF4-FFF2-40B4-BE49-F238E27FC236}">
              <a16:creationId xmlns:a16="http://schemas.microsoft.com/office/drawing/2014/main" id="{EB357741-9572-4D86-AA65-0048C9BC264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7" name="Text Box 3">
          <a:extLst>
            <a:ext uri="{FF2B5EF4-FFF2-40B4-BE49-F238E27FC236}">
              <a16:creationId xmlns:a16="http://schemas.microsoft.com/office/drawing/2014/main" id="{B70FAF9B-08B4-444D-852F-5C15C3F0E9DA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8" name="Text Box 4">
          <a:extLst>
            <a:ext uri="{FF2B5EF4-FFF2-40B4-BE49-F238E27FC236}">
              <a16:creationId xmlns:a16="http://schemas.microsoft.com/office/drawing/2014/main" id="{3EA262A4-5F9E-43B8-9E2B-68281A16384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09" name="Text Box 5">
          <a:extLst>
            <a:ext uri="{FF2B5EF4-FFF2-40B4-BE49-F238E27FC236}">
              <a16:creationId xmlns:a16="http://schemas.microsoft.com/office/drawing/2014/main" id="{4AA9B9BC-9869-4433-8E91-CEA9C3C8FEB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0" name="Text Box 2">
          <a:extLst>
            <a:ext uri="{FF2B5EF4-FFF2-40B4-BE49-F238E27FC236}">
              <a16:creationId xmlns:a16="http://schemas.microsoft.com/office/drawing/2014/main" id="{58916B69-7FDF-4BF7-9745-97C4F209F54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1" name="Text Box 3">
          <a:extLst>
            <a:ext uri="{FF2B5EF4-FFF2-40B4-BE49-F238E27FC236}">
              <a16:creationId xmlns:a16="http://schemas.microsoft.com/office/drawing/2014/main" id="{1E2FD6AF-F484-47F3-AF7C-552DD38E225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2" name="Text Box 4">
          <a:extLst>
            <a:ext uri="{FF2B5EF4-FFF2-40B4-BE49-F238E27FC236}">
              <a16:creationId xmlns:a16="http://schemas.microsoft.com/office/drawing/2014/main" id="{6B40480B-037B-471E-8E42-81CA06B1A6C6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3" name="Text Box 5">
          <a:extLst>
            <a:ext uri="{FF2B5EF4-FFF2-40B4-BE49-F238E27FC236}">
              <a16:creationId xmlns:a16="http://schemas.microsoft.com/office/drawing/2014/main" id="{F8F3E540-050E-40C6-8535-32E2922AAF40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AA0D3A25-E261-460D-BABC-8AF9F25F5774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5" name="Text Box 3">
          <a:extLst>
            <a:ext uri="{FF2B5EF4-FFF2-40B4-BE49-F238E27FC236}">
              <a16:creationId xmlns:a16="http://schemas.microsoft.com/office/drawing/2014/main" id="{F70BE7C4-945A-4C39-AA5A-18AEF3D57B5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6" name="Text Box 4">
          <a:extLst>
            <a:ext uri="{FF2B5EF4-FFF2-40B4-BE49-F238E27FC236}">
              <a16:creationId xmlns:a16="http://schemas.microsoft.com/office/drawing/2014/main" id="{747B1CAF-BED9-4C0F-B632-21824D69D9C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7" name="Text Box 5">
          <a:extLst>
            <a:ext uri="{FF2B5EF4-FFF2-40B4-BE49-F238E27FC236}">
              <a16:creationId xmlns:a16="http://schemas.microsoft.com/office/drawing/2014/main" id="{DC5F6252-DD26-4B24-9086-B85BE656D0C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120D26CC-66AE-403E-B2FA-00F665BDEAA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19" name="Text Box 3">
          <a:extLst>
            <a:ext uri="{FF2B5EF4-FFF2-40B4-BE49-F238E27FC236}">
              <a16:creationId xmlns:a16="http://schemas.microsoft.com/office/drawing/2014/main" id="{5D6B66F2-5341-4C0A-963A-E7E20A526B8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0" name="Text Box 4">
          <a:extLst>
            <a:ext uri="{FF2B5EF4-FFF2-40B4-BE49-F238E27FC236}">
              <a16:creationId xmlns:a16="http://schemas.microsoft.com/office/drawing/2014/main" id="{ACCC0472-04A2-4691-B9F6-1D7D8E2C8155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1" name="Text Box 5">
          <a:extLst>
            <a:ext uri="{FF2B5EF4-FFF2-40B4-BE49-F238E27FC236}">
              <a16:creationId xmlns:a16="http://schemas.microsoft.com/office/drawing/2014/main" id="{4DC3DAB6-4FC2-4373-83B6-E21F6F3FFCA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5758F6C4-2FB7-4BDA-A662-E905034B2B8F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3" name="Text Box 3">
          <a:extLst>
            <a:ext uri="{FF2B5EF4-FFF2-40B4-BE49-F238E27FC236}">
              <a16:creationId xmlns:a16="http://schemas.microsoft.com/office/drawing/2014/main" id="{8CBD9F9F-E61C-49CD-85DB-5D3641502A0C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4" name="Text Box 4">
          <a:extLst>
            <a:ext uri="{FF2B5EF4-FFF2-40B4-BE49-F238E27FC236}">
              <a16:creationId xmlns:a16="http://schemas.microsoft.com/office/drawing/2014/main" id="{6E44EE68-F716-4D7E-85E4-A22BDF3E4AE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2E844C70-DADC-4CC6-A490-D3CA5887DAE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047F8D85-40E8-406C-9F2B-6AD5BC586DA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7" name="Text Box 3">
          <a:extLst>
            <a:ext uri="{FF2B5EF4-FFF2-40B4-BE49-F238E27FC236}">
              <a16:creationId xmlns:a16="http://schemas.microsoft.com/office/drawing/2014/main" id="{7BFDE198-F4DD-4BFF-B7C4-A9D8A39E8F8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8" name="Text Box 4">
          <a:extLst>
            <a:ext uri="{FF2B5EF4-FFF2-40B4-BE49-F238E27FC236}">
              <a16:creationId xmlns:a16="http://schemas.microsoft.com/office/drawing/2014/main" id="{21246FC7-F41F-4009-B04D-6CBA360AE82D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29" name="Text Box 5">
          <a:extLst>
            <a:ext uri="{FF2B5EF4-FFF2-40B4-BE49-F238E27FC236}">
              <a16:creationId xmlns:a16="http://schemas.microsoft.com/office/drawing/2014/main" id="{CE47147C-9CC5-4F25-9F29-344BF410309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8DBF1650-2640-41DE-9BBF-1FB01AC02A1E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1" name="Text Box 3">
          <a:extLst>
            <a:ext uri="{FF2B5EF4-FFF2-40B4-BE49-F238E27FC236}">
              <a16:creationId xmlns:a16="http://schemas.microsoft.com/office/drawing/2014/main" id="{9A9840E6-3DE1-4426-8EB0-479C0ADB7122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2" name="Text Box 4">
          <a:extLst>
            <a:ext uri="{FF2B5EF4-FFF2-40B4-BE49-F238E27FC236}">
              <a16:creationId xmlns:a16="http://schemas.microsoft.com/office/drawing/2014/main" id="{0B2D7C33-306C-4207-8E9C-63B58E9B6283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3" name="Text Box 5">
          <a:extLst>
            <a:ext uri="{FF2B5EF4-FFF2-40B4-BE49-F238E27FC236}">
              <a16:creationId xmlns:a16="http://schemas.microsoft.com/office/drawing/2014/main" id="{6F83B865-3EA1-478A-B471-0ED5E71A5EC7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D43EE087-2F5B-47C9-A48A-7DFCB4B27121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5" name="Text Box 3">
          <a:extLst>
            <a:ext uri="{FF2B5EF4-FFF2-40B4-BE49-F238E27FC236}">
              <a16:creationId xmlns:a16="http://schemas.microsoft.com/office/drawing/2014/main" id="{EDEC6C5B-EACE-4308-98F7-52B1E5403352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6" name="Text Box 4">
          <a:extLst>
            <a:ext uri="{FF2B5EF4-FFF2-40B4-BE49-F238E27FC236}">
              <a16:creationId xmlns:a16="http://schemas.microsoft.com/office/drawing/2014/main" id="{FC6B6CCA-1A7B-4BB4-A860-0D7F2C22AFA9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390525</xdr:colOff>
      <xdr:row>25</xdr:row>
      <xdr:rowOff>0</xdr:rowOff>
    </xdr:from>
    <xdr:to>
      <xdr:col>1</xdr:col>
      <xdr:colOff>171450</xdr:colOff>
      <xdr:row>27</xdr:row>
      <xdr:rowOff>47625</xdr:rowOff>
    </xdr:to>
    <xdr:sp macro="" textlink="">
      <xdr:nvSpPr>
        <xdr:cNvPr id="337" name="Text Box 5">
          <a:extLst>
            <a:ext uri="{FF2B5EF4-FFF2-40B4-BE49-F238E27FC236}">
              <a16:creationId xmlns:a16="http://schemas.microsoft.com/office/drawing/2014/main" id="{C1148D07-2062-47B7-BB80-DE4C0F562BF8}"/>
            </a:ext>
          </a:extLst>
        </xdr:cNvPr>
        <xdr:cNvSpPr txBox="1">
          <a:spLocks noChangeArrowheads="1"/>
        </xdr:cNvSpPr>
      </xdr:nvSpPr>
      <xdr:spPr bwMode="auto">
        <a:xfrm>
          <a:off x="390525" y="4876800"/>
          <a:ext cx="171450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38" name="Text Box 2">
          <a:extLst>
            <a:ext uri="{FF2B5EF4-FFF2-40B4-BE49-F238E27FC236}">
              <a16:creationId xmlns:a16="http://schemas.microsoft.com/office/drawing/2014/main" id="{2A64DB7E-881E-44DC-8D23-EC6B1459C18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39" name="Text Box 3">
          <a:extLst>
            <a:ext uri="{FF2B5EF4-FFF2-40B4-BE49-F238E27FC236}">
              <a16:creationId xmlns:a16="http://schemas.microsoft.com/office/drawing/2014/main" id="{BF9FB961-E4FA-41CB-9F9F-E8BB334051D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0" name="Text Box 4">
          <a:extLst>
            <a:ext uri="{FF2B5EF4-FFF2-40B4-BE49-F238E27FC236}">
              <a16:creationId xmlns:a16="http://schemas.microsoft.com/office/drawing/2014/main" id="{A60BDFA7-460B-4DF5-B3AA-1865A339DFE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1" name="Text Box 5">
          <a:extLst>
            <a:ext uri="{FF2B5EF4-FFF2-40B4-BE49-F238E27FC236}">
              <a16:creationId xmlns:a16="http://schemas.microsoft.com/office/drawing/2014/main" id="{DA689CCB-16E4-4727-AA48-DDC44D2C427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2" name="Text Box 2">
          <a:extLst>
            <a:ext uri="{FF2B5EF4-FFF2-40B4-BE49-F238E27FC236}">
              <a16:creationId xmlns:a16="http://schemas.microsoft.com/office/drawing/2014/main" id="{099BFA90-846B-491C-B604-6D8796B42C6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3" name="Text Box 3">
          <a:extLst>
            <a:ext uri="{FF2B5EF4-FFF2-40B4-BE49-F238E27FC236}">
              <a16:creationId xmlns:a16="http://schemas.microsoft.com/office/drawing/2014/main" id="{8BD21534-1BF5-49BC-834F-831E2E1655F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4" name="Text Box 4">
          <a:extLst>
            <a:ext uri="{FF2B5EF4-FFF2-40B4-BE49-F238E27FC236}">
              <a16:creationId xmlns:a16="http://schemas.microsoft.com/office/drawing/2014/main" id="{CF6D8A0F-8C29-43C4-8FB2-FFA49DF34C3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5" name="Text Box 5">
          <a:extLst>
            <a:ext uri="{FF2B5EF4-FFF2-40B4-BE49-F238E27FC236}">
              <a16:creationId xmlns:a16="http://schemas.microsoft.com/office/drawing/2014/main" id="{8AD0CD90-8AF8-4F73-A517-9E582982137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6" name="Text Box 2">
          <a:extLst>
            <a:ext uri="{FF2B5EF4-FFF2-40B4-BE49-F238E27FC236}">
              <a16:creationId xmlns:a16="http://schemas.microsoft.com/office/drawing/2014/main" id="{94185B2C-0644-434B-AF2E-0C8C88186EE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7" name="Text Box 3">
          <a:extLst>
            <a:ext uri="{FF2B5EF4-FFF2-40B4-BE49-F238E27FC236}">
              <a16:creationId xmlns:a16="http://schemas.microsoft.com/office/drawing/2014/main" id="{2BCD3A89-77C0-45D1-BA0A-C5AED2A8630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8" name="Text Box 4">
          <a:extLst>
            <a:ext uri="{FF2B5EF4-FFF2-40B4-BE49-F238E27FC236}">
              <a16:creationId xmlns:a16="http://schemas.microsoft.com/office/drawing/2014/main" id="{10239FD4-DABD-4EF3-8F2E-5B586D07899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49" name="Text Box 5">
          <a:extLst>
            <a:ext uri="{FF2B5EF4-FFF2-40B4-BE49-F238E27FC236}">
              <a16:creationId xmlns:a16="http://schemas.microsoft.com/office/drawing/2014/main" id="{D27D23B8-9D0A-4B14-A903-391E93BF324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0" name="Text Box 2">
          <a:extLst>
            <a:ext uri="{FF2B5EF4-FFF2-40B4-BE49-F238E27FC236}">
              <a16:creationId xmlns:a16="http://schemas.microsoft.com/office/drawing/2014/main" id="{782A20F1-91BD-4845-9B8E-E3D2A6FFD73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1" name="Text Box 3">
          <a:extLst>
            <a:ext uri="{FF2B5EF4-FFF2-40B4-BE49-F238E27FC236}">
              <a16:creationId xmlns:a16="http://schemas.microsoft.com/office/drawing/2014/main" id="{6472832B-727C-4F84-8558-30C3537C30A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2" name="Text Box 4">
          <a:extLst>
            <a:ext uri="{FF2B5EF4-FFF2-40B4-BE49-F238E27FC236}">
              <a16:creationId xmlns:a16="http://schemas.microsoft.com/office/drawing/2014/main" id="{4CE65864-BE87-4F54-944E-2C514D6F2D0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3" name="Text Box 5">
          <a:extLst>
            <a:ext uri="{FF2B5EF4-FFF2-40B4-BE49-F238E27FC236}">
              <a16:creationId xmlns:a16="http://schemas.microsoft.com/office/drawing/2014/main" id="{EA81A67E-79A6-48AE-871F-A88B2B3B7216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4" name="Text Box 2">
          <a:extLst>
            <a:ext uri="{FF2B5EF4-FFF2-40B4-BE49-F238E27FC236}">
              <a16:creationId xmlns:a16="http://schemas.microsoft.com/office/drawing/2014/main" id="{0BE25FA6-E06A-4883-AB52-F4816842042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5" name="Text Box 3">
          <a:extLst>
            <a:ext uri="{FF2B5EF4-FFF2-40B4-BE49-F238E27FC236}">
              <a16:creationId xmlns:a16="http://schemas.microsoft.com/office/drawing/2014/main" id="{BBC03FFB-EAC9-4115-B81F-90F0E8AA95E9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6" name="Text Box 4">
          <a:extLst>
            <a:ext uri="{FF2B5EF4-FFF2-40B4-BE49-F238E27FC236}">
              <a16:creationId xmlns:a16="http://schemas.microsoft.com/office/drawing/2014/main" id="{1DD4F04E-1612-498E-BFC5-6935467C9F7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7" name="Text Box 5">
          <a:extLst>
            <a:ext uri="{FF2B5EF4-FFF2-40B4-BE49-F238E27FC236}">
              <a16:creationId xmlns:a16="http://schemas.microsoft.com/office/drawing/2014/main" id="{2A61C85B-F351-4FFD-9992-D3CDCBA5C08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8" name="Text Box 2">
          <a:extLst>
            <a:ext uri="{FF2B5EF4-FFF2-40B4-BE49-F238E27FC236}">
              <a16:creationId xmlns:a16="http://schemas.microsoft.com/office/drawing/2014/main" id="{EA9A3D49-B47C-4A5F-B98B-844CD019B17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59" name="Text Box 3">
          <a:extLst>
            <a:ext uri="{FF2B5EF4-FFF2-40B4-BE49-F238E27FC236}">
              <a16:creationId xmlns:a16="http://schemas.microsoft.com/office/drawing/2014/main" id="{6B296EE0-1CB1-4072-BB78-17883B30905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0" name="Text Box 4">
          <a:extLst>
            <a:ext uri="{FF2B5EF4-FFF2-40B4-BE49-F238E27FC236}">
              <a16:creationId xmlns:a16="http://schemas.microsoft.com/office/drawing/2014/main" id="{6E999A1E-A4A8-4900-AFE0-E46730BDE9F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1" name="Text Box 5">
          <a:extLst>
            <a:ext uri="{FF2B5EF4-FFF2-40B4-BE49-F238E27FC236}">
              <a16:creationId xmlns:a16="http://schemas.microsoft.com/office/drawing/2014/main" id="{B86DFC2D-943B-4BBB-A1E4-D7C8DEDEC9C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451D020E-8D52-4FA9-BFD0-09EA97D9AC3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3" name="Text Box 3">
          <a:extLst>
            <a:ext uri="{FF2B5EF4-FFF2-40B4-BE49-F238E27FC236}">
              <a16:creationId xmlns:a16="http://schemas.microsoft.com/office/drawing/2014/main" id="{41A04529-20AD-4BDC-9BAA-8E4EB4F096C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4" name="Text Box 4">
          <a:extLst>
            <a:ext uri="{FF2B5EF4-FFF2-40B4-BE49-F238E27FC236}">
              <a16:creationId xmlns:a16="http://schemas.microsoft.com/office/drawing/2014/main" id="{4BD4C71F-164E-4771-A880-AD065D3ED3F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5" name="Text Box 5">
          <a:extLst>
            <a:ext uri="{FF2B5EF4-FFF2-40B4-BE49-F238E27FC236}">
              <a16:creationId xmlns:a16="http://schemas.microsoft.com/office/drawing/2014/main" id="{0F14BA49-C519-4D87-9D54-01D0567A815C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29D3B0AC-A348-4E87-B343-31A8066117A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7" name="Text Box 3">
          <a:extLst>
            <a:ext uri="{FF2B5EF4-FFF2-40B4-BE49-F238E27FC236}">
              <a16:creationId xmlns:a16="http://schemas.microsoft.com/office/drawing/2014/main" id="{B4710A3E-CB1F-4699-BF65-42E931BAA23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8" name="Text Box 4">
          <a:extLst>
            <a:ext uri="{FF2B5EF4-FFF2-40B4-BE49-F238E27FC236}">
              <a16:creationId xmlns:a16="http://schemas.microsoft.com/office/drawing/2014/main" id="{5A6EF850-2938-4638-B053-57C93B58550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ACF2F5A9-B1EA-49A3-91FE-E474F636CA4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675E19C4-E82F-46B1-ABC9-E93C1D4C89E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1" name="Text Box 3">
          <a:extLst>
            <a:ext uri="{FF2B5EF4-FFF2-40B4-BE49-F238E27FC236}">
              <a16:creationId xmlns:a16="http://schemas.microsoft.com/office/drawing/2014/main" id="{27209450-0A3D-4A71-B959-4F4E7567DA8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2" name="Text Box 4">
          <a:extLst>
            <a:ext uri="{FF2B5EF4-FFF2-40B4-BE49-F238E27FC236}">
              <a16:creationId xmlns:a16="http://schemas.microsoft.com/office/drawing/2014/main" id="{6D6D7156-5166-4399-8A8B-E208F573DE7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3" name="Text Box 5">
          <a:extLst>
            <a:ext uri="{FF2B5EF4-FFF2-40B4-BE49-F238E27FC236}">
              <a16:creationId xmlns:a16="http://schemas.microsoft.com/office/drawing/2014/main" id="{1F9FF6C6-5C16-439C-B051-6DB2934699FF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797806D3-926E-48F3-8AAC-242CF05D312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5" name="Text Box 3">
          <a:extLst>
            <a:ext uri="{FF2B5EF4-FFF2-40B4-BE49-F238E27FC236}">
              <a16:creationId xmlns:a16="http://schemas.microsoft.com/office/drawing/2014/main" id="{1D553AC2-D334-4B23-83A7-5C78D345F79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6" name="Text Box 4">
          <a:extLst>
            <a:ext uri="{FF2B5EF4-FFF2-40B4-BE49-F238E27FC236}">
              <a16:creationId xmlns:a16="http://schemas.microsoft.com/office/drawing/2014/main" id="{728F2BB1-A5FF-4395-A1E4-06FFD69B604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7" name="Text Box 5">
          <a:extLst>
            <a:ext uri="{FF2B5EF4-FFF2-40B4-BE49-F238E27FC236}">
              <a16:creationId xmlns:a16="http://schemas.microsoft.com/office/drawing/2014/main" id="{E108E0E6-B4C8-4C2A-899D-00D36F12A29F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A487ECC7-C5BE-46BF-A019-87FC9135831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79" name="Text Box 3">
          <a:extLst>
            <a:ext uri="{FF2B5EF4-FFF2-40B4-BE49-F238E27FC236}">
              <a16:creationId xmlns:a16="http://schemas.microsoft.com/office/drawing/2014/main" id="{C6C22474-D77E-4AD6-811F-46534FEBE47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0" name="Text Box 4">
          <a:extLst>
            <a:ext uri="{FF2B5EF4-FFF2-40B4-BE49-F238E27FC236}">
              <a16:creationId xmlns:a16="http://schemas.microsoft.com/office/drawing/2014/main" id="{84803463-0FF0-4422-96B8-5C5E02D0A0C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1" name="Text Box 5">
          <a:extLst>
            <a:ext uri="{FF2B5EF4-FFF2-40B4-BE49-F238E27FC236}">
              <a16:creationId xmlns:a16="http://schemas.microsoft.com/office/drawing/2014/main" id="{F94836F5-3C82-489F-B0BB-0DDAC08EE93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C49C9A14-CDBA-464A-B315-E6681F0A962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3" name="Text Box 3">
          <a:extLst>
            <a:ext uri="{FF2B5EF4-FFF2-40B4-BE49-F238E27FC236}">
              <a16:creationId xmlns:a16="http://schemas.microsoft.com/office/drawing/2014/main" id="{9D9BBFE2-762C-47E8-B065-C9EC8B0C575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4" name="Text Box 4">
          <a:extLst>
            <a:ext uri="{FF2B5EF4-FFF2-40B4-BE49-F238E27FC236}">
              <a16:creationId xmlns:a16="http://schemas.microsoft.com/office/drawing/2014/main" id="{83D86F99-AE50-4579-9518-14B3311FE4C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385" name="Text Box 5">
          <a:extLst>
            <a:ext uri="{FF2B5EF4-FFF2-40B4-BE49-F238E27FC236}">
              <a16:creationId xmlns:a16="http://schemas.microsoft.com/office/drawing/2014/main" id="{9EC9FB27-B3B7-4290-BAAD-6A64291BAAB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FE4916A7-3F04-4DAD-9CAA-9A86091D1F1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87" name="Text Box 3">
          <a:extLst>
            <a:ext uri="{FF2B5EF4-FFF2-40B4-BE49-F238E27FC236}">
              <a16:creationId xmlns:a16="http://schemas.microsoft.com/office/drawing/2014/main" id="{96E48F6F-3A67-4F83-ABB2-64D5D8C097E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88" name="Text Box 4">
          <a:extLst>
            <a:ext uri="{FF2B5EF4-FFF2-40B4-BE49-F238E27FC236}">
              <a16:creationId xmlns:a16="http://schemas.microsoft.com/office/drawing/2014/main" id="{230EF50D-7E5D-449A-BF1D-D8DC062B7DB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89" name="Text Box 5">
          <a:extLst>
            <a:ext uri="{FF2B5EF4-FFF2-40B4-BE49-F238E27FC236}">
              <a16:creationId xmlns:a16="http://schemas.microsoft.com/office/drawing/2014/main" id="{ABC4582E-9B6F-4C17-A1C0-DFDF72C70A8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0" name="Text Box 2">
          <a:extLst>
            <a:ext uri="{FF2B5EF4-FFF2-40B4-BE49-F238E27FC236}">
              <a16:creationId xmlns:a16="http://schemas.microsoft.com/office/drawing/2014/main" id="{2D099E61-7713-4E94-B791-79EBD1F23DE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1" name="Text Box 3">
          <a:extLst>
            <a:ext uri="{FF2B5EF4-FFF2-40B4-BE49-F238E27FC236}">
              <a16:creationId xmlns:a16="http://schemas.microsoft.com/office/drawing/2014/main" id="{221DC6F6-AC87-411A-987E-EEAAA91C161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2" name="Text Box 4">
          <a:extLst>
            <a:ext uri="{FF2B5EF4-FFF2-40B4-BE49-F238E27FC236}">
              <a16:creationId xmlns:a16="http://schemas.microsoft.com/office/drawing/2014/main" id="{5E9EA709-029C-417B-A2C8-AC6684F22B9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3" name="Text Box 5">
          <a:extLst>
            <a:ext uri="{FF2B5EF4-FFF2-40B4-BE49-F238E27FC236}">
              <a16:creationId xmlns:a16="http://schemas.microsoft.com/office/drawing/2014/main" id="{C65B00CB-77D3-4141-8D83-E30DD2FA27B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4" name="Text Box 2">
          <a:extLst>
            <a:ext uri="{FF2B5EF4-FFF2-40B4-BE49-F238E27FC236}">
              <a16:creationId xmlns:a16="http://schemas.microsoft.com/office/drawing/2014/main" id="{8E434433-88C4-4F34-AFD1-0951E0D7758E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5" name="Text Box 3">
          <a:extLst>
            <a:ext uri="{FF2B5EF4-FFF2-40B4-BE49-F238E27FC236}">
              <a16:creationId xmlns:a16="http://schemas.microsoft.com/office/drawing/2014/main" id="{F8ED25BD-8D60-4D13-B0DA-84892A45299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6" name="Text Box 4">
          <a:extLst>
            <a:ext uri="{FF2B5EF4-FFF2-40B4-BE49-F238E27FC236}">
              <a16:creationId xmlns:a16="http://schemas.microsoft.com/office/drawing/2014/main" id="{F437E938-3C90-4221-BE98-4CD764B46D3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7" name="Text Box 5">
          <a:extLst>
            <a:ext uri="{FF2B5EF4-FFF2-40B4-BE49-F238E27FC236}">
              <a16:creationId xmlns:a16="http://schemas.microsoft.com/office/drawing/2014/main" id="{7E698F08-FC9C-46F4-B711-0AA330EADC6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8" name="Text Box 2">
          <a:extLst>
            <a:ext uri="{FF2B5EF4-FFF2-40B4-BE49-F238E27FC236}">
              <a16:creationId xmlns:a16="http://schemas.microsoft.com/office/drawing/2014/main" id="{98E16563-9223-4365-A961-B59603A5632C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399" name="Text Box 3">
          <a:extLst>
            <a:ext uri="{FF2B5EF4-FFF2-40B4-BE49-F238E27FC236}">
              <a16:creationId xmlns:a16="http://schemas.microsoft.com/office/drawing/2014/main" id="{C5B40926-A5B3-47AF-A241-1FA7EDF9173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0" name="Text Box 4">
          <a:extLst>
            <a:ext uri="{FF2B5EF4-FFF2-40B4-BE49-F238E27FC236}">
              <a16:creationId xmlns:a16="http://schemas.microsoft.com/office/drawing/2014/main" id="{97CD34A6-E31D-4965-8DCA-883A5BA194E9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1" name="Text Box 5">
          <a:extLst>
            <a:ext uri="{FF2B5EF4-FFF2-40B4-BE49-F238E27FC236}">
              <a16:creationId xmlns:a16="http://schemas.microsoft.com/office/drawing/2014/main" id="{D8996AA4-8695-4F03-A93B-F7FC1B6D1DF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2" name="Text Box 2">
          <a:extLst>
            <a:ext uri="{FF2B5EF4-FFF2-40B4-BE49-F238E27FC236}">
              <a16:creationId xmlns:a16="http://schemas.microsoft.com/office/drawing/2014/main" id="{8C25978C-B2C1-4A9D-BEEC-8829BF230C9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3" name="Text Box 3">
          <a:extLst>
            <a:ext uri="{FF2B5EF4-FFF2-40B4-BE49-F238E27FC236}">
              <a16:creationId xmlns:a16="http://schemas.microsoft.com/office/drawing/2014/main" id="{032155AE-CA39-47D4-9C3E-E1CC2265901E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4" name="Text Box 4">
          <a:extLst>
            <a:ext uri="{FF2B5EF4-FFF2-40B4-BE49-F238E27FC236}">
              <a16:creationId xmlns:a16="http://schemas.microsoft.com/office/drawing/2014/main" id="{A3A29A59-3234-4E97-9304-1B0B55142C3D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5" name="Text Box 5">
          <a:extLst>
            <a:ext uri="{FF2B5EF4-FFF2-40B4-BE49-F238E27FC236}">
              <a16:creationId xmlns:a16="http://schemas.microsoft.com/office/drawing/2014/main" id="{D06CD309-779A-425D-81A9-C85290EEEB2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6" name="Text Box 2">
          <a:extLst>
            <a:ext uri="{FF2B5EF4-FFF2-40B4-BE49-F238E27FC236}">
              <a16:creationId xmlns:a16="http://schemas.microsoft.com/office/drawing/2014/main" id="{A2D9A806-F144-4DA1-BAC8-F2AD28AD7F2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7" name="Text Box 3">
          <a:extLst>
            <a:ext uri="{FF2B5EF4-FFF2-40B4-BE49-F238E27FC236}">
              <a16:creationId xmlns:a16="http://schemas.microsoft.com/office/drawing/2014/main" id="{4DFD602F-533C-440C-92EC-D3E2E07A51C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8" name="Text Box 4">
          <a:extLst>
            <a:ext uri="{FF2B5EF4-FFF2-40B4-BE49-F238E27FC236}">
              <a16:creationId xmlns:a16="http://schemas.microsoft.com/office/drawing/2014/main" id="{8922BFA5-025E-43AD-9E5C-AED45BE7AAD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09" name="Text Box 5">
          <a:extLst>
            <a:ext uri="{FF2B5EF4-FFF2-40B4-BE49-F238E27FC236}">
              <a16:creationId xmlns:a16="http://schemas.microsoft.com/office/drawing/2014/main" id="{78D3CE21-D605-40F6-A60B-7667D2417FE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0" name="Text Box 2">
          <a:extLst>
            <a:ext uri="{FF2B5EF4-FFF2-40B4-BE49-F238E27FC236}">
              <a16:creationId xmlns:a16="http://schemas.microsoft.com/office/drawing/2014/main" id="{B6A58477-1914-404E-B5C7-47F9E646385D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1" name="Text Box 3">
          <a:extLst>
            <a:ext uri="{FF2B5EF4-FFF2-40B4-BE49-F238E27FC236}">
              <a16:creationId xmlns:a16="http://schemas.microsoft.com/office/drawing/2014/main" id="{15722F6F-02FF-4508-8C8A-4371A21F83B2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2" name="Text Box 4">
          <a:extLst>
            <a:ext uri="{FF2B5EF4-FFF2-40B4-BE49-F238E27FC236}">
              <a16:creationId xmlns:a16="http://schemas.microsoft.com/office/drawing/2014/main" id="{BD9D2114-0267-4EC8-A0B4-824D80A8764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3" name="Text Box 5">
          <a:extLst>
            <a:ext uri="{FF2B5EF4-FFF2-40B4-BE49-F238E27FC236}">
              <a16:creationId xmlns:a16="http://schemas.microsoft.com/office/drawing/2014/main" id="{74C91C47-1A2F-4543-A0F7-756EA851C56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AD806187-7E31-450C-9A92-FA9A8B48DD9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5" name="Text Box 3">
          <a:extLst>
            <a:ext uri="{FF2B5EF4-FFF2-40B4-BE49-F238E27FC236}">
              <a16:creationId xmlns:a16="http://schemas.microsoft.com/office/drawing/2014/main" id="{249E98BC-44AD-4F57-B79D-106A26118A6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6" name="Text Box 4">
          <a:extLst>
            <a:ext uri="{FF2B5EF4-FFF2-40B4-BE49-F238E27FC236}">
              <a16:creationId xmlns:a16="http://schemas.microsoft.com/office/drawing/2014/main" id="{0694BAD0-BA19-4381-A97D-C3781748CDD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7" name="Text Box 5">
          <a:extLst>
            <a:ext uri="{FF2B5EF4-FFF2-40B4-BE49-F238E27FC236}">
              <a16:creationId xmlns:a16="http://schemas.microsoft.com/office/drawing/2014/main" id="{176BF8F1-50AC-4070-969F-6894BAF9F382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02B150EE-6D42-4D8E-9F6A-ACF50F67A57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19" name="Text Box 3">
          <a:extLst>
            <a:ext uri="{FF2B5EF4-FFF2-40B4-BE49-F238E27FC236}">
              <a16:creationId xmlns:a16="http://schemas.microsoft.com/office/drawing/2014/main" id="{ACF9A14E-FA65-4B26-A61A-6924CD5CBCC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0" name="Text Box 4">
          <a:extLst>
            <a:ext uri="{FF2B5EF4-FFF2-40B4-BE49-F238E27FC236}">
              <a16:creationId xmlns:a16="http://schemas.microsoft.com/office/drawing/2014/main" id="{EBE4E50E-CD4D-4087-BA88-7B6171A10EB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1" name="Text Box 5">
          <a:extLst>
            <a:ext uri="{FF2B5EF4-FFF2-40B4-BE49-F238E27FC236}">
              <a16:creationId xmlns:a16="http://schemas.microsoft.com/office/drawing/2014/main" id="{7ADDE3C2-70D7-4F1E-94CF-2323FBCD2DC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53EFC7AF-FC97-4D0A-844C-8E5FB1BFE7F8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3" name="Text Box 3">
          <a:extLst>
            <a:ext uri="{FF2B5EF4-FFF2-40B4-BE49-F238E27FC236}">
              <a16:creationId xmlns:a16="http://schemas.microsoft.com/office/drawing/2014/main" id="{946A4691-EF7D-46DA-AE8A-B99994D3CD7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4" name="Text Box 4">
          <a:extLst>
            <a:ext uri="{FF2B5EF4-FFF2-40B4-BE49-F238E27FC236}">
              <a16:creationId xmlns:a16="http://schemas.microsoft.com/office/drawing/2014/main" id="{7B936DA6-BD73-4BE4-868C-5A9495AF415E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2D758E7E-183D-4E86-A24F-7BEBB09F90C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7BE2C589-C233-41A2-93AA-B93F7D82EB8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7" name="Text Box 3">
          <a:extLst>
            <a:ext uri="{FF2B5EF4-FFF2-40B4-BE49-F238E27FC236}">
              <a16:creationId xmlns:a16="http://schemas.microsoft.com/office/drawing/2014/main" id="{07B112C7-12A5-4801-9712-A9BDECD5FBA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8" name="Text Box 4">
          <a:extLst>
            <a:ext uri="{FF2B5EF4-FFF2-40B4-BE49-F238E27FC236}">
              <a16:creationId xmlns:a16="http://schemas.microsoft.com/office/drawing/2014/main" id="{E598CA55-AC65-4609-A26F-C207F249FA0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29" name="Text Box 5">
          <a:extLst>
            <a:ext uri="{FF2B5EF4-FFF2-40B4-BE49-F238E27FC236}">
              <a16:creationId xmlns:a16="http://schemas.microsoft.com/office/drawing/2014/main" id="{CB7B74E1-E69F-40EA-947A-A33212FE40D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CD520C0E-95B1-4941-88AE-DC55DAA9A39E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31" name="Text Box 3">
          <a:extLst>
            <a:ext uri="{FF2B5EF4-FFF2-40B4-BE49-F238E27FC236}">
              <a16:creationId xmlns:a16="http://schemas.microsoft.com/office/drawing/2014/main" id="{08036F77-AF60-46BC-BBBD-DDA468677CC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32" name="Text Box 4">
          <a:extLst>
            <a:ext uri="{FF2B5EF4-FFF2-40B4-BE49-F238E27FC236}">
              <a16:creationId xmlns:a16="http://schemas.microsoft.com/office/drawing/2014/main" id="{EFEAD5AE-84AF-4C89-9CF3-0A5C138CD26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33" name="Text Box 5">
          <a:extLst>
            <a:ext uri="{FF2B5EF4-FFF2-40B4-BE49-F238E27FC236}">
              <a16:creationId xmlns:a16="http://schemas.microsoft.com/office/drawing/2014/main" id="{D33FB94B-BC55-42FD-8352-6E96D1966FB2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4" name="Text Box 2">
          <a:extLst>
            <a:ext uri="{FF2B5EF4-FFF2-40B4-BE49-F238E27FC236}">
              <a16:creationId xmlns:a16="http://schemas.microsoft.com/office/drawing/2014/main" id="{13AC0565-A0AC-4D59-84C0-B3E24E63004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5" name="Text Box 3">
          <a:extLst>
            <a:ext uri="{FF2B5EF4-FFF2-40B4-BE49-F238E27FC236}">
              <a16:creationId xmlns:a16="http://schemas.microsoft.com/office/drawing/2014/main" id="{3F027B88-E255-47B8-9C8C-42489E77C2F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6" name="Text Box 4">
          <a:extLst>
            <a:ext uri="{FF2B5EF4-FFF2-40B4-BE49-F238E27FC236}">
              <a16:creationId xmlns:a16="http://schemas.microsoft.com/office/drawing/2014/main" id="{2C590B24-06C3-4647-A5C4-E4DFE6B001B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7" name="Text Box 5">
          <a:extLst>
            <a:ext uri="{FF2B5EF4-FFF2-40B4-BE49-F238E27FC236}">
              <a16:creationId xmlns:a16="http://schemas.microsoft.com/office/drawing/2014/main" id="{3ECEC371-A147-467C-BA14-F421F7E12BA4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8" name="Text Box 2">
          <a:extLst>
            <a:ext uri="{FF2B5EF4-FFF2-40B4-BE49-F238E27FC236}">
              <a16:creationId xmlns:a16="http://schemas.microsoft.com/office/drawing/2014/main" id="{B4937A0B-ED7F-47D1-A370-AD8087BC26C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39" name="Text Box 3">
          <a:extLst>
            <a:ext uri="{FF2B5EF4-FFF2-40B4-BE49-F238E27FC236}">
              <a16:creationId xmlns:a16="http://schemas.microsoft.com/office/drawing/2014/main" id="{0C45B71A-CBB2-4BC6-9CC6-DC78AB21789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0" name="Text Box 4">
          <a:extLst>
            <a:ext uri="{FF2B5EF4-FFF2-40B4-BE49-F238E27FC236}">
              <a16:creationId xmlns:a16="http://schemas.microsoft.com/office/drawing/2014/main" id="{F2137E32-9E62-4A98-ADAD-D33D4BE41B49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1" name="Text Box 5">
          <a:extLst>
            <a:ext uri="{FF2B5EF4-FFF2-40B4-BE49-F238E27FC236}">
              <a16:creationId xmlns:a16="http://schemas.microsoft.com/office/drawing/2014/main" id="{96390C7B-2A4D-41FA-B3CD-D4D0FF97E43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2" name="Text Box 2">
          <a:extLst>
            <a:ext uri="{FF2B5EF4-FFF2-40B4-BE49-F238E27FC236}">
              <a16:creationId xmlns:a16="http://schemas.microsoft.com/office/drawing/2014/main" id="{3F24261B-60F5-491B-A927-8B588C6792C4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3" name="Text Box 3">
          <a:extLst>
            <a:ext uri="{FF2B5EF4-FFF2-40B4-BE49-F238E27FC236}">
              <a16:creationId xmlns:a16="http://schemas.microsoft.com/office/drawing/2014/main" id="{D22DFAE2-6010-4D68-83A3-431D43051DF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4" name="Text Box 4">
          <a:extLst>
            <a:ext uri="{FF2B5EF4-FFF2-40B4-BE49-F238E27FC236}">
              <a16:creationId xmlns:a16="http://schemas.microsoft.com/office/drawing/2014/main" id="{8AABFA37-933C-48EA-94D3-A4880A5BD05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5" name="Text Box 5">
          <a:extLst>
            <a:ext uri="{FF2B5EF4-FFF2-40B4-BE49-F238E27FC236}">
              <a16:creationId xmlns:a16="http://schemas.microsoft.com/office/drawing/2014/main" id="{A58B62C2-0675-42DE-9AE6-53619216F466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6" name="Text Box 2">
          <a:extLst>
            <a:ext uri="{FF2B5EF4-FFF2-40B4-BE49-F238E27FC236}">
              <a16:creationId xmlns:a16="http://schemas.microsoft.com/office/drawing/2014/main" id="{91073FED-EB15-4DED-96BD-03448CA9743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7" name="Text Box 3">
          <a:extLst>
            <a:ext uri="{FF2B5EF4-FFF2-40B4-BE49-F238E27FC236}">
              <a16:creationId xmlns:a16="http://schemas.microsoft.com/office/drawing/2014/main" id="{C1B857C5-EE71-4D9C-B294-1DC5F55B6A4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8" name="Text Box 4">
          <a:extLst>
            <a:ext uri="{FF2B5EF4-FFF2-40B4-BE49-F238E27FC236}">
              <a16:creationId xmlns:a16="http://schemas.microsoft.com/office/drawing/2014/main" id="{ADC074DC-0506-421A-9C57-76FA088C81D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49" name="Text Box 5">
          <a:extLst>
            <a:ext uri="{FF2B5EF4-FFF2-40B4-BE49-F238E27FC236}">
              <a16:creationId xmlns:a16="http://schemas.microsoft.com/office/drawing/2014/main" id="{A9E541B9-DAA9-4587-9AAE-A1583156467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0" name="Text Box 2">
          <a:extLst>
            <a:ext uri="{FF2B5EF4-FFF2-40B4-BE49-F238E27FC236}">
              <a16:creationId xmlns:a16="http://schemas.microsoft.com/office/drawing/2014/main" id="{BB629AE0-7F82-4839-9E91-4708821F492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1" name="Text Box 3">
          <a:extLst>
            <a:ext uri="{FF2B5EF4-FFF2-40B4-BE49-F238E27FC236}">
              <a16:creationId xmlns:a16="http://schemas.microsoft.com/office/drawing/2014/main" id="{C799D7DF-3A33-422A-8846-C4AC88EE29B9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2" name="Text Box 4">
          <a:extLst>
            <a:ext uri="{FF2B5EF4-FFF2-40B4-BE49-F238E27FC236}">
              <a16:creationId xmlns:a16="http://schemas.microsoft.com/office/drawing/2014/main" id="{D5DFB16F-5777-4233-BD2E-7385B54FC27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3" name="Text Box 5">
          <a:extLst>
            <a:ext uri="{FF2B5EF4-FFF2-40B4-BE49-F238E27FC236}">
              <a16:creationId xmlns:a16="http://schemas.microsoft.com/office/drawing/2014/main" id="{2C98BE4A-39AB-4AA1-B59B-132EFF95D57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4" name="Text Box 2">
          <a:extLst>
            <a:ext uri="{FF2B5EF4-FFF2-40B4-BE49-F238E27FC236}">
              <a16:creationId xmlns:a16="http://schemas.microsoft.com/office/drawing/2014/main" id="{277DCAC3-215E-49F3-BCAD-3B93720888F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5" name="Text Box 3">
          <a:extLst>
            <a:ext uri="{FF2B5EF4-FFF2-40B4-BE49-F238E27FC236}">
              <a16:creationId xmlns:a16="http://schemas.microsoft.com/office/drawing/2014/main" id="{B09AE99E-E3CC-4658-8330-B2BE0B893AA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6" name="Text Box 4">
          <a:extLst>
            <a:ext uri="{FF2B5EF4-FFF2-40B4-BE49-F238E27FC236}">
              <a16:creationId xmlns:a16="http://schemas.microsoft.com/office/drawing/2014/main" id="{E3F5510C-32B9-4EFC-9934-E556E7D2F8B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7" name="Text Box 5">
          <a:extLst>
            <a:ext uri="{FF2B5EF4-FFF2-40B4-BE49-F238E27FC236}">
              <a16:creationId xmlns:a16="http://schemas.microsoft.com/office/drawing/2014/main" id="{696AB350-4E8C-46CA-95F7-7F6E53E5A22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8" name="Text Box 2">
          <a:extLst>
            <a:ext uri="{FF2B5EF4-FFF2-40B4-BE49-F238E27FC236}">
              <a16:creationId xmlns:a16="http://schemas.microsoft.com/office/drawing/2014/main" id="{8461946D-6513-49ED-8AF1-E5E934C7E23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59" name="Text Box 3">
          <a:extLst>
            <a:ext uri="{FF2B5EF4-FFF2-40B4-BE49-F238E27FC236}">
              <a16:creationId xmlns:a16="http://schemas.microsoft.com/office/drawing/2014/main" id="{913F40B5-8D79-4C13-9D50-9697DD85FA8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0" name="Text Box 4">
          <a:extLst>
            <a:ext uri="{FF2B5EF4-FFF2-40B4-BE49-F238E27FC236}">
              <a16:creationId xmlns:a16="http://schemas.microsoft.com/office/drawing/2014/main" id="{CB209169-6C8B-4833-8AAD-AE4477D1A74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1" name="Text Box 5">
          <a:extLst>
            <a:ext uri="{FF2B5EF4-FFF2-40B4-BE49-F238E27FC236}">
              <a16:creationId xmlns:a16="http://schemas.microsoft.com/office/drawing/2014/main" id="{4F68E096-0BE2-4746-ABD2-3CC4C4966D9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2" name="Text Box 2">
          <a:extLst>
            <a:ext uri="{FF2B5EF4-FFF2-40B4-BE49-F238E27FC236}">
              <a16:creationId xmlns:a16="http://schemas.microsoft.com/office/drawing/2014/main" id="{B76CC666-82C5-46FE-B153-5616D900579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3" name="Text Box 3">
          <a:extLst>
            <a:ext uri="{FF2B5EF4-FFF2-40B4-BE49-F238E27FC236}">
              <a16:creationId xmlns:a16="http://schemas.microsoft.com/office/drawing/2014/main" id="{57A16421-C338-47B3-9507-4FE14648891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4" name="Text Box 4">
          <a:extLst>
            <a:ext uri="{FF2B5EF4-FFF2-40B4-BE49-F238E27FC236}">
              <a16:creationId xmlns:a16="http://schemas.microsoft.com/office/drawing/2014/main" id="{980F6570-FF22-4717-B68F-C1F298F1C0B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5" name="Text Box 5">
          <a:extLst>
            <a:ext uri="{FF2B5EF4-FFF2-40B4-BE49-F238E27FC236}">
              <a16:creationId xmlns:a16="http://schemas.microsoft.com/office/drawing/2014/main" id="{8D7C0312-9366-4684-A537-CFB35591C0C3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6" name="Text Box 2">
          <a:extLst>
            <a:ext uri="{FF2B5EF4-FFF2-40B4-BE49-F238E27FC236}">
              <a16:creationId xmlns:a16="http://schemas.microsoft.com/office/drawing/2014/main" id="{9A6F5936-DFA2-450B-85F8-6758AFA116C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7" name="Text Box 3">
          <a:extLst>
            <a:ext uri="{FF2B5EF4-FFF2-40B4-BE49-F238E27FC236}">
              <a16:creationId xmlns:a16="http://schemas.microsoft.com/office/drawing/2014/main" id="{1CD9A06E-0BA2-4169-8A13-379209CB5D91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8" name="Text Box 4">
          <a:extLst>
            <a:ext uri="{FF2B5EF4-FFF2-40B4-BE49-F238E27FC236}">
              <a16:creationId xmlns:a16="http://schemas.microsoft.com/office/drawing/2014/main" id="{3BDB87FF-FDDF-4005-9DB4-3EF6BFBEAC7A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69" name="Text Box 5">
          <a:extLst>
            <a:ext uri="{FF2B5EF4-FFF2-40B4-BE49-F238E27FC236}">
              <a16:creationId xmlns:a16="http://schemas.microsoft.com/office/drawing/2014/main" id="{3F53899E-D7CC-4D1C-9604-B0A1D72FB784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0" name="Text Box 2">
          <a:extLst>
            <a:ext uri="{FF2B5EF4-FFF2-40B4-BE49-F238E27FC236}">
              <a16:creationId xmlns:a16="http://schemas.microsoft.com/office/drawing/2014/main" id="{B8519B7F-BC52-4170-A90B-EC2FCB947B1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1" name="Text Box 3">
          <a:extLst>
            <a:ext uri="{FF2B5EF4-FFF2-40B4-BE49-F238E27FC236}">
              <a16:creationId xmlns:a16="http://schemas.microsoft.com/office/drawing/2014/main" id="{4B6A7EE3-F964-4105-81E9-BFA5675A3190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2" name="Text Box 4">
          <a:extLst>
            <a:ext uri="{FF2B5EF4-FFF2-40B4-BE49-F238E27FC236}">
              <a16:creationId xmlns:a16="http://schemas.microsoft.com/office/drawing/2014/main" id="{DC1FA0DF-79B9-49D0-8076-F211018F0976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3" name="Text Box 5">
          <a:extLst>
            <a:ext uri="{FF2B5EF4-FFF2-40B4-BE49-F238E27FC236}">
              <a16:creationId xmlns:a16="http://schemas.microsoft.com/office/drawing/2014/main" id="{2DA55E3C-493C-43B5-847E-BBB30403A347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4" name="Text Box 2">
          <a:extLst>
            <a:ext uri="{FF2B5EF4-FFF2-40B4-BE49-F238E27FC236}">
              <a16:creationId xmlns:a16="http://schemas.microsoft.com/office/drawing/2014/main" id="{CA423C68-8C4C-49CA-94FC-40EDF5C9FB75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5" name="Text Box 3">
          <a:extLst>
            <a:ext uri="{FF2B5EF4-FFF2-40B4-BE49-F238E27FC236}">
              <a16:creationId xmlns:a16="http://schemas.microsoft.com/office/drawing/2014/main" id="{248150EE-01A5-4353-879D-7C95B00F5352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6" name="Text Box 4">
          <a:extLst>
            <a:ext uri="{FF2B5EF4-FFF2-40B4-BE49-F238E27FC236}">
              <a16:creationId xmlns:a16="http://schemas.microsoft.com/office/drawing/2014/main" id="{26BDDE0D-96C3-4715-9A6B-0A9D960526F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7" name="Text Box 5">
          <a:extLst>
            <a:ext uri="{FF2B5EF4-FFF2-40B4-BE49-F238E27FC236}">
              <a16:creationId xmlns:a16="http://schemas.microsoft.com/office/drawing/2014/main" id="{FFE0D61B-8A7A-4E5D-810A-FD10CFDD99C8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8" name="Text Box 2">
          <a:extLst>
            <a:ext uri="{FF2B5EF4-FFF2-40B4-BE49-F238E27FC236}">
              <a16:creationId xmlns:a16="http://schemas.microsoft.com/office/drawing/2014/main" id="{C3A8C8BE-E49B-4364-BD93-A3873E506FEE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79" name="Text Box 3">
          <a:extLst>
            <a:ext uri="{FF2B5EF4-FFF2-40B4-BE49-F238E27FC236}">
              <a16:creationId xmlns:a16="http://schemas.microsoft.com/office/drawing/2014/main" id="{4EEE02FF-BFA3-41C3-8655-7844AADAB4AD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80" name="Text Box 4">
          <a:extLst>
            <a:ext uri="{FF2B5EF4-FFF2-40B4-BE49-F238E27FC236}">
              <a16:creationId xmlns:a16="http://schemas.microsoft.com/office/drawing/2014/main" id="{4CE4CF99-0182-4A3E-8B7A-FE0F3E21121B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26</xdr:row>
      <xdr:rowOff>9525</xdr:rowOff>
    </xdr:from>
    <xdr:to>
      <xdr:col>1</xdr:col>
      <xdr:colOff>1609725</xdr:colOff>
      <xdr:row>27</xdr:row>
      <xdr:rowOff>76200</xdr:rowOff>
    </xdr:to>
    <xdr:sp macro="" textlink="">
      <xdr:nvSpPr>
        <xdr:cNvPr id="481" name="Text Box 5">
          <a:extLst>
            <a:ext uri="{FF2B5EF4-FFF2-40B4-BE49-F238E27FC236}">
              <a16:creationId xmlns:a16="http://schemas.microsoft.com/office/drawing/2014/main" id="{9E1A47BA-6E6C-4E73-87EF-0D0724F2FB99}"/>
            </a:ext>
          </a:extLst>
        </xdr:cNvPr>
        <xdr:cNvSpPr txBox="1">
          <a:spLocks noChangeArrowheads="1"/>
        </xdr:cNvSpPr>
      </xdr:nvSpPr>
      <xdr:spPr bwMode="auto">
        <a:xfrm>
          <a:off x="1771650" y="5086350"/>
          <a:ext cx="2286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2" name="Text Box 2">
          <a:extLst>
            <a:ext uri="{FF2B5EF4-FFF2-40B4-BE49-F238E27FC236}">
              <a16:creationId xmlns:a16="http://schemas.microsoft.com/office/drawing/2014/main" id="{04140333-614C-4168-9D6C-A163A1B2F3B8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3" name="Text Box 3">
          <a:extLst>
            <a:ext uri="{FF2B5EF4-FFF2-40B4-BE49-F238E27FC236}">
              <a16:creationId xmlns:a16="http://schemas.microsoft.com/office/drawing/2014/main" id="{DB6BFE94-7F79-44D4-B3CD-2454A588798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4" name="Text Box 4">
          <a:extLst>
            <a:ext uri="{FF2B5EF4-FFF2-40B4-BE49-F238E27FC236}">
              <a16:creationId xmlns:a16="http://schemas.microsoft.com/office/drawing/2014/main" id="{62B9E519-B688-421E-8855-494609EAF7B9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5" name="Text Box 5">
          <a:extLst>
            <a:ext uri="{FF2B5EF4-FFF2-40B4-BE49-F238E27FC236}">
              <a16:creationId xmlns:a16="http://schemas.microsoft.com/office/drawing/2014/main" id="{FE852475-8FC6-4FC5-B02B-669B1A5A00A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6" name="Text Box 2">
          <a:extLst>
            <a:ext uri="{FF2B5EF4-FFF2-40B4-BE49-F238E27FC236}">
              <a16:creationId xmlns:a16="http://schemas.microsoft.com/office/drawing/2014/main" id="{B94C73A6-FC22-470C-895B-60878B9D72C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7" name="Text Box 3">
          <a:extLst>
            <a:ext uri="{FF2B5EF4-FFF2-40B4-BE49-F238E27FC236}">
              <a16:creationId xmlns:a16="http://schemas.microsoft.com/office/drawing/2014/main" id="{3DBC8F35-A699-42AA-8005-85213795877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8" name="Text Box 4">
          <a:extLst>
            <a:ext uri="{FF2B5EF4-FFF2-40B4-BE49-F238E27FC236}">
              <a16:creationId xmlns:a16="http://schemas.microsoft.com/office/drawing/2014/main" id="{C6FAB832-0F35-4962-B8A1-8360EE7D054E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89" name="Text Box 5">
          <a:extLst>
            <a:ext uri="{FF2B5EF4-FFF2-40B4-BE49-F238E27FC236}">
              <a16:creationId xmlns:a16="http://schemas.microsoft.com/office/drawing/2014/main" id="{9CD167CA-2157-47ED-A5A4-7D1D1F67174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0" name="Text Box 2">
          <a:extLst>
            <a:ext uri="{FF2B5EF4-FFF2-40B4-BE49-F238E27FC236}">
              <a16:creationId xmlns:a16="http://schemas.microsoft.com/office/drawing/2014/main" id="{DB9A3785-6BFA-4938-9D67-DB7BB350C69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1" name="Text Box 3">
          <a:extLst>
            <a:ext uri="{FF2B5EF4-FFF2-40B4-BE49-F238E27FC236}">
              <a16:creationId xmlns:a16="http://schemas.microsoft.com/office/drawing/2014/main" id="{82C8B753-D636-4EC0-941B-88016DD33F81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2" name="Text Box 4">
          <a:extLst>
            <a:ext uri="{FF2B5EF4-FFF2-40B4-BE49-F238E27FC236}">
              <a16:creationId xmlns:a16="http://schemas.microsoft.com/office/drawing/2014/main" id="{82572F3A-2368-4050-B020-D05079A58EF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3" name="Text Box 5">
          <a:extLst>
            <a:ext uri="{FF2B5EF4-FFF2-40B4-BE49-F238E27FC236}">
              <a16:creationId xmlns:a16="http://schemas.microsoft.com/office/drawing/2014/main" id="{61B32A87-8E23-4FE1-98C4-CF40E06AD21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4" name="Text Box 2">
          <a:extLst>
            <a:ext uri="{FF2B5EF4-FFF2-40B4-BE49-F238E27FC236}">
              <a16:creationId xmlns:a16="http://schemas.microsoft.com/office/drawing/2014/main" id="{635A7ACB-FFB8-4C3A-AF81-78E61903532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5" name="Text Box 3">
          <a:extLst>
            <a:ext uri="{FF2B5EF4-FFF2-40B4-BE49-F238E27FC236}">
              <a16:creationId xmlns:a16="http://schemas.microsoft.com/office/drawing/2014/main" id="{45C85301-03E4-464A-918B-6565EE008A2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6" name="Text Box 4">
          <a:extLst>
            <a:ext uri="{FF2B5EF4-FFF2-40B4-BE49-F238E27FC236}">
              <a16:creationId xmlns:a16="http://schemas.microsoft.com/office/drawing/2014/main" id="{6321EA18-73C5-43BF-8A75-486C0479DD3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7" name="Text Box 5">
          <a:extLst>
            <a:ext uri="{FF2B5EF4-FFF2-40B4-BE49-F238E27FC236}">
              <a16:creationId xmlns:a16="http://schemas.microsoft.com/office/drawing/2014/main" id="{27682B66-3374-4826-98DF-811EE07B3CB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8" name="Text Box 2">
          <a:extLst>
            <a:ext uri="{FF2B5EF4-FFF2-40B4-BE49-F238E27FC236}">
              <a16:creationId xmlns:a16="http://schemas.microsoft.com/office/drawing/2014/main" id="{FDD080DC-6A06-4296-8F97-6B509280739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499" name="Text Box 3">
          <a:extLst>
            <a:ext uri="{FF2B5EF4-FFF2-40B4-BE49-F238E27FC236}">
              <a16:creationId xmlns:a16="http://schemas.microsoft.com/office/drawing/2014/main" id="{A0B8B9BA-6AB7-4F72-9AE2-33915C3E43A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0" name="Text Box 4">
          <a:extLst>
            <a:ext uri="{FF2B5EF4-FFF2-40B4-BE49-F238E27FC236}">
              <a16:creationId xmlns:a16="http://schemas.microsoft.com/office/drawing/2014/main" id="{86597AEF-CC07-4210-B7C9-84A5AC3B0A6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1" name="Text Box 5">
          <a:extLst>
            <a:ext uri="{FF2B5EF4-FFF2-40B4-BE49-F238E27FC236}">
              <a16:creationId xmlns:a16="http://schemas.microsoft.com/office/drawing/2014/main" id="{E8324A06-F876-407C-8CA3-ED5263AB4F3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2" name="Text Box 2">
          <a:extLst>
            <a:ext uri="{FF2B5EF4-FFF2-40B4-BE49-F238E27FC236}">
              <a16:creationId xmlns:a16="http://schemas.microsoft.com/office/drawing/2014/main" id="{96B03F54-ADEE-4877-B8DA-320BF4CFA44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3" name="Text Box 3">
          <a:extLst>
            <a:ext uri="{FF2B5EF4-FFF2-40B4-BE49-F238E27FC236}">
              <a16:creationId xmlns:a16="http://schemas.microsoft.com/office/drawing/2014/main" id="{216C479B-AB66-4ACB-9965-95025A65721A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4" name="Text Box 4">
          <a:extLst>
            <a:ext uri="{FF2B5EF4-FFF2-40B4-BE49-F238E27FC236}">
              <a16:creationId xmlns:a16="http://schemas.microsoft.com/office/drawing/2014/main" id="{5014F2EA-3DEC-4466-8573-5DAA7E5E2099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5" name="Text Box 5">
          <a:extLst>
            <a:ext uri="{FF2B5EF4-FFF2-40B4-BE49-F238E27FC236}">
              <a16:creationId xmlns:a16="http://schemas.microsoft.com/office/drawing/2014/main" id="{8B006268-7CC0-4BD3-BF3A-71E095E821C8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6" name="Text Box 2">
          <a:extLst>
            <a:ext uri="{FF2B5EF4-FFF2-40B4-BE49-F238E27FC236}">
              <a16:creationId xmlns:a16="http://schemas.microsoft.com/office/drawing/2014/main" id="{D995EAC0-331F-4691-9D45-C766002B555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7" name="Text Box 3">
          <a:extLst>
            <a:ext uri="{FF2B5EF4-FFF2-40B4-BE49-F238E27FC236}">
              <a16:creationId xmlns:a16="http://schemas.microsoft.com/office/drawing/2014/main" id="{EE31078E-930B-4E79-B419-9FF8CF1510B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8" name="Text Box 4">
          <a:extLst>
            <a:ext uri="{FF2B5EF4-FFF2-40B4-BE49-F238E27FC236}">
              <a16:creationId xmlns:a16="http://schemas.microsoft.com/office/drawing/2014/main" id="{3D6E2308-D1DA-429B-83AC-0C8E9BA591E7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09" name="Text Box 5">
          <a:extLst>
            <a:ext uri="{FF2B5EF4-FFF2-40B4-BE49-F238E27FC236}">
              <a16:creationId xmlns:a16="http://schemas.microsoft.com/office/drawing/2014/main" id="{602B7D74-8DC9-4839-ADDD-8115E477F36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0" name="Text Box 2">
          <a:extLst>
            <a:ext uri="{FF2B5EF4-FFF2-40B4-BE49-F238E27FC236}">
              <a16:creationId xmlns:a16="http://schemas.microsoft.com/office/drawing/2014/main" id="{7E5041AF-BB81-403E-A01F-BAAD51CDAFC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1" name="Text Box 3">
          <a:extLst>
            <a:ext uri="{FF2B5EF4-FFF2-40B4-BE49-F238E27FC236}">
              <a16:creationId xmlns:a16="http://schemas.microsoft.com/office/drawing/2014/main" id="{CB319E19-BF33-4884-A7EC-4283C45D81D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2" name="Text Box 4">
          <a:extLst>
            <a:ext uri="{FF2B5EF4-FFF2-40B4-BE49-F238E27FC236}">
              <a16:creationId xmlns:a16="http://schemas.microsoft.com/office/drawing/2014/main" id="{D0CAB52A-DDF3-450C-B3A8-5DEE0CFC730C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3" name="Text Box 5">
          <a:extLst>
            <a:ext uri="{FF2B5EF4-FFF2-40B4-BE49-F238E27FC236}">
              <a16:creationId xmlns:a16="http://schemas.microsoft.com/office/drawing/2014/main" id="{11A8BF2C-3755-422E-A716-6E4389B42CA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4" name="Text Box 2">
          <a:extLst>
            <a:ext uri="{FF2B5EF4-FFF2-40B4-BE49-F238E27FC236}">
              <a16:creationId xmlns:a16="http://schemas.microsoft.com/office/drawing/2014/main" id="{58A619D8-0762-44C1-84AC-AE75B279F1DC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5" name="Text Box 3">
          <a:extLst>
            <a:ext uri="{FF2B5EF4-FFF2-40B4-BE49-F238E27FC236}">
              <a16:creationId xmlns:a16="http://schemas.microsoft.com/office/drawing/2014/main" id="{30270528-EDD6-4E70-9F45-45EC1E0862A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6" name="Text Box 4">
          <a:extLst>
            <a:ext uri="{FF2B5EF4-FFF2-40B4-BE49-F238E27FC236}">
              <a16:creationId xmlns:a16="http://schemas.microsoft.com/office/drawing/2014/main" id="{F476E43D-3A7A-4126-956D-54CA7BD7F8C4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7" name="Text Box 5">
          <a:extLst>
            <a:ext uri="{FF2B5EF4-FFF2-40B4-BE49-F238E27FC236}">
              <a16:creationId xmlns:a16="http://schemas.microsoft.com/office/drawing/2014/main" id="{653BE416-A854-4B34-BFFA-7E9358DB3F5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8" name="Text Box 2">
          <a:extLst>
            <a:ext uri="{FF2B5EF4-FFF2-40B4-BE49-F238E27FC236}">
              <a16:creationId xmlns:a16="http://schemas.microsoft.com/office/drawing/2014/main" id="{9C73E5B9-E5D7-44C5-A1F9-DEF6EE3311E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19" name="Text Box 3">
          <a:extLst>
            <a:ext uri="{FF2B5EF4-FFF2-40B4-BE49-F238E27FC236}">
              <a16:creationId xmlns:a16="http://schemas.microsoft.com/office/drawing/2014/main" id="{D7A3B51E-D775-4448-A0E7-7F6979E3C4F6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0" name="Text Box 4">
          <a:extLst>
            <a:ext uri="{FF2B5EF4-FFF2-40B4-BE49-F238E27FC236}">
              <a16:creationId xmlns:a16="http://schemas.microsoft.com/office/drawing/2014/main" id="{377ECC5B-8A95-4FBF-BE52-B242A8CD82B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1" name="Text Box 5">
          <a:extLst>
            <a:ext uri="{FF2B5EF4-FFF2-40B4-BE49-F238E27FC236}">
              <a16:creationId xmlns:a16="http://schemas.microsoft.com/office/drawing/2014/main" id="{FE8306F2-60EE-4068-8648-EF303F29C6B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2" name="Text Box 2">
          <a:extLst>
            <a:ext uri="{FF2B5EF4-FFF2-40B4-BE49-F238E27FC236}">
              <a16:creationId xmlns:a16="http://schemas.microsoft.com/office/drawing/2014/main" id="{B7635818-3493-4A6F-BD10-A419137C974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3" name="Text Box 3">
          <a:extLst>
            <a:ext uri="{FF2B5EF4-FFF2-40B4-BE49-F238E27FC236}">
              <a16:creationId xmlns:a16="http://schemas.microsoft.com/office/drawing/2014/main" id="{B8454EDF-490D-4C5E-97B9-D8015F58A4DB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4" name="Text Box 4">
          <a:extLst>
            <a:ext uri="{FF2B5EF4-FFF2-40B4-BE49-F238E27FC236}">
              <a16:creationId xmlns:a16="http://schemas.microsoft.com/office/drawing/2014/main" id="{F70CE71E-84D0-4084-9CA3-B62C395E002F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5" name="Text Box 5">
          <a:extLst>
            <a:ext uri="{FF2B5EF4-FFF2-40B4-BE49-F238E27FC236}">
              <a16:creationId xmlns:a16="http://schemas.microsoft.com/office/drawing/2014/main" id="{E192D1A7-5D06-421C-B297-98EEBB405A93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6" name="Text Box 2">
          <a:extLst>
            <a:ext uri="{FF2B5EF4-FFF2-40B4-BE49-F238E27FC236}">
              <a16:creationId xmlns:a16="http://schemas.microsoft.com/office/drawing/2014/main" id="{7756E1AF-2414-49DB-A59E-FEAF76F968C2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7" name="Text Box 3">
          <a:extLst>
            <a:ext uri="{FF2B5EF4-FFF2-40B4-BE49-F238E27FC236}">
              <a16:creationId xmlns:a16="http://schemas.microsoft.com/office/drawing/2014/main" id="{3151E1D7-E8F0-4D8F-A58B-B2E428042525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8" name="Text Box 4">
          <a:extLst>
            <a:ext uri="{FF2B5EF4-FFF2-40B4-BE49-F238E27FC236}">
              <a16:creationId xmlns:a16="http://schemas.microsoft.com/office/drawing/2014/main" id="{BEBDD1FF-F052-4A58-A695-5CB92611B3AD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26</xdr:row>
      <xdr:rowOff>9525</xdr:rowOff>
    </xdr:from>
    <xdr:to>
      <xdr:col>1</xdr:col>
      <xdr:colOff>781050</xdr:colOff>
      <xdr:row>27</xdr:row>
      <xdr:rowOff>76200</xdr:rowOff>
    </xdr:to>
    <xdr:sp macro="" textlink="">
      <xdr:nvSpPr>
        <xdr:cNvPr id="529" name="Text Box 5">
          <a:extLst>
            <a:ext uri="{FF2B5EF4-FFF2-40B4-BE49-F238E27FC236}">
              <a16:creationId xmlns:a16="http://schemas.microsoft.com/office/drawing/2014/main" id="{9CE2C558-C2CA-4B02-98BB-6A10B1B3B150}"/>
            </a:ext>
          </a:extLst>
        </xdr:cNvPr>
        <xdr:cNvSpPr txBox="1">
          <a:spLocks noChangeArrowheads="1"/>
        </xdr:cNvSpPr>
      </xdr:nvSpPr>
      <xdr:spPr bwMode="auto">
        <a:xfrm>
          <a:off x="981075" y="5086350"/>
          <a:ext cx="190500" cy="257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0" name="Text Box 2">
          <a:extLst>
            <a:ext uri="{FF2B5EF4-FFF2-40B4-BE49-F238E27FC236}">
              <a16:creationId xmlns:a16="http://schemas.microsoft.com/office/drawing/2014/main" id="{7ABDFA30-B29E-462A-85DA-0AFFF0EEAF45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1" name="Text Box 3">
          <a:extLst>
            <a:ext uri="{FF2B5EF4-FFF2-40B4-BE49-F238E27FC236}">
              <a16:creationId xmlns:a16="http://schemas.microsoft.com/office/drawing/2014/main" id="{12728346-359D-4709-9A36-8FC7F791104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2" name="Text Box 4">
          <a:extLst>
            <a:ext uri="{FF2B5EF4-FFF2-40B4-BE49-F238E27FC236}">
              <a16:creationId xmlns:a16="http://schemas.microsoft.com/office/drawing/2014/main" id="{CCF8FFA6-44C8-4128-9604-90A37BC9C88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3" name="Text Box 5">
          <a:extLst>
            <a:ext uri="{FF2B5EF4-FFF2-40B4-BE49-F238E27FC236}">
              <a16:creationId xmlns:a16="http://schemas.microsoft.com/office/drawing/2014/main" id="{C66D8E73-0FC2-4852-9B41-84F1FBC3E69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37CFEB3D-C6AD-4A84-A48F-75BC5A18CD2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5" name="Text Box 3">
          <a:extLst>
            <a:ext uri="{FF2B5EF4-FFF2-40B4-BE49-F238E27FC236}">
              <a16:creationId xmlns:a16="http://schemas.microsoft.com/office/drawing/2014/main" id="{6ADBFA8A-594D-4E27-9AC9-C22F9D742CB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6" name="Text Box 4">
          <a:extLst>
            <a:ext uri="{FF2B5EF4-FFF2-40B4-BE49-F238E27FC236}">
              <a16:creationId xmlns:a16="http://schemas.microsoft.com/office/drawing/2014/main" id="{4865D1F6-4882-4A25-80B1-C5BD8C43630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7" name="Text Box 5">
          <a:extLst>
            <a:ext uri="{FF2B5EF4-FFF2-40B4-BE49-F238E27FC236}">
              <a16:creationId xmlns:a16="http://schemas.microsoft.com/office/drawing/2014/main" id="{E0160441-CDD8-423D-96E5-BACE2E8424B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8" name="Text Box 2">
          <a:extLst>
            <a:ext uri="{FF2B5EF4-FFF2-40B4-BE49-F238E27FC236}">
              <a16:creationId xmlns:a16="http://schemas.microsoft.com/office/drawing/2014/main" id="{61633C87-3D03-4158-98FD-AD2AE7986D3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39" name="Text Box 3">
          <a:extLst>
            <a:ext uri="{FF2B5EF4-FFF2-40B4-BE49-F238E27FC236}">
              <a16:creationId xmlns:a16="http://schemas.microsoft.com/office/drawing/2014/main" id="{3158A736-7713-489C-B0E7-05D29F9D21A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0" name="Text Box 4">
          <a:extLst>
            <a:ext uri="{FF2B5EF4-FFF2-40B4-BE49-F238E27FC236}">
              <a16:creationId xmlns:a16="http://schemas.microsoft.com/office/drawing/2014/main" id="{A4F47F6A-2618-483B-AF21-EDF22A7C3573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1" name="Text Box 5">
          <a:extLst>
            <a:ext uri="{FF2B5EF4-FFF2-40B4-BE49-F238E27FC236}">
              <a16:creationId xmlns:a16="http://schemas.microsoft.com/office/drawing/2014/main" id="{3FEA6DAF-E54C-450B-8315-DACFDB6B1AFD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2" name="Text Box 2">
          <a:extLst>
            <a:ext uri="{FF2B5EF4-FFF2-40B4-BE49-F238E27FC236}">
              <a16:creationId xmlns:a16="http://schemas.microsoft.com/office/drawing/2014/main" id="{64297AFA-933A-4CD3-8EA1-49BCF91ECD8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3" name="Text Box 3">
          <a:extLst>
            <a:ext uri="{FF2B5EF4-FFF2-40B4-BE49-F238E27FC236}">
              <a16:creationId xmlns:a16="http://schemas.microsoft.com/office/drawing/2014/main" id="{7CE60699-3437-43D9-AB4E-18246FC3840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4" name="Text Box 4">
          <a:extLst>
            <a:ext uri="{FF2B5EF4-FFF2-40B4-BE49-F238E27FC236}">
              <a16:creationId xmlns:a16="http://schemas.microsoft.com/office/drawing/2014/main" id="{4314A035-9271-49FD-B45B-9FC63277D77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5" name="Text Box 5">
          <a:extLst>
            <a:ext uri="{FF2B5EF4-FFF2-40B4-BE49-F238E27FC236}">
              <a16:creationId xmlns:a16="http://schemas.microsoft.com/office/drawing/2014/main" id="{B01C3372-559F-4D62-B59C-DA74DF7E26A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6" name="Text Box 2">
          <a:extLst>
            <a:ext uri="{FF2B5EF4-FFF2-40B4-BE49-F238E27FC236}">
              <a16:creationId xmlns:a16="http://schemas.microsoft.com/office/drawing/2014/main" id="{D9904C95-B68F-43CD-9888-2D2E640AE099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7" name="Text Box 3">
          <a:extLst>
            <a:ext uri="{FF2B5EF4-FFF2-40B4-BE49-F238E27FC236}">
              <a16:creationId xmlns:a16="http://schemas.microsoft.com/office/drawing/2014/main" id="{85A6FBB4-F7ED-4B33-B0A3-6DAAA7DA37F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8" name="Text Box 4">
          <a:extLst>
            <a:ext uri="{FF2B5EF4-FFF2-40B4-BE49-F238E27FC236}">
              <a16:creationId xmlns:a16="http://schemas.microsoft.com/office/drawing/2014/main" id="{CBD9F98E-3970-4B56-9EEE-0CCE989C855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49" name="Text Box 5">
          <a:extLst>
            <a:ext uri="{FF2B5EF4-FFF2-40B4-BE49-F238E27FC236}">
              <a16:creationId xmlns:a16="http://schemas.microsoft.com/office/drawing/2014/main" id="{E0687317-D7F6-4169-A8C4-B05564D9EC25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0" name="Text Box 2">
          <a:extLst>
            <a:ext uri="{FF2B5EF4-FFF2-40B4-BE49-F238E27FC236}">
              <a16:creationId xmlns:a16="http://schemas.microsoft.com/office/drawing/2014/main" id="{EA4EAFEC-CD72-4C89-8C99-A5E17BDFED93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1" name="Text Box 3">
          <a:extLst>
            <a:ext uri="{FF2B5EF4-FFF2-40B4-BE49-F238E27FC236}">
              <a16:creationId xmlns:a16="http://schemas.microsoft.com/office/drawing/2014/main" id="{2E00D591-2145-4886-A871-A66B10EC562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2" name="Text Box 4">
          <a:extLst>
            <a:ext uri="{FF2B5EF4-FFF2-40B4-BE49-F238E27FC236}">
              <a16:creationId xmlns:a16="http://schemas.microsoft.com/office/drawing/2014/main" id="{B7F2F306-7A3C-4305-87BA-28D35D499D2C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3" name="Text Box 5">
          <a:extLst>
            <a:ext uri="{FF2B5EF4-FFF2-40B4-BE49-F238E27FC236}">
              <a16:creationId xmlns:a16="http://schemas.microsoft.com/office/drawing/2014/main" id="{19D8F4D4-6D9C-4879-843A-07570F1706B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4" name="Text Box 2">
          <a:extLst>
            <a:ext uri="{FF2B5EF4-FFF2-40B4-BE49-F238E27FC236}">
              <a16:creationId xmlns:a16="http://schemas.microsoft.com/office/drawing/2014/main" id="{B3E92D18-28FD-4A06-9836-044E5BBEE86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5" name="Text Box 3">
          <a:extLst>
            <a:ext uri="{FF2B5EF4-FFF2-40B4-BE49-F238E27FC236}">
              <a16:creationId xmlns:a16="http://schemas.microsoft.com/office/drawing/2014/main" id="{5B4C9420-0529-4CA7-AD03-2C6CB2EAD8D0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6" name="Text Box 4">
          <a:extLst>
            <a:ext uri="{FF2B5EF4-FFF2-40B4-BE49-F238E27FC236}">
              <a16:creationId xmlns:a16="http://schemas.microsoft.com/office/drawing/2014/main" id="{E0C7FD5B-19AB-4522-B6F2-7988EB707B8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7" name="Text Box 5">
          <a:extLst>
            <a:ext uri="{FF2B5EF4-FFF2-40B4-BE49-F238E27FC236}">
              <a16:creationId xmlns:a16="http://schemas.microsoft.com/office/drawing/2014/main" id="{F56F8CEF-DB6A-4669-99C3-819F2C7150A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8" name="Text Box 2">
          <a:extLst>
            <a:ext uri="{FF2B5EF4-FFF2-40B4-BE49-F238E27FC236}">
              <a16:creationId xmlns:a16="http://schemas.microsoft.com/office/drawing/2014/main" id="{DF67A68B-7DE6-45AB-80C1-97B946C5FC4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59" name="Text Box 3">
          <a:extLst>
            <a:ext uri="{FF2B5EF4-FFF2-40B4-BE49-F238E27FC236}">
              <a16:creationId xmlns:a16="http://schemas.microsoft.com/office/drawing/2014/main" id="{0619AD41-C3EF-4108-BA73-2EBB6841D6D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0" name="Text Box 4">
          <a:extLst>
            <a:ext uri="{FF2B5EF4-FFF2-40B4-BE49-F238E27FC236}">
              <a16:creationId xmlns:a16="http://schemas.microsoft.com/office/drawing/2014/main" id="{32D384C4-8DE1-451A-8656-E96227910FB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1" name="Text Box 5">
          <a:extLst>
            <a:ext uri="{FF2B5EF4-FFF2-40B4-BE49-F238E27FC236}">
              <a16:creationId xmlns:a16="http://schemas.microsoft.com/office/drawing/2014/main" id="{95516558-650D-42FC-AD46-8228571D88D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2" name="Text Box 2">
          <a:extLst>
            <a:ext uri="{FF2B5EF4-FFF2-40B4-BE49-F238E27FC236}">
              <a16:creationId xmlns:a16="http://schemas.microsoft.com/office/drawing/2014/main" id="{2DCB486E-1F06-4EED-990A-72E08A0A4BF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3" name="Text Box 3">
          <a:extLst>
            <a:ext uri="{FF2B5EF4-FFF2-40B4-BE49-F238E27FC236}">
              <a16:creationId xmlns:a16="http://schemas.microsoft.com/office/drawing/2014/main" id="{BAAFE0B8-22B3-4773-9E2C-925260D786E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4" name="Text Box 4">
          <a:extLst>
            <a:ext uri="{FF2B5EF4-FFF2-40B4-BE49-F238E27FC236}">
              <a16:creationId xmlns:a16="http://schemas.microsoft.com/office/drawing/2014/main" id="{73B63E00-24EC-4044-8040-DF7BA5F2A9B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5" name="Text Box 5">
          <a:extLst>
            <a:ext uri="{FF2B5EF4-FFF2-40B4-BE49-F238E27FC236}">
              <a16:creationId xmlns:a16="http://schemas.microsoft.com/office/drawing/2014/main" id="{5C02CB43-BED0-410F-A693-E2790B8D12C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6" name="Text Box 2">
          <a:extLst>
            <a:ext uri="{FF2B5EF4-FFF2-40B4-BE49-F238E27FC236}">
              <a16:creationId xmlns:a16="http://schemas.microsoft.com/office/drawing/2014/main" id="{611E129B-8F00-4BE6-9BE4-1763D40C04B3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7" name="Text Box 3">
          <a:extLst>
            <a:ext uri="{FF2B5EF4-FFF2-40B4-BE49-F238E27FC236}">
              <a16:creationId xmlns:a16="http://schemas.microsoft.com/office/drawing/2014/main" id="{0FFBBAAB-58D1-45C7-A5E6-312489328E13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8" name="Text Box 4">
          <a:extLst>
            <a:ext uri="{FF2B5EF4-FFF2-40B4-BE49-F238E27FC236}">
              <a16:creationId xmlns:a16="http://schemas.microsoft.com/office/drawing/2014/main" id="{903D045C-D2F9-4966-8C1A-1EB1DEB1E83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69" name="Text Box 5">
          <a:extLst>
            <a:ext uri="{FF2B5EF4-FFF2-40B4-BE49-F238E27FC236}">
              <a16:creationId xmlns:a16="http://schemas.microsoft.com/office/drawing/2014/main" id="{4475511C-0AE0-4FA4-A9D4-A9EA6458733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0" name="Text Box 2">
          <a:extLst>
            <a:ext uri="{FF2B5EF4-FFF2-40B4-BE49-F238E27FC236}">
              <a16:creationId xmlns:a16="http://schemas.microsoft.com/office/drawing/2014/main" id="{33E0FBBE-FAC8-463A-918B-2F6B646A01D0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1" name="Text Box 3">
          <a:extLst>
            <a:ext uri="{FF2B5EF4-FFF2-40B4-BE49-F238E27FC236}">
              <a16:creationId xmlns:a16="http://schemas.microsoft.com/office/drawing/2014/main" id="{C6E9DEB3-EDA7-43FD-8B1D-8CA7F17A5CF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2" name="Text Box 4">
          <a:extLst>
            <a:ext uri="{FF2B5EF4-FFF2-40B4-BE49-F238E27FC236}">
              <a16:creationId xmlns:a16="http://schemas.microsoft.com/office/drawing/2014/main" id="{CBE41F4C-AE11-48EF-B816-FFF4421FBD09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3" name="Text Box 5">
          <a:extLst>
            <a:ext uri="{FF2B5EF4-FFF2-40B4-BE49-F238E27FC236}">
              <a16:creationId xmlns:a16="http://schemas.microsoft.com/office/drawing/2014/main" id="{DFC839F0-EB60-4B24-8659-57065F05699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4" name="Text Box 2">
          <a:extLst>
            <a:ext uri="{FF2B5EF4-FFF2-40B4-BE49-F238E27FC236}">
              <a16:creationId xmlns:a16="http://schemas.microsoft.com/office/drawing/2014/main" id="{70E7A8FE-DB64-4D50-9A77-A82E0049A63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5" name="Text Box 3">
          <a:extLst>
            <a:ext uri="{FF2B5EF4-FFF2-40B4-BE49-F238E27FC236}">
              <a16:creationId xmlns:a16="http://schemas.microsoft.com/office/drawing/2014/main" id="{07D97004-5027-4974-913A-4B8FC6B851C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6" name="Text Box 4">
          <a:extLst>
            <a:ext uri="{FF2B5EF4-FFF2-40B4-BE49-F238E27FC236}">
              <a16:creationId xmlns:a16="http://schemas.microsoft.com/office/drawing/2014/main" id="{0C3F88D0-9406-4037-9576-CC2EFAF5F4A2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577" name="Text Box 5">
          <a:extLst>
            <a:ext uri="{FF2B5EF4-FFF2-40B4-BE49-F238E27FC236}">
              <a16:creationId xmlns:a16="http://schemas.microsoft.com/office/drawing/2014/main" id="{48F65AAE-D5D2-4AE6-8F9F-16B038644C8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78" name="Text Box 2">
          <a:extLst>
            <a:ext uri="{FF2B5EF4-FFF2-40B4-BE49-F238E27FC236}">
              <a16:creationId xmlns:a16="http://schemas.microsoft.com/office/drawing/2014/main" id="{84D77C7F-A344-4590-A610-8ADE63907AE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79" name="Text Box 3">
          <a:extLst>
            <a:ext uri="{FF2B5EF4-FFF2-40B4-BE49-F238E27FC236}">
              <a16:creationId xmlns:a16="http://schemas.microsoft.com/office/drawing/2014/main" id="{CCF55CD0-F9A4-4C74-869B-B0E97CD1776E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0" name="Text Box 4">
          <a:extLst>
            <a:ext uri="{FF2B5EF4-FFF2-40B4-BE49-F238E27FC236}">
              <a16:creationId xmlns:a16="http://schemas.microsoft.com/office/drawing/2014/main" id="{6F66B32C-77B2-4E2D-8548-6ED0B31B081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1" name="Text Box 5">
          <a:extLst>
            <a:ext uri="{FF2B5EF4-FFF2-40B4-BE49-F238E27FC236}">
              <a16:creationId xmlns:a16="http://schemas.microsoft.com/office/drawing/2014/main" id="{353EB11C-1192-44B4-9D95-FEEF5F9F7A5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2" name="Text Box 2">
          <a:extLst>
            <a:ext uri="{FF2B5EF4-FFF2-40B4-BE49-F238E27FC236}">
              <a16:creationId xmlns:a16="http://schemas.microsoft.com/office/drawing/2014/main" id="{E806B033-DEAC-4DF6-8F20-4B6A27E3867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3" name="Text Box 3">
          <a:extLst>
            <a:ext uri="{FF2B5EF4-FFF2-40B4-BE49-F238E27FC236}">
              <a16:creationId xmlns:a16="http://schemas.microsoft.com/office/drawing/2014/main" id="{248187D0-0A53-4641-98FA-41E5997BCFDD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4" name="Text Box 4">
          <a:extLst>
            <a:ext uri="{FF2B5EF4-FFF2-40B4-BE49-F238E27FC236}">
              <a16:creationId xmlns:a16="http://schemas.microsoft.com/office/drawing/2014/main" id="{3198D208-72FF-4C1D-AB33-C65194B4727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5" name="Text Box 5">
          <a:extLst>
            <a:ext uri="{FF2B5EF4-FFF2-40B4-BE49-F238E27FC236}">
              <a16:creationId xmlns:a16="http://schemas.microsoft.com/office/drawing/2014/main" id="{16B9F060-B20B-4669-807D-B184F7BC457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6" name="Text Box 2">
          <a:extLst>
            <a:ext uri="{FF2B5EF4-FFF2-40B4-BE49-F238E27FC236}">
              <a16:creationId xmlns:a16="http://schemas.microsoft.com/office/drawing/2014/main" id="{CF0E6DC6-8233-4E51-BBA7-5CE449C10894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7" name="Text Box 3">
          <a:extLst>
            <a:ext uri="{FF2B5EF4-FFF2-40B4-BE49-F238E27FC236}">
              <a16:creationId xmlns:a16="http://schemas.microsoft.com/office/drawing/2014/main" id="{13CB8C52-8332-479C-B6F9-CD5257D1315D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8" name="Text Box 4">
          <a:extLst>
            <a:ext uri="{FF2B5EF4-FFF2-40B4-BE49-F238E27FC236}">
              <a16:creationId xmlns:a16="http://schemas.microsoft.com/office/drawing/2014/main" id="{4075BEDE-7446-44B6-82BD-6128B0BC595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89" name="Text Box 5">
          <a:extLst>
            <a:ext uri="{FF2B5EF4-FFF2-40B4-BE49-F238E27FC236}">
              <a16:creationId xmlns:a16="http://schemas.microsoft.com/office/drawing/2014/main" id="{316A37D2-C709-48BC-AC6E-6B2D62D65F5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C13365FA-7397-4C70-ABE0-56E0F90D6F3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1" name="Text Box 3">
          <a:extLst>
            <a:ext uri="{FF2B5EF4-FFF2-40B4-BE49-F238E27FC236}">
              <a16:creationId xmlns:a16="http://schemas.microsoft.com/office/drawing/2014/main" id="{D77AC52A-7A54-40AF-923A-2B21D91CE08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2" name="Text Box 4">
          <a:extLst>
            <a:ext uri="{FF2B5EF4-FFF2-40B4-BE49-F238E27FC236}">
              <a16:creationId xmlns:a16="http://schemas.microsoft.com/office/drawing/2014/main" id="{07258A04-0D00-41E2-9CBA-418072B88E3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3" name="Text Box 5">
          <a:extLst>
            <a:ext uri="{FF2B5EF4-FFF2-40B4-BE49-F238E27FC236}">
              <a16:creationId xmlns:a16="http://schemas.microsoft.com/office/drawing/2014/main" id="{66B707D8-F5ED-46E8-A858-63A751F270F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4" name="Text Box 2">
          <a:extLst>
            <a:ext uri="{FF2B5EF4-FFF2-40B4-BE49-F238E27FC236}">
              <a16:creationId xmlns:a16="http://schemas.microsoft.com/office/drawing/2014/main" id="{9623BE83-5F0C-417A-9164-98C2C4C2CEA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5" name="Text Box 3">
          <a:extLst>
            <a:ext uri="{FF2B5EF4-FFF2-40B4-BE49-F238E27FC236}">
              <a16:creationId xmlns:a16="http://schemas.microsoft.com/office/drawing/2014/main" id="{899CC17A-7D1F-4700-A682-0791A6BAD3B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6" name="Text Box 4">
          <a:extLst>
            <a:ext uri="{FF2B5EF4-FFF2-40B4-BE49-F238E27FC236}">
              <a16:creationId xmlns:a16="http://schemas.microsoft.com/office/drawing/2014/main" id="{28FE9EBF-C78D-4495-B93C-1B67FCAA5AEF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7" name="Text Box 5">
          <a:extLst>
            <a:ext uri="{FF2B5EF4-FFF2-40B4-BE49-F238E27FC236}">
              <a16:creationId xmlns:a16="http://schemas.microsoft.com/office/drawing/2014/main" id="{18C8E94E-CB71-411C-9494-F0A07358F19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8" name="Text Box 2">
          <a:extLst>
            <a:ext uri="{FF2B5EF4-FFF2-40B4-BE49-F238E27FC236}">
              <a16:creationId xmlns:a16="http://schemas.microsoft.com/office/drawing/2014/main" id="{FE1F7DA5-5DC0-434C-9C80-65190E8819A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599" name="Text Box 3">
          <a:extLst>
            <a:ext uri="{FF2B5EF4-FFF2-40B4-BE49-F238E27FC236}">
              <a16:creationId xmlns:a16="http://schemas.microsoft.com/office/drawing/2014/main" id="{58C54CBE-98CF-4237-A860-E961A614655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0" name="Text Box 4">
          <a:extLst>
            <a:ext uri="{FF2B5EF4-FFF2-40B4-BE49-F238E27FC236}">
              <a16:creationId xmlns:a16="http://schemas.microsoft.com/office/drawing/2014/main" id="{8EE87BF9-32F6-4524-9448-C0D2DD59E10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1" name="Text Box 5">
          <a:extLst>
            <a:ext uri="{FF2B5EF4-FFF2-40B4-BE49-F238E27FC236}">
              <a16:creationId xmlns:a16="http://schemas.microsoft.com/office/drawing/2014/main" id="{A0B3DB26-06C7-455C-B0FE-B550BC5B97C2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2" name="Text Box 2">
          <a:extLst>
            <a:ext uri="{FF2B5EF4-FFF2-40B4-BE49-F238E27FC236}">
              <a16:creationId xmlns:a16="http://schemas.microsoft.com/office/drawing/2014/main" id="{AF56C290-5C96-49DE-916B-C875BE6C8FA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3" name="Text Box 3">
          <a:extLst>
            <a:ext uri="{FF2B5EF4-FFF2-40B4-BE49-F238E27FC236}">
              <a16:creationId xmlns:a16="http://schemas.microsoft.com/office/drawing/2014/main" id="{D4445BB6-CF75-46B2-A49B-DAD6A9C40D5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4" name="Text Box 4">
          <a:extLst>
            <a:ext uri="{FF2B5EF4-FFF2-40B4-BE49-F238E27FC236}">
              <a16:creationId xmlns:a16="http://schemas.microsoft.com/office/drawing/2014/main" id="{3A8FAEB2-C156-4844-B36E-A6EB9FD646E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5" name="Text Box 5">
          <a:extLst>
            <a:ext uri="{FF2B5EF4-FFF2-40B4-BE49-F238E27FC236}">
              <a16:creationId xmlns:a16="http://schemas.microsoft.com/office/drawing/2014/main" id="{F95BBC9E-C956-46D9-81B9-6278EC668012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6" name="Text Box 2">
          <a:extLst>
            <a:ext uri="{FF2B5EF4-FFF2-40B4-BE49-F238E27FC236}">
              <a16:creationId xmlns:a16="http://schemas.microsoft.com/office/drawing/2014/main" id="{DD00BBB8-8342-4953-9C28-2E531C360B70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7" name="Text Box 3">
          <a:extLst>
            <a:ext uri="{FF2B5EF4-FFF2-40B4-BE49-F238E27FC236}">
              <a16:creationId xmlns:a16="http://schemas.microsoft.com/office/drawing/2014/main" id="{764A0F82-4AC5-4452-9506-546A23162030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8" name="Text Box 4">
          <a:extLst>
            <a:ext uri="{FF2B5EF4-FFF2-40B4-BE49-F238E27FC236}">
              <a16:creationId xmlns:a16="http://schemas.microsoft.com/office/drawing/2014/main" id="{DE15A073-7556-462B-AF1C-4A8313A8744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09" name="Text Box 5">
          <a:extLst>
            <a:ext uri="{FF2B5EF4-FFF2-40B4-BE49-F238E27FC236}">
              <a16:creationId xmlns:a16="http://schemas.microsoft.com/office/drawing/2014/main" id="{C3C92D72-A56B-4C16-9AB4-72650B56EDC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0" name="Text Box 2">
          <a:extLst>
            <a:ext uri="{FF2B5EF4-FFF2-40B4-BE49-F238E27FC236}">
              <a16:creationId xmlns:a16="http://schemas.microsoft.com/office/drawing/2014/main" id="{2D65A68A-3782-4841-8C94-0044E844B0A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1" name="Text Box 3">
          <a:extLst>
            <a:ext uri="{FF2B5EF4-FFF2-40B4-BE49-F238E27FC236}">
              <a16:creationId xmlns:a16="http://schemas.microsoft.com/office/drawing/2014/main" id="{438F7142-D157-4AA8-BD21-037082B1F6D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2" name="Text Box 4">
          <a:extLst>
            <a:ext uri="{FF2B5EF4-FFF2-40B4-BE49-F238E27FC236}">
              <a16:creationId xmlns:a16="http://schemas.microsoft.com/office/drawing/2014/main" id="{C861FDE7-31B3-4DF2-BA96-AD86AD776EB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3" name="Text Box 5">
          <a:extLst>
            <a:ext uri="{FF2B5EF4-FFF2-40B4-BE49-F238E27FC236}">
              <a16:creationId xmlns:a16="http://schemas.microsoft.com/office/drawing/2014/main" id="{2CCDD443-8645-443C-B16F-3EA920E003C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4" name="Text Box 2">
          <a:extLst>
            <a:ext uri="{FF2B5EF4-FFF2-40B4-BE49-F238E27FC236}">
              <a16:creationId xmlns:a16="http://schemas.microsoft.com/office/drawing/2014/main" id="{9AE13536-A7B8-44AE-A359-A5C7B167051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5" name="Text Box 3">
          <a:extLst>
            <a:ext uri="{FF2B5EF4-FFF2-40B4-BE49-F238E27FC236}">
              <a16:creationId xmlns:a16="http://schemas.microsoft.com/office/drawing/2014/main" id="{2EF164DC-28FD-48CF-8697-FDDB9F992ED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6" name="Text Box 4">
          <a:extLst>
            <a:ext uri="{FF2B5EF4-FFF2-40B4-BE49-F238E27FC236}">
              <a16:creationId xmlns:a16="http://schemas.microsoft.com/office/drawing/2014/main" id="{61C92DE4-3E26-49C3-A128-7982C2DD47CB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7" name="Text Box 5">
          <a:extLst>
            <a:ext uri="{FF2B5EF4-FFF2-40B4-BE49-F238E27FC236}">
              <a16:creationId xmlns:a16="http://schemas.microsoft.com/office/drawing/2014/main" id="{B8CD9FC0-30D5-47D3-AB6B-79AB63134EE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8" name="Text Box 2">
          <a:extLst>
            <a:ext uri="{FF2B5EF4-FFF2-40B4-BE49-F238E27FC236}">
              <a16:creationId xmlns:a16="http://schemas.microsoft.com/office/drawing/2014/main" id="{05A5609A-2643-410A-A83E-77DFDBE6D9F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19" name="Text Box 3">
          <a:extLst>
            <a:ext uri="{FF2B5EF4-FFF2-40B4-BE49-F238E27FC236}">
              <a16:creationId xmlns:a16="http://schemas.microsoft.com/office/drawing/2014/main" id="{8FC98A85-4FB8-4AB3-A42E-AB5AFF0D1920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0" name="Text Box 4">
          <a:extLst>
            <a:ext uri="{FF2B5EF4-FFF2-40B4-BE49-F238E27FC236}">
              <a16:creationId xmlns:a16="http://schemas.microsoft.com/office/drawing/2014/main" id="{63D73658-F218-48DF-B335-0095DCC32B3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1" name="Text Box 5">
          <a:extLst>
            <a:ext uri="{FF2B5EF4-FFF2-40B4-BE49-F238E27FC236}">
              <a16:creationId xmlns:a16="http://schemas.microsoft.com/office/drawing/2014/main" id="{5A3067C4-CAB4-43BA-981C-E966D5954EC1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2" name="Text Box 2">
          <a:extLst>
            <a:ext uri="{FF2B5EF4-FFF2-40B4-BE49-F238E27FC236}">
              <a16:creationId xmlns:a16="http://schemas.microsoft.com/office/drawing/2014/main" id="{5CED65B3-2A61-4D8E-B188-FFD6E8854BA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3" name="Text Box 3">
          <a:extLst>
            <a:ext uri="{FF2B5EF4-FFF2-40B4-BE49-F238E27FC236}">
              <a16:creationId xmlns:a16="http://schemas.microsoft.com/office/drawing/2014/main" id="{DE6E31BF-4AED-4AD6-80E8-EC8A3A88D7B9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4" name="Text Box 4">
          <a:extLst>
            <a:ext uri="{FF2B5EF4-FFF2-40B4-BE49-F238E27FC236}">
              <a16:creationId xmlns:a16="http://schemas.microsoft.com/office/drawing/2014/main" id="{5BCD9D6D-34C9-43BF-9461-684B6368371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25" name="Text Box 5">
          <a:extLst>
            <a:ext uri="{FF2B5EF4-FFF2-40B4-BE49-F238E27FC236}">
              <a16:creationId xmlns:a16="http://schemas.microsoft.com/office/drawing/2014/main" id="{55C4FFA2-89B0-4BC6-AD50-F6CE5042AE3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26" name="Text Box 2">
          <a:extLst>
            <a:ext uri="{FF2B5EF4-FFF2-40B4-BE49-F238E27FC236}">
              <a16:creationId xmlns:a16="http://schemas.microsoft.com/office/drawing/2014/main" id="{CFB90076-01C7-4F5F-9125-028887043CA8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27" name="Text Box 3">
          <a:extLst>
            <a:ext uri="{FF2B5EF4-FFF2-40B4-BE49-F238E27FC236}">
              <a16:creationId xmlns:a16="http://schemas.microsoft.com/office/drawing/2014/main" id="{84B52267-E8D2-4089-BEEC-B61C3CF1F3A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28" name="Text Box 4">
          <a:extLst>
            <a:ext uri="{FF2B5EF4-FFF2-40B4-BE49-F238E27FC236}">
              <a16:creationId xmlns:a16="http://schemas.microsoft.com/office/drawing/2014/main" id="{6636DF07-1333-4CD1-97E9-9C963C7DFCB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29" name="Text Box 5">
          <a:extLst>
            <a:ext uri="{FF2B5EF4-FFF2-40B4-BE49-F238E27FC236}">
              <a16:creationId xmlns:a16="http://schemas.microsoft.com/office/drawing/2014/main" id="{5E091E87-55B5-46D3-9490-47F318656E69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0" name="Text Box 2">
          <a:extLst>
            <a:ext uri="{FF2B5EF4-FFF2-40B4-BE49-F238E27FC236}">
              <a16:creationId xmlns:a16="http://schemas.microsoft.com/office/drawing/2014/main" id="{7A57F3A8-3D84-44AB-BFE2-B7627080C86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1" name="Text Box 3">
          <a:extLst>
            <a:ext uri="{FF2B5EF4-FFF2-40B4-BE49-F238E27FC236}">
              <a16:creationId xmlns:a16="http://schemas.microsoft.com/office/drawing/2014/main" id="{90B06032-2CC5-4E15-95A6-0FEACD8CC81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2" name="Text Box 4">
          <a:extLst>
            <a:ext uri="{FF2B5EF4-FFF2-40B4-BE49-F238E27FC236}">
              <a16:creationId xmlns:a16="http://schemas.microsoft.com/office/drawing/2014/main" id="{D9D916EB-5C39-4196-B2BE-1B6E323839A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3" name="Text Box 5">
          <a:extLst>
            <a:ext uri="{FF2B5EF4-FFF2-40B4-BE49-F238E27FC236}">
              <a16:creationId xmlns:a16="http://schemas.microsoft.com/office/drawing/2014/main" id="{CF408347-D81C-4C87-B4A6-EE6825A01B5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4A969E18-F8FB-47BE-BB95-A84F3644BA78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5" name="Text Box 3">
          <a:extLst>
            <a:ext uri="{FF2B5EF4-FFF2-40B4-BE49-F238E27FC236}">
              <a16:creationId xmlns:a16="http://schemas.microsoft.com/office/drawing/2014/main" id="{C5E9F830-B4B4-43F5-9947-ED8F3038D91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6" name="Text Box 4">
          <a:extLst>
            <a:ext uri="{FF2B5EF4-FFF2-40B4-BE49-F238E27FC236}">
              <a16:creationId xmlns:a16="http://schemas.microsoft.com/office/drawing/2014/main" id="{819D2729-AB44-4108-B56A-3E560A6661F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7" name="Text Box 5">
          <a:extLst>
            <a:ext uri="{FF2B5EF4-FFF2-40B4-BE49-F238E27FC236}">
              <a16:creationId xmlns:a16="http://schemas.microsoft.com/office/drawing/2014/main" id="{D35752B9-A121-49E9-9DF9-7BEE427BDC9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8" name="Text Box 2">
          <a:extLst>
            <a:ext uri="{FF2B5EF4-FFF2-40B4-BE49-F238E27FC236}">
              <a16:creationId xmlns:a16="http://schemas.microsoft.com/office/drawing/2014/main" id="{26690208-9FF0-4E85-8267-F1AF9843FD1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39" name="Text Box 3">
          <a:extLst>
            <a:ext uri="{FF2B5EF4-FFF2-40B4-BE49-F238E27FC236}">
              <a16:creationId xmlns:a16="http://schemas.microsoft.com/office/drawing/2014/main" id="{D7B06018-7F36-402C-A145-594B174719B8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0" name="Text Box 4">
          <a:extLst>
            <a:ext uri="{FF2B5EF4-FFF2-40B4-BE49-F238E27FC236}">
              <a16:creationId xmlns:a16="http://schemas.microsoft.com/office/drawing/2014/main" id="{BABE10E7-203B-48EA-A652-30BD3F30BE7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1" name="Text Box 5">
          <a:extLst>
            <a:ext uri="{FF2B5EF4-FFF2-40B4-BE49-F238E27FC236}">
              <a16:creationId xmlns:a16="http://schemas.microsoft.com/office/drawing/2014/main" id="{3E52D753-D2FB-4049-95E7-9488A491109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2" name="Text Box 2">
          <a:extLst>
            <a:ext uri="{FF2B5EF4-FFF2-40B4-BE49-F238E27FC236}">
              <a16:creationId xmlns:a16="http://schemas.microsoft.com/office/drawing/2014/main" id="{AF66B3B9-F380-4CA1-836E-7055B0D92C4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3" name="Text Box 3">
          <a:extLst>
            <a:ext uri="{FF2B5EF4-FFF2-40B4-BE49-F238E27FC236}">
              <a16:creationId xmlns:a16="http://schemas.microsoft.com/office/drawing/2014/main" id="{776F06DA-D035-4717-BF7E-ED8720BA9A5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4" name="Text Box 4">
          <a:extLst>
            <a:ext uri="{FF2B5EF4-FFF2-40B4-BE49-F238E27FC236}">
              <a16:creationId xmlns:a16="http://schemas.microsoft.com/office/drawing/2014/main" id="{1AA3C81D-A5BB-44E5-9DF0-0E8A6A01C1B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5" name="Text Box 5">
          <a:extLst>
            <a:ext uri="{FF2B5EF4-FFF2-40B4-BE49-F238E27FC236}">
              <a16:creationId xmlns:a16="http://schemas.microsoft.com/office/drawing/2014/main" id="{7C99B947-8AC3-4999-878B-B10AAEAF817D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D47C39E9-E091-41D9-AEE0-76736427BC2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7" name="Text Box 3">
          <a:extLst>
            <a:ext uri="{FF2B5EF4-FFF2-40B4-BE49-F238E27FC236}">
              <a16:creationId xmlns:a16="http://schemas.microsoft.com/office/drawing/2014/main" id="{634776CB-E6B7-4B83-BDEA-2EE4413B48A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8" name="Text Box 4">
          <a:extLst>
            <a:ext uri="{FF2B5EF4-FFF2-40B4-BE49-F238E27FC236}">
              <a16:creationId xmlns:a16="http://schemas.microsoft.com/office/drawing/2014/main" id="{8B19C60C-310B-4A56-B497-6C658DC7A99C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EF1750E0-E30D-4050-A09E-8889C1E944F3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0" name="Text Box 2">
          <a:extLst>
            <a:ext uri="{FF2B5EF4-FFF2-40B4-BE49-F238E27FC236}">
              <a16:creationId xmlns:a16="http://schemas.microsoft.com/office/drawing/2014/main" id="{4DAB78D9-3D7B-4DE6-9E11-117E00AAFAE0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1" name="Text Box 3">
          <a:extLst>
            <a:ext uri="{FF2B5EF4-FFF2-40B4-BE49-F238E27FC236}">
              <a16:creationId xmlns:a16="http://schemas.microsoft.com/office/drawing/2014/main" id="{D1F40007-6F29-4894-BF4C-383095BF66B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2" name="Text Box 4">
          <a:extLst>
            <a:ext uri="{FF2B5EF4-FFF2-40B4-BE49-F238E27FC236}">
              <a16:creationId xmlns:a16="http://schemas.microsoft.com/office/drawing/2014/main" id="{1A1A4BD5-7E98-4FA1-848C-89EB2F0DF92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3" name="Text Box 5">
          <a:extLst>
            <a:ext uri="{FF2B5EF4-FFF2-40B4-BE49-F238E27FC236}">
              <a16:creationId xmlns:a16="http://schemas.microsoft.com/office/drawing/2014/main" id="{0D2A4397-908D-4D06-90DE-743AD4B9109A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4" name="Text Box 2">
          <a:extLst>
            <a:ext uri="{FF2B5EF4-FFF2-40B4-BE49-F238E27FC236}">
              <a16:creationId xmlns:a16="http://schemas.microsoft.com/office/drawing/2014/main" id="{74483A01-24AF-44A0-A112-B3CC5C64979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5" name="Text Box 3">
          <a:extLst>
            <a:ext uri="{FF2B5EF4-FFF2-40B4-BE49-F238E27FC236}">
              <a16:creationId xmlns:a16="http://schemas.microsoft.com/office/drawing/2014/main" id="{1E427DB1-A4A0-4A2A-BA60-361A186DDF71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6" name="Text Box 4">
          <a:extLst>
            <a:ext uri="{FF2B5EF4-FFF2-40B4-BE49-F238E27FC236}">
              <a16:creationId xmlns:a16="http://schemas.microsoft.com/office/drawing/2014/main" id="{9308F91A-5127-48CA-936A-61E0D830FCC9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7" name="Text Box 5">
          <a:extLst>
            <a:ext uri="{FF2B5EF4-FFF2-40B4-BE49-F238E27FC236}">
              <a16:creationId xmlns:a16="http://schemas.microsoft.com/office/drawing/2014/main" id="{74506D45-8BC7-467C-A449-6DEE629C30C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8" name="Text Box 2">
          <a:extLst>
            <a:ext uri="{FF2B5EF4-FFF2-40B4-BE49-F238E27FC236}">
              <a16:creationId xmlns:a16="http://schemas.microsoft.com/office/drawing/2014/main" id="{B7478B19-E2D7-4527-81A0-3F2CA33747B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59" name="Text Box 3">
          <a:extLst>
            <a:ext uri="{FF2B5EF4-FFF2-40B4-BE49-F238E27FC236}">
              <a16:creationId xmlns:a16="http://schemas.microsoft.com/office/drawing/2014/main" id="{C27C9709-63AB-4AF9-943B-F5C64B96F142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0" name="Text Box 4">
          <a:extLst>
            <a:ext uri="{FF2B5EF4-FFF2-40B4-BE49-F238E27FC236}">
              <a16:creationId xmlns:a16="http://schemas.microsoft.com/office/drawing/2014/main" id="{4489D847-6120-429E-B9A5-18C992DC027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1" name="Text Box 5">
          <a:extLst>
            <a:ext uri="{FF2B5EF4-FFF2-40B4-BE49-F238E27FC236}">
              <a16:creationId xmlns:a16="http://schemas.microsoft.com/office/drawing/2014/main" id="{E26AC213-EC9A-4968-BCEE-8AEFBBCE64D6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2" name="Text Box 2">
          <a:extLst>
            <a:ext uri="{FF2B5EF4-FFF2-40B4-BE49-F238E27FC236}">
              <a16:creationId xmlns:a16="http://schemas.microsoft.com/office/drawing/2014/main" id="{1AB89430-C09B-4165-9696-F33BE54C154B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3" name="Text Box 3">
          <a:extLst>
            <a:ext uri="{FF2B5EF4-FFF2-40B4-BE49-F238E27FC236}">
              <a16:creationId xmlns:a16="http://schemas.microsoft.com/office/drawing/2014/main" id="{73974070-0453-4B9A-B19E-A2C012B9DAB0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4" name="Text Box 4">
          <a:extLst>
            <a:ext uri="{FF2B5EF4-FFF2-40B4-BE49-F238E27FC236}">
              <a16:creationId xmlns:a16="http://schemas.microsoft.com/office/drawing/2014/main" id="{B60A243F-5CF0-45B6-B9BE-613F9EB8BDED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5" name="Text Box 5">
          <a:extLst>
            <a:ext uri="{FF2B5EF4-FFF2-40B4-BE49-F238E27FC236}">
              <a16:creationId xmlns:a16="http://schemas.microsoft.com/office/drawing/2014/main" id="{DE64504F-E894-4FF6-87DA-1FDB07AA218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6" name="Text Box 2">
          <a:extLst>
            <a:ext uri="{FF2B5EF4-FFF2-40B4-BE49-F238E27FC236}">
              <a16:creationId xmlns:a16="http://schemas.microsoft.com/office/drawing/2014/main" id="{5D92BD59-5F11-4F7B-9AB9-3BD75C041EB4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7" name="Text Box 3">
          <a:extLst>
            <a:ext uri="{FF2B5EF4-FFF2-40B4-BE49-F238E27FC236}">
              <a16:creationId xmlns:a16="http://schemas.microsoft.com/office/drawing/2014/main" id="{1FBEDC7C-C855-496A-AA99-BBB89BE3153D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8" name="Text Box 4">
          <a:extLst>
            <a:ext uri="{FF2B5EF4-FFF2-40B4-BE49-F238E27FC236}">
              <a16:creationId xmlns:a16="http://schemas.microsoft.com/office/drawing/2014/main" id="{E457043B-02C3-4836-B64E-E4233DD72305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69" name="Text Box 5">
          <a:extLst>
            <a:ext uri="{FF2B5EF4-FFF2-40B4-BE49-F238E27FC236}">
              <a16:creationId xmlns:a16="http://schemas.microsoft.com/office/drawing/2014/main" id="{A9055D5B-C1BE-4F75-855B-00F864350C1E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70" name="Text Box 2">
          <a:extLst>
            <a:ext uri="{FF2B5EF4-FFF2-40B4-BE49-F238E27FC236}">
              <a16:creationId xmlns:a16="http://schemas.microsoft.com/office/drawing/2014/main" id="{568E85F7-64FB-4CE9-84A0-AFD2D8C65218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71" name="Text Box 3">
          <a:extLst>
            <a:ext uri="{FF2B5EF4-FFF2-40B4-BE49-F238E27FC236}">
              <a16:creationId xmlns:a16="http://schemas.microsoft.com/office/drawing/2014/main" id="{A1402849-92BE-4D15-9750-053AC4209345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72" name="Text Box 4">
          <a:extLst>
            <a:ext uri="{FF2B5EF4-FFF2-40B4-BE49-F238E27FC236}">
              <a16:creationId xmlns:a16="http://schemas.microsoft.com/office/drawing/2014/main" id="{E84FE626-D12E-4E03-95B6-304EDAA9CE57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1381125</xdr:colOff>
      <xdr:row>24</xdr:row>
      <xdr:rowOff>152400</xdr:rowOff>
    </xdr:from>
    <xdr:to>
      <xdr:col>1</xdr:col>
      <xdr:colOff>1609725</xdr:colOff>
      <xdr:row>26</xdr:row>
      <xdr:rowOff>76200</xdr:rowOff>
    </xdr:to>
    <xdr:sp macro="" textlink="">
      <xdr:nvSpPr>
        <xdr:cNvPr id="673" name="Text Box 5">
          <a:extLst>
            <a:ext uri="{FF2B5EF4-FFF2-40B4-BE49-F238E27FC236}">
              <a16:creationId xmlns:a16="http://schemas.microsoft.com/office/drawing/2014/main" id="{EB9E2E54-23B2-4BE9-B466-305E2B875ACF}"/>
            </a:ext>
          </a:extLst>
        </xdr:cNvPr>
        <xdr:cNvSpPr txBox="1">
          <a:spLocks noChangeArrowheads="1"/>
        </xdr:cNvSpPr>
      </xdr:nvSpPr>
      <xdr:spPr bwMode="auto">
        <a:xfrm>
          <a:off x="1771650" y="4867275"/>
          <a:ext cx="2286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4" name="Text Box 2">
          <a:extLst>
            <a:ext uri="{FF2B5EF4-FFF2-40B4-BE49-F238E27FC236}">
              <a16:creationId xmlns:a16="http://schemas.microsoft.com/office/drawing/2014/main" id="{0868AED6-1665-475B-9A06-CA97DFE2BDF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5" name="Text Box 3">
          <a:extLst>
            <a:ext uri="{FF2B5EF4-FFF2-40B4-BE49-F238E27FC236}">
              <a16:creationId xmlns:a16="http://schemas.microsoft.com/office/drawing/2014/main" id="{995019B4-8244-4C01-8DC8-03B2D87EA66D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6" name="Text Box 4">
          <a:extLst>
            <a:ext uri="{FF2B5EF4-FFF2-40B4-BE49-F238E27FC236}">
              <a16:creationId xmlns:a16="http://schemas.microsoft.com/office/drawing/2014/main" id="{66DF3EA0-A573-434F-AC73-212FAE83E5E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7" name="Text Box 5">
          <a:extLst>
            <a:ext uri="{FF2B5EF4-FFF2-40B4-BE49-F238E27FC236}">
              <a16:creationId xmlns:a16="http://schemas.microsoft.com/office/drawing/2014/main" id="{329992A6-0301-46A8-B50E-E25A36937E8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8" name="Text Box 2">
          <a:extLst>
            <a:ext uri="{FF2B5EF4-FFF2-40B4-BE49-F238E27FC236}">
              <a16:creationId xmlns:a16="http://schemas.microsoft.com/office/drawing/2014/main" id="{7BFE3AA9-FCEB-4993-A814-541BEBEBF2A9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79" name="Text Box 3">
          <a:extLst>
            <a:ext uri="{FF2B5EF4-FFF2-40B4-BE49-F238E27FC236}">
              <a16:creationId xmlns:a16="http://schemas.microsoft.com/office/drawing/2014/main" id="{37F366F0-0DA4-4843-82FC-70588864193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0" name="Text Box 4">
          <a:extLst>
            <a:ext uri="{FF2B5EF4-FFF2-40B4-BE49-F238E27FC236}">
              <a16:creationId xmlns:a16="http://schemas.microsoft.com/office/drawing/2014/main" id="{955D94A7-80F2-4AC7-A4FA-57D6BC1AE73E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8C01A298-1248-4802-A81E-BA7EFD3A3EA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2" name="Text Box 2">
          <a:extLst>
            <a:ext uri="{FF2B5EF4-FFF2-40B4-BE49-F238E27FC236}">
              <a16:creationId xmlns:a16="http://schemas.microsoft.com/office/drawing/2014/main" id="{251CA2C6-1D18-4692-871B-F0E4F8B4B2C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3" name="Text Box 3">
          <a:extLst>
            <a:ext uri="{FF2B5EF4-FFF2-40B4-BE49-F238E27FC236}">
              <a16:creationId xmlns:a16="http://schemas.microsoft.com/office/drawing/2014/main" id="{6D5EFE24-76B7-4365-99C7-2307B18FA80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4" name="Text Box 4">
          <a:extLst>
            <a:ext uri="{FF2B5EF4-FFF2-40B4-BE49-F238E27FC236}">
              <a16:creationId xmlns:a16="http://schemas.microsoft.com/office/drawing/2014/main" id="{60A48E58-66C5-4414-9CF8-455309F1CD4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5" name="Text Box 5">
          <a:extLst>
            <a:ext uri="{FF2B5EF4-FFF2-40B4-BE49-F238E27FC236}">
              <a16:creationId xmlns:a16="http://schemas.microsoft.com/office/drawing/2014/main" id="{8AA377D6-1F82-44E7-9965-987F56BF042B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6" name="Text Box 2">
          <a:extLst>
            <a:ext uri="{FF2B5EF4-FFF2-40B4-BE49-F238E27FC236}">
              <a16:creationId xmlns:a16="http://schemas.microsoft.com/office/drawing/2014/main" id="{0707A272-9568-4C61-AD11-AEC4ADAC19B4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7" name="Text Box 3">
          <a:extLst>
            <a:ext uri="{FF2B5EF4-FFF2-40B4-BE49-F238E27FC236}">
              <a16:creationId xmlns:a16="http://schemas.microsoft.com/office/drawing/2014/main" id="{BDBE5183-CF01-4392-A7EC-C12C51936B2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8" name="Text Box 4">
          <a:extLst>
            <a:ext uri="{FF2B5EF4-FFF2-40B4-BE49-F238E27FC236}">
              <a16:creationId xmlns:a16="http://schemas.microsoft.com/office/drawing/2014/main" id="{4D5FEF7F-7E40-4DF9-8B26-82366DFF605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89" name="Text Box 5">
          <a:extLst>
            <a:ext uri="{FF2B5EF4-FFF2-40B4-BE49-F238E27FC236}">
              <a16:creationId xmlns:a16="http://schemas.microsoft.com/office/drawing/2014/main" id="{A935218A-DA9D-4DA2-9CE8-86248E1EBDD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160467EE-D12A-4543-A0D6-42E0FFCF5D05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1" name="Text Box 3">
          <a:extLst>
            <a:ext uri="{FF2B5EF4-FFF2-40B4-BE49-F238E27FC236}">
              <a16:creationId xmlns:a16="http://schemas.microsoft.com/office/drawing/2014/main" id="{6319E73E-4146-4966-BE40-0B14B03140FC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2" name="Text Box 4">
          <a:extLst>
            <a:ext uri="{FF2B5EF4-FFF2-40B4-BE49-F238E27FC236}">
              <a16:creationId xmlns:a16="http://schemas.microsoft.com/office/drawing/2014/main" id="{79344075-05EF-4B5D-A4E0-E986CCB1C67B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9D60C32C-AC24-445C-8E35-AE539AAC30CF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4" name="Text Box 2">
          <a:extLst>
            <a:ext uri="{FF2B5EF4-FFF2-40B4-BE49-F238E27FC236}">
              <a16:creationId xmlns:a16="http://schemas.microsoft.com/office/drawing/2014/main" id="{4F873270-3D4C-41C2-9592-23BF3FF31B6E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5" name="Text Box 3">
          <a:extLst>
            <a:ext uri="{FF2B5EF4-FFF2-40B4-BE49-F238E27FC236}">
              <a16:creationId xmlns:a16="http://schemas.microsoft.com/office/drawing/2014/main" id="{0A02BB62-EEE5-4110-9F22-A1E4B9B4E29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6" name="Text Box 4">
          <a:extLst>
            <a:ext uri="{FF2B5EF4-FFF2-40B4-BE49-F238E27FC236}">
              <a16:creationId xmlns:a16="http://schemas.microsoft.com/office/drawing/2014/main" id="{D86693CF-48D8-4D35-88B1-FF0AF0067118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7" name="Text Box 5">
          <a:extLst>
            <a:ext uri="{FF2B5EF4-FFF2-40B4-BE49-F238E27FC236}">
              <a16:creationId xmlns:a16="http://schemas.microsoft.com/office/drawing/2014/main" id="{87779317-A6DE-41F8-B71C-183C04DBBEA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8" name="Text Box 2">
          <a:extLst>
            <a:ext uri="{FF2B5EF4-FFF2-40B4-BE49-F238E27FC236}">
              <a16:creationId xmlns:a16="http://schemas.microsoft.com/office/drawing/2014/main" id="{CCB58D9D-F1B1-44FA-8D81-923C0247AE2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699" name="Text Box 3">
          <a:extLst>
            <a:ext uri="{FF2B5EF4-FFF2-40B4-BE49-F238E27FC236}">
              <a16:creationId xmlns:a16="http://schemas.microsoft.com/office/drawing/2014/main" id="{CBE34C70-3944-48E1-9E0D-6D63985EFE75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0" name="Text Box 4">
          <a:extLst>
            <a:ext uri="{FF2B5EF4-FFF2-40B4-BE49-F238E27FC236}">
              <a16:creationId xmlns:a16="http://schemas.microsoft.com/office/drawing/2014/main" id="{8A6ADBA5-04B8-46B1-A88A-63E4720AA745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1" name="Text Box 5">
          <a:extLst>
            <a:ext uri="{FF2B5EF4-FFF2-40B4-BE49-F238E27FC236}">
              <a16:creationId xmlns:a16="http://schemas.microsoft.com/office/drawing/2014/main" id="{B69F9B9B-B1C0-4499-B35D-8A9977903D03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2" name="Text Box 2">
          <a:extLst>
            <a:ext uri="{FF2B5EF4-FFF2-40B4-BE49-F238E27FC236}">
              <a16:creationId xmlns:a16="http://schemas.microsoft.com/office/drawing/2014/main" id="{4AC237E4-284E-43BC-84B9-2D9CDEE994E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3" name="Text Box 3">
          <a:extLst>
            <a:ext uri="{FF2B5EF4-FFF2-40B4-BE49-F238E27FC236}">
              <a16:creationId xmlns:a16="http://schemas.microsoft.com/office/drawing/2014/main" id="{0B793C38-C46C-4A76-929A-2B7F75077B14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4" name="Text Box 4">
          <a:extLst>
            <a:ext uri="{FF2B5EF4-FFF2-40B4-BE49-F238E27FC236}">
              <a16:creationId xmlns:a16="http://schemas.microsoft.com/office/drawing/2014/main" id="{9A567982-5E3B-4781-A77D-5D9C12EF78EF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5" name="Text Box 5">
          <a:extLst>
            <a:ext uri="{FF2B5EF4-FFF2-40B4-BE49-F238E27FC236}">
              <a16:creationId xmlns:a16="http://schemas.microsoft.com/office/drawing/2014/main" id="{F5098E50-0250-49EA-8150-8551C9178C30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6" name="Text Box 2">
          <a:extLst>
            <a:ext uri="{FF2B5EF4-FFF2-40B4-BE49-F238E27FC236}">
              <a16:creationId xmlns:a16="http://schemas.microsoft.com/office/drawing/2014/main" id="{68BAFFBD-257D-4170-BF2A-F9C2E3C4AAE1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7" name="Text Box 3">
          <a:extLst>
            <a:ext uri="{FF2B5EF4-FFF2-40B4-BE49-F238E27FC236}">
              <a16:creationId xmlns:a16="http://schemas.microsoft.com/office/drawing/2014/main" id="{27A14D60-7C83-43EB-8D94-F12554C43B32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8" name="Text Box 4">
          <a:extLst>
            <a:ext uri="{FF2B5EF4-FFF2-40B4-BE49-F238E27FC236}">
              <a16:creationId xmlns:a16="http://schemas.microsoft.com/office/drawing/2014/main" id="{B1EF2222-5318-4D23-B4CE-69ADB18C01A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09" name="Text Box 5">
          <a:extLst>
            <a:ext uri="{FF2B5EF4-FFF2-40B4-BE49-F238E27FC236}">
              <a16:creationId xmlns:a16="http://schemas.microsoft.com/office/drawing/2014/main" id="{044D6294-85F6-4445-8912-B2553876F269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0" name="Text Box 2">
          <a:extLst>
            <a:ext uri="{FF2B5EF4-FFF2-40B4-BE49-F238E27FC236}">
              <a16:creationId xmlns:a16="http://schemas.microsoft.com/office/drawing/2014/main" id="{EEA883B6-D797-4380-B404-64A37EB2185A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1" name="Text Box 3">
          <a:extLst>
            <a:ext uri="{FF2B5EF4-FFF2-40B4-BE49-F238E27FC236}">
              <a16:creationId xmlns:a16="http://schemas.microsoft.com/office/drawing/2014/main" id="{E8CDA4D9-0649-4844-B42A-42C7DB834CBF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2" name="Text Box 4">
          <a:extLst>
            <a:ext uri="{FF2B5EF4-FFF2-40B4-BE49-F238E27FC236}">
              <a16:creationId xmlns:a16="http://schemas.microsoft.com/office/drawing/2014/main" id="{351605D7-4112-416B-AC6E-98C6EA95267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3" name="Text Box 5">
          <a:extLst>
            <a:ext uri="{FF2B5EF4-FFF2-40B4-BE49-F238E27FC236}">
              <a16:creationId xmlns:a16="http://schemas.microsoft.com/office/drawing/2014/main" id="{6DE57537-2DB7-42CC-90FA-8A0BDCF547ED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4" name="Text Box 2">
          <a:extLst>
            <a:ext uri="{FF2B5EF4-FFF2-40B4-BE49-F238E27FC236}">
              <a16:creationId xmlns:a16="http://schemas.microsoft.com/office/drawing/2014/main" id="{B6B7BFAC-3A34-450D-B129-E8C9667C7BA1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5" name="Text Box 3">
          <a:extLst>
            <a:ext uri="{FF2B5EF4-FFF2-40B4-BE49-F238E27FC236}">
              <a16:creationId xmlns:a16="http://schemas.microsoft.com/office/drawing/2014/main" id="{3B0271E2-FF3D-4293-BC6F-2047405ED8A5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6" name="Text Box 4">
          <a:extLst>
            <a:ext uri="{FF2B5EF4-FFF2-40B4-BE49-F238E27FC236}">
              <a16:creationId xmlns:a16="http://schemas.microsoft.com/office/drawing/2014/main" id="{E91BC92B-53D7-47CB-8E50-9C04A5D588D5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7" name="Text Box 5">
          <a:extLst>
            <a:ext uri="{FF2B5EF4-FFF2-40B4-BE49-F238E27FC236}">
              <a16:creationId xmlns:a16="http://schemas.microsoft.com/office/drawing/2014/main" id="{FEAC2E62-FA01-43B4-AC6F-9E0377BC3536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8" name="Text Box 2">
          <a:extLst>
            <a:ext uri="{FF2B5EF4-FFF2-40B4-BE49-F238E27FC236}">
              <a16:creationId xmlns:a16="http://schemas.microsoft.com/office/drawing/2014/main" id="{BA3F14F4-46DD-41F1-9A19-D386303DE587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19" name="Text Box 3">
          <a:extLst>
            <a:ext uri="{FF2B5EF4-FFF2-40B4-BE49-F238E27FC236}">
              <a16:creationId xmlns:a16="http://schemas.microsoft.com/office/drawing/2014/main" id="{E1F506C1-2F36-41A2-950E-632BF799C98D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20" name="Text Box 4">
          <a:extLst>
            <a:ext uri="{FF2B5EF4-FFF2-40B4-BE49-F238E27FC236}">
              <a16:creationId xmlns:a16="http://schemas.microsoft.com/office/drawing/2014/main" id="{4F183889-7FDF-4A82-8ACD-044162349189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590550</xdr:colOff>
      <xdr:row>24</xdr:row>
      <xdr:rowOff>152400</xdr:rowOff>
    </xdr:from>
    <xdr:to>
      <xdr:col>1</xdr:col>
      <xdr:colOff>781050</xdr:colOff>
      <xdr:row>26</xdr:row>
      <xdr:rowOff>76200</xdr:rowOff>
    </xdr:to>
    <xdr:sp macro="" textlink="">
      <xdr:nvSpPr>
        <xdr:cNvPr id="721" name="Text Box 5">
          <a:extLst>
            <a:ext uri="{FF2B5EF4-FFF2-40B4-BE49-F238E27FC236}">
              <a16:creationId xmlns:a16="http://schemas.microsoft.com/office/drawing/2014/main" id="{8BEF8DC6-527A-446E-8637-42DA720E0942}"/>
            </a:ext>
          </a:extLst>
        </xdr:cNvPr>
        <xdr:cNvSpPr txBox="1">
          <a:spLocks noChangeArrowheads="1"/>
        </xdr:cNvSpPr>
      </xdr:nvSpPr>
      <xdr:spPr bwMode="auto">
        <a:xfrm>
          <a:off x="981075" y="4867275"/>
          <a:ext cx="190500" cy="285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2" name="Text Box 2">
          <a:extLst>
            <a:ext uri="{FF2B5EF4-FFF2-40B4-BE49-F238E27FC236}">
              <a16:creationId xmlns:a16="http://schemas.microsoft.com/office/drawing/2014/main" id="{6631A1BE-7322-430D-B79B-5352546A6E28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3" name="Text Box 3">
          <a:extLst>
            <a:ext uri="{FF2B5EF4-FFF2-40B4-BE49-F238E27FC236}">
              <a16:creationId xmlns:a16="http://schemas.microsoft.com/office/drawing/2014/main" id="{A16F1A95-A0D6-45E2-8D0F-4176F10FDD8F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4" name="Text Box 4">
          <a:extLst>
            <a:ext uri="{FF2B5EF4-FFF2-40B4-BE49-F238E27FC236}">
              <a16:creationId xmlns:a16="http://schemas.microsoft.com/office/drawing/2014/main" id="{4CC0D126-D540-429F-8B60-0FFA04B37921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5" name="Text Box 5">
          <a:extLst>
            <a:ext uri="{FF2B5EF4-FFF2-40B4-BE49-F238E27FC236}">
              <a16:creationId xmlns:a16="http://schemas.microsoft.com/office/drawing/2014/main" id="{4C624219-F660-49FE-9764-BBD6C7E9B2FB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6" name="Text Box 2">
          <a:extLst>
            <a:ext uri="{FF2B5EF4-FFF2-40B4-BE49-F238E27FC236}">
              <a16:creationId xmlns:a16="http://schemas.microsoft.com/office/drawing/2014/main" id="{7020E0E0-C589-43DE-AE54-9B77DD8341BD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7" name="Text Box 3">
          <a:extLst>
            <a:ext uri="{FF2B5EF4-FFF2-40B4-BE49-F238E27FC236}">
              <a16:creationId xmlns:a16="http://schemas.microsoft.com/office/drawing/2014/main" id="{53365BFB-8E3E-4F9F-976E-5E888A262703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8" name="Text Box 4">
          <a:extLst>
            <a:ext uri="{FF2B5EF4-FFF2-40B4-BE49-F238E27FC236}">
              <a16:creationId xmlns:a16="http://schemas.microsoft.com/office/drawing/2014/main" id="{618F1C9F-9BCA-4D91-AD03-7BA28B64F876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29" name="Text Box 5">
          <a:extLst>
            <a:ext uri="{FF2B5EF4-FFF2-40B4-BE49-F238E27FC236}">
              <a16:creationId xmlns:a16="http://schemas.microsoft.com/office/drawing/2014/main" id="{5B62345C-A6A0-41DD-B7C2-EF0E30A304CD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0" name="Text Box 2">
          <a:extLst>
            <a:ext uri="{FF2B5EF4-FFF2-40B4-BE49-F238E27FC236}">
              <a16:creationId xmlns:a16="http://schemas.microsoft.com/office/drawing/2014/main" id="{DDE2EBF0-A00F-412F-B04A-BEDDBDF7F4B8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1" name="Text Box 3">
          <a:extLst>
            <a:ext uri="{FF2B5EF4-FFF2-40B4-BE49-F238E27FC236}">
              <a16:creationId xmlns:a16="http://schemas.microsoft.com/office/drawing/2014/main" id="{62F0308C-6A67-41B8-A4CA-18525156EBA6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2" name="Text Box 4">
          <a:extLst>
            <a:ext uri="{FF2B5EF4-FFF2-40B4-BE49-F238E27FC236}">
              <a16:creationId xmlns:a16="http://schemas.microsoft.com/office/drawing/2014/main" id="{391702DF-AEC1-454D-A597-F023BFAEB223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3" name="Text Box 5">
          <a:extLst>
            <a:ext uri="{FF2B5EF4-FFF2-40B4-BE49-F238E27FC236}">
              <a16:creationId xmlns:a16="http://schemas.microsoft.com/office/drawing/2014/main" id="{E2E3DC9A-BBB9-4AE7-A030-28631AE6659A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4" name="Text Box 2">
          <a:extLst>
            <a:ext uri="{FF2B5EF4-FFF2-40B4-BE49-F238E27FC236}">
              <a16:creationId xmlns:a16="http://schemas.microsoft.com/office/drawing/2014/main" id="{25391FF5-4213-42DA-B9E9-BD8DB6F4C4BF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5" name="Text Box 3">
          <a:extLst>
            <a:ext uri="{FF2B5EF4-FFF2-40B4-BE49-F238E27FC236}">
              <a16:creationId xmlns:a16="http://schemas.microsoft.com/office/drawing/2014/main" id="{93A8BCF1-C4C2-45D1-ABEE-71854A968821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6" name="Text Box 4">
          <a:extLst>
            <a:ext uri="{FF2B5EF4-FFF2-40B4-BE49-F238E27FC236}">
              <a16:creationId xmlns:a16="http://schemas.microsoft.com/office/drawing/2014/main" id="{D3A73572-8646-4923-9CB5-44423E31148B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7" name="Text Box 5">
          <a:extLst>
            <a:ext uri="{FF2B5EF4-FFF2-40B4-BE49-F238E27FC236}">
              <a16:creationId xmlns:a16="http://schemas.microsoft.com/office/drawing/2014/main" id="{96FEF502-8073-42C9-A07D-7B4956ECED45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8" name="Text Box 2">
          <a:extLst>
            <a:ext uri="{FF2B5EF4-FFF2-40B4-BE49-F238E27FC236}">
              <a16:creationId xmlns:a16="http://schemas.microsoft.com/office/drawing/2014/main" id="{82AF0E9F-8A1B-44D9-BD8C-2FE9BFF98F6A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39" name="Text Box 3">
          <a:extLst>
            <a:ext uri="{FF2B5EF4-FFF2-40B4-BE49-F238E27FC236}">
              <a16:creationId xmlns:a16="http://schemas.microsoft.com/office/drawing/2014/main" id="{08EB0A77-D86A-44FF-8F1D-9BA63826BFE1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0" name="Text Box 4">
          <a:extLst>
            <a:ext uri="{FF2B5EF4-FFF2-40B4-BE49-F238E27FC236}">
              <a16:creationId xmlns:a16="http://schemas.microsoft.com/office/drawing/2014/main" id="{68E4916F-7B1F-47F5-85BD-18D693CD24C9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1" name="Text Box 5">
          <a:extLst>
            <a:ext uri="{FF2B5EF4-FFF2-40B4-BE49-F238E27FC236}">
              <a16:creationId xmlns:a16="http://schemas.microsoft.com/office/drawing/2014/main" id="{39226AF0-168A-4294-AADE-8DA642AB40A5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2" name="Text Box 2">
          <a:extLst>
            <a:ext uri="{FF2B5EF4-FFF2-40B4-BE49-F238E27FC236}">
              <a16:creationId xmlns:a16="http://schemas.microsoft.com/office/drawing/2014/main" id="{C216F0DC-E355-4D93-84A3-0E10F52D5FC7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3" name="Text Box 3">
          <a:extLst>
            <a:ext uri="{FF2B5EF4-FFF2-40B4-BE49-F238E27FC236}">
              <a16:creationId xmlns:a16="http://schemas.microsoft.com/office/drawing/2014/main" id="{7F2653B0-975C-411D-ACCD-8691026D91AC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4" name="Text Box 4">
          <a:extLst>
            <a:ext uri="{FF2B5EF4-FFF2-40B4-BE49-F238E27FC236}">
              <a16:creationId xmlns:a16="http://schemas.microsoft.com/office/drawing/2014/main" id="{676D66EB-779A-465E-8CAE-70EB3022C06D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5" name="Text Box 5">
          <a:extLst>
            <a:ext uri="{FF2B5EF4-FFF2-40B4-BE49-F238E27FC236}">
              <a16:creationId xmlns:a16="http://schemas.microsoft.com/office/drawing/2014/main" id="{474094AD-DCAC-4291-919A-612426191DB7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6" name="Text Box 2">
          <a:extLst>
            <a:ext uri="{FF2B5EF4-FFF2-40B4-BE49-F238E27FC236}">
              <a16:creationId xmlns:a16="http://schemas.microsoft.com/office/drawing/2014/main" id="{C38F4D0F-5452-4AB9-A98F-BF07027DCA3F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7" name="Text Box 3">
          <a:extLst>
            <a:ext uri="{FF2B5EF4-FFF2-40B4-BE49-F238E27FC236}">
              <a16:creationId xmlns:a16="http://schemas.microsoft.com/office/drawing/2014/main" id="{667279A6-8667-4F1E-944B-1A8B5E2E7CC9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8" name="Text Box 4">
          <a:extLst>
            <a:ext uri="{FF2B5EF4-FFF2-40B4-BE49-F238E27FC236}">
              <a16:creationId xmlns:a16="http://schemas.microsoft.com/office/drawing/2014/main" id="{4583E387-4E42-475F-964B-B019A3A3748C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49" name="Text Box 5">
          <a:extLst>
            <a:ext uri="{FF2B5EF4-FFF2-40B4-BE49-F238E27FC236}">
              <a16:creationId xmlns:a16="http://schemas.microsoft.com/office/drawing/2014/main" id="{FDB1649A-AFA4-4EB3-910C-26EE0653FEFC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0" name="Text Box 2">
          <a:extLst>
            <a:ext uri="{FF2B5EF4-FFF2-40B4-BE49-F238E27FC236}">
              <a16:creationId xmlns:a16="http://schemas.microsoft.com/office/drawing/2014/main" id="{42DE7775-8BD5-4E60-A0F9-C73053CC9C78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1" name="Text Box 3">
          <a:extLst>
            <a:ext uri="{FF2B5EF4-FFF2-40B4-BE49-F238E27FC236}">
              <a16:creationId xmlns:a16="http://schemas.microsoft.com/office/drawing/2014/main" id="{8D02EDC4-2853-4A24-938B-F822DE5E02CB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2" name="Text Box 4">
          <a:extLst>
            <a:ext uri="{FF2B5EF4-FFF2-40B4-BE49-F238E27FC236}">
              <a16:creationId xmlns:a16="http://schemas.microsoft.com/office/drawing/2014/main" id="{E25E504E-46AB-49B2-8AA4-5A1746941C42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3" name="Text Box 5">
          <a:extLst>
            <a:ext uri="{FF2B5EF4-FFF2-40B4-BE49-F238E27FC236}">
              <a16:creationId xmlns:a16="http://schemas.microsoft.com/office/drawing/2014/main" id="{7C5168E1-CEF9-40A1-B250-5647B184C501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4" name="Text Box 2">
          <a:extLst>
            <a:ext uri="{FF2B5EF4-FFF2-40B4-BE49-F238E27FC236}">
              <a16:creationId xmlns:a16="http://schemas.microsoft.com/office/drawing/2014/main" id="{8E5AFDFD-E120-42D1-9EE8-E848E2C082F0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5" name="Text Box 3">
          <a:extLst>
            <a:ext uri="{FF2B5EF4-FFF2-40B4-BE49-F238E27FC236}">
              <a16:creationId xmlns:a16="http://schemas.microsoft.com/office/drawing/2014/main" id="{547E1144-BC39-49BC-A08F-1DC584E11D02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6" name="Text Box 4">
          <a:extLst>
            <a:ext uri="{FF2B5EF4-FFF2-40B4-BE49-F238E27FC236}">
              <a16:creationId xmlns:a16="http://schemas.microsoft.com/office/drawing/2014/main" id="{85C69DE6-9B41-4943-8FA2-EF5234B0AFA0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7" name="Text Box 5">
          <a:extLst>
            <a:ext uri="{FF2B5EF4-FFF2-40B4-BE49-F238E27FC236}">
              <a16:creationId xmlns:a16="http://schemas.microsoft.com/office/drawing/2014/main" id="{24C159DA-02B5-49DB-8ED3-F7E34604EDC5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8" name="Text Box 2">
          <a:extLst>
            <a:ext uri="{FF2B5EF4-FFF2-40B4-BE49-F238E27FC236}">
              <a16:creationId xmlns:a16="http://schemas.microsoft.com/office/drawing/2014/main" id="{0C23DCAA-381F-4229-BD7C-037907DD1D14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59" name="Text Box 3">
          <a:extLst>
            <a:ext uri="{FF2B5EF4-FFF2-40B4-BE49-F238E27FC236}">
              <a16:creationId xmlns:a16="http://schemas.microsoft.com/office/drawing/2014/main" id="{D25031D9-BF78-4E0D-BA32-A65AF25DDFD9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0" name="Text Box 4">
          <a:extLst>
            <a:ext uri="{FF2B5EF4-FFF2-40B4-BE49-F238E27FC236}">
              <a16:creationId xmlns:a16="http://schemas.microsoft.com/office/drawing/2014/main" id="{24431A7B-489D-44E6-8355-B95466830364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1" name="Text Box 5">
          <a:extLst>
            <a:ext uri="{FF2B5EF4-FFF2-40B4-BE49-F238E27FC236}">
              <a16:creationId xmlns:a16="http://schemas.microsoft.com/office/drawing/2014/main" id="{69C07D02-6CB3-4814-8FD0-795B50BB68B3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2" name="Text Box 2">
          <a:extLst>
            <a:ext uri="{FF2B5EF4-FFF2-40B4-BE49-F238E27FC236}">
              <a16:creationId xmlns:a16="http://schemas.microsoft.com/office/drawing/2014/main" id="{495389ED-FEDE-4226-A821-B5415AFCB3BD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3" name="Text Box 3">
          <a:extLst>
            <a:ext uri="{FF2B5EF4-FFF2-40B4-BE49-F238E27FC236}">
              <a16:creationId xmlns:a16="http://schemas.microsoft.com/office/drawing/2014/main" id="{83801DE1-877C-4D54-9C1A-BD9DDCD4D46B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4" name="Text Box 4">
          <a:extLst>
            <a:ext uri="{FF2B5EF4-FFF2-40B4-BE49-F238E27FC236}">
              <a16:creationId xmlns:a16="http://schemas.microsoft.com/office/drawing/2014/main" id="{8BB07023-BD30-4F86-85DB-629822EBD9AC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5" name="Text Box 5">
          <a:extLst>
            <a:ext uri="{FF2B5EF4-FFF2-40B4-BE49-F238E27FC236}">
              <a16:creationId xmlns:a16="http://schemas.microsoft.com/office/drawing/2014/main" id="{92E667CB-C48F-4F84-8459-23827A986ED5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6" name="Text Box 2">
          <a:extLst>
            <a:ext uri="{FF2B5EF4-FFF2-40B4-BE49-F238E27FC236}">
              <a16:creationId xmlns:a16="http://schemas.microsoft.com/office/drawing/2014/main" id="{F67892AC-C345-4646-A4FA-0662C431F802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7" name="Text Box 3">
          <a:extLst>
            <a:ext uri="{FF2B5EF4-FFF2-40B4-BE49-F238E27FC236}">
              <a16:creationId xmlns:a16="http://schemas.microsoft.com/office/drawing/2014/main" id="{5DC2B2EA-ADF5-49B6-BB05-34B3E38278F7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8" name="Text Box 4">
          <a:extLst>
            <a:ext uri="{FF2B5EF4-FFF2-40B4-BE49-F238E27FC236}">
              <a16:creationId xmlns:a16="http://schemas.microsoft.com/office/drawing/2014/main" id="{9EF66482-9B0C-4D62-95C9-04F85EF645AE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171450</xdr:colOff>
      <xdr:row>24</xdr:row>
      <xdr:rowOff>161925</xdr:rowOff>
    </xdr:from>
    <xdr:to>
      <xdr:col>0</xdr:col>
      <xdr:colOff>219075</xdr:colOff>
      <xdr:row>27</xdr:row>
      <xdr:rowOff>85725</xdr:rowOff>
    </xdr:to>
    <xdr:sp macro="" textlink="">
      <xdr:nvSpPr>
        <xdr:cNvPr id="769" name="Text Box 5">
          <a:extLst>
            <a:ext uri="{FF2B5EF4-FFF2-40B4-BE49-F238E27FC236}">
              <a16:creationId xmlns:a16="http://schemas.microsoft.com/office/drawing/2014/main" id="{660A634B-7F5C-4B1D-A94A-9CE8381A9EEE}"/>
            </a:ext>
          </a:extLst>
        </xdr:cNvPr>
        <xdr:cNvSpPr txBox="1">
          <a:spLocks noChangeArrowheads="1"/>
        </xdr:cNvSpPr>
      </xdr:nvSpPr>
      <xdr:spPr bwMode="auto">
        <a:xfrm>
          <a:off x="171450" y="4876800"/>
          <a:ext cx="47625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3724D64-3575-4915-8ACE-49DD3855768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1D715BF7-49A7-4FB9-AF08-EA7E22D2F74E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4368A1E8-AF21-4185-860B-960B3737F7A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931E0A10-DA63-4C2C-B13E-EAEBE89DE08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EAA1F64C-C72D-495A-870A-F3971B34FC3C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3038DEB7-ADB1-4BBE-A43B-0051DEC9C957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BA5AAE12-E9ED-44C4-9F38-BAEDA6CECAC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28BBF0F1-B57D-4D4B-A502-2529C753194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7306D018-AC12-4045-A685-BBFB251BA12E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BD64CEAC-B9D8-48F7-92CC-E70BF214C20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5DAE7012-978C-4DAB-8777-E10CC108E15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07919C01-B664-4400-9D89-BDFDFACFA38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F4D8C09D-6A2A-4290-93C9-A96FE7850FC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22FD4A63-E98B-497F-AFC8-A80E0885ABC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C7B51871-AA0C-47B4-890D-479D54B58857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FCA3150C-6F04-437B-B202-E9DF1F7E9FC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2F376502-655D-40A2-A3F7-F6C4C1918C3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D6DB62C5-2520-4DE2-978E-7AC0726F225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9B8E6577-D280-4F3C-8FCB-39337F85B18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136A76A0-222D-4DCC-9318-DD33FC7FB24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9D0F9843-4820-4EEE-82AF-2076D7ABBE8E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E2C94EDB-78EC-49E4-9DE0-CA812C07931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E1DF5F72-DA39-4F00-BFF5-0AE0584BECA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36F730D5-7512-4EB4-A4FC-F7CA0D879997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CE69B5E8-2048-4437-A342-C6F7443F0DB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id="{BA318146-910B-4BDD-AA8C-7941CDE04DCC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8" name="Text Box 4">
          <a:extLst>
            <a:ext uri="{FF2B5EF4-FFF2-40B4-BE49-F238E27FC236}">
              <a16:creationId xmlns:a16="http://schemas.microsoft.com/office/drawing/2014/main" id="{E28A4838-DEDE-43B9-B765-B5210D76438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D89AC8DB-FFF3-4F00-B2E4-A17CD1FBF09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47D5141-3839-4544-8A3A-F9C6A0B4386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id="{BB99DF6D-62A3-426E-82D4-D87675E28BB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id="{F9050366-3430-4E8C-882A-8A195AD15EA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E126AD73-BEBA-4CFA-8BDC-8A3B84D57AE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3427E057-89A3-4294-A006-97EAA96BADE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0075366C-CC06-40F8-8EE9-1FD462AE0CB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11688B1F-66C3-47CD-A07D-EBB3D905D7B9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2600DE3F-9248-4293-B9AC-64AE9F89419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92CBF7AD-6D89-49DB-A7BD-560334022A3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39" name="Text Box 3">
          <a:extLst>
            <a:ext uri="{FF2B5EF4-FFF2-40B4-BE49-F238E27FC236}">
              <a16:creationId xmlns:a16="http://schemas.microsoft.com/office/drawing/2014/main" id="{11362DB0-4B74-4725-8CAB-59F1087B8C5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CB109AE7-2F7A-49AA-8C91-1EEF34999FDC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532E43C3-CB2A-4598-8FC0-750AF5226189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23B4F32D-56E0-4843-8C55-BCA653FA294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3" name="Text Box 3">
          <a:extLst>
            <a:ext uri="{FF2B5EF4-FFF2-40B4-BE49-F238E27FC236}">
              <a16:creationId xmlns:a16="http://schemas.microsoft.com/office/drawing/2014/main" id="{2138FF13-ED03-405C-ADF2-E9289437807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4" name="Text Box 4">
          <a:extLst>
            <a:ext uri="{FF2B5EF4-FFF2-40B4-BE49-F238E27FC236}">
              <a16:creationId xmlns:a16="http://schemas.microsoft.com/office/drawing/2014/main" id="{9C71B78C-405D-4CA0-9D35-F4DACCD528F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FAF06A0F-8C0B-4BB9-9C1E-64301082055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85F5714B-D5B5-49E7-88F3-B999D9FE2633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7" name="Text Box 3">
          <a:extLst>
            <a:ext uri="{FF2B5EF4-FFF2-40B4-BE49-F238E27FC236}">
              <a16:creationId xmlns:a16="http://schemas.microsoft.com/office/drawing/2014/main" id="{07509D6F-29D0-48B1-98BC-ADED636F532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8" name="Text Box 4">
          <a:extLst>
            <a:ext uri="{FF2B5EF4-FFF2-40B4-BE49-F238E27FC236}">
              <a16:creationId xmlns:a16="http://schemas.microsoft.com/office/drawing/2014/main" id="{FB4D9228-B7B2-420C-A92C-EE64303FB62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600656CF-3B86-42FE-BA76-6C220EEF839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41AE199D-7CD7-4F25-9FB3-EA7A4F9A6812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1" name="Text Box 3">
          <a:extLst>
            <a:ext uri="{FF2B5EF4-FFF2-40B4-BE49-F238E27FC236}">
              <a16:creationId xmlns:a16="http://schemas.microsoft.com/office/drawing/2014/main" id="{0EF9322C-4194-4EA7-A43C-894DD3230F7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2" name="Text Box 4">
          <a:extLst>
            <a:ext uri="{FF2B5EF4-FFF2-40B4-BE49-F238E27FC236}">
              <a16:creationId xmlns:a16="http://schemas.microsoft.com/office/drawing/2014/main" id="{19CB086A-BD68-49C6-86F3-13BA6D01BA91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3" name="Text Box 5">
          <a:extLst>
            <a:ext uri="{FF2B5EF4-FFF2-40B4-BE49-F238E27FC236}">
              <a16:creationId xmlns:a16="http://schemas.microsoft.com/office/drawing/2014/main" id="{BD2EF461-3D3F-4FDA-A430-E471B7D5726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B061C22E-9BFD-4249-BAB5-18C5BC448BF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5" name="Text Box 3">
          <a:extLst>
            <a:ext uri="{FF2B5EF4-FFF2-40B4-BE49-F238E27FC236}">
              <a16:creationId xmlns:a16="http://schemas.microsoft.com/office/drawing/2014/main" id="{9B5AC90B-B0C0-4B6F-9811-8EEB3027611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6" name="Text Box 4">
          <a:extLst>
            <a:ext uri="{FF2B5EF4-FFF2-40B4-BE49-F238E27FC236}">
              <a16:creationId xmlns:a16="http://schemas.microsoft.com/office/drawing/2014/main" id="{60375429-3792-4AFB-B8AA-A074A52337F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7" name="Text Box 5">
          <a:extLst>
            <a:ext uri="{FF2B5EF4-FFF2-40B4-BE49-F238E27FC236}">
              <a16:creationId xmlns:a16="http://schemas.microsoft.com/office/drawing/2014/main" id="{44F98A37-7E1C-483C-9E5E-AD7E56B0A352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4F5BE560-4129-4377-B582-4A0077754BF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59" name="Text Box 3">
          <a:extLst>
            <a:ext uri="{FF2B5EF4-FFF2-40B4-BE49-F238E27FC236}">
              <a16:creationId xmlns:a16="http://schemas.microsoft.com/office/drawing/2014/main" id="{13D6D887-A468-402D-90D2-16ECFBFF85B5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0" name="Text Box 4">
          <a:extLst>
            <a:ext uri="{FF2B5EF4-FFF2-40B4-BE49-F238E27FC236}">
              <a16:creationId xmlns:a16="http://schemas.microsoft.com/office/drawing/2014/main" id="{F692793F-EE3C-4F86-B33A-4B6CDEB40B2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1" name="Text Box 5">
          <a:extLst>
            <a:ext uri="{FF2B5EF4-FFF2-40B4-BE49-F238E27FC236}">
              <a16:creationId xmlns:a16="http://schemas.microsoft.com/office/drawing/2014/main" id="{65E19929-C3AD-4F47-85F7-E8E6233CE8E5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F864552B-08C0-4757-9164-1C24BF044E93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3" name="Text Box 3">
          <a:extLst>
            <a:ext uri="{FF2B5EF4-FFF2-40B4-BE49-F238E27FC236}">
              <a16:creationId xmlns:a16="http://schemas.microsoft.com/office/drawing/2014/main" id="{3E2F2B11-93FE-47B6-9E5A-5120732E02E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4" name="Text Box 4">
          <a:extLst>
            <a:ext uri="{FF2B5EF4-FFF2-40B4-BE49-F238E27FC236}">
              <a16:creationId xmlns:a16="http://schemas.microsoft.com/office/drawing/2014/main" id="{376EE148-3840-4810-B76B-5CAEBF88BC96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5" name="Text Box 5">
          <a:extLst>
            <a:ext uri="{FF2B5EF4-FFF2-40B4-BE49-F238E27FC236}">
              <a16:creationId xmlns:a16="http://schemas.microsoft.com/office/drawing/2014/main" id="{B47931DD-30AD-4022-A5DF-AE0422A0FEE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DEE5CC22-14E5-46BD-9B1F-03148D775C4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7" name="Text Box 3">
          <a:extLst>
            <a:ext uri="{FF2B5EF4-FFF2-40B4-BE49-F238E27FC236}">
              <a16:creationId xmlns:a16="http://schemas.microsoft.com/office/drawing/2014/main" id="{AF2E345E-EB75-40C9-AF5E-7BAF305D14E9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8" name="Text Box 4">
          <a:extLst>
            <a:ext uri="{FF2B5EF4-FFF2-40B4-BE49-F238E27FC236}">
              <a16:creationId xmlns:a16="http://schemas.microsoft.com/office/drawing/2014/main" id="{81C90BFD-16BD-424D-B543-C42E591474E6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2E8C1E11-AEFD-43C7-98A0-843D9562103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669BD50C-EB8B-4B31-AADD-F23369AD980D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id="{27511263-1809-4A6E-BDB2-2E8C375C7FA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id="{EE8835C9-185F-466D-B379-698DD6CC5453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1CEFB380-C357-423D-AF18-64F652E7920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56E02912-ED57-407F-82A5-79B07222808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5" name="Text Box 3">
          <a:extLst>
            <a:ext uri="{FF2B5EF4-FFF2-40B4-BE49-F238E27FC236}">
              <a16:creationId xmlns:a16="http://schemas.microsoft.com/office/drawing/2014/main" id="{F22F3EE8-76DD-4C2C-BC6E-D144D05036F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6" name="Text Box 4">
          <a:extLst>
            <a:ext uri="{FF2B5EF4-FFF2-40B4-BE49-F238E27FC236}">
              <a16:creationId xmlns:a16="http://schemas.microsoft.com/office/drawing/2014/main" id="{0126CB20-A4D8-40AC-B070-DC31F617497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E2FED979-FD74-4284-8B1A-8E3FAB56F471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A4BDFAD1-3415-434F-9454-A459C3839AF2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79" name="Text Box 3">
          <a:extLst>
            <a:ext uri="{FF2B5EF4-FFF2-40B4-BE49-F238E27FC236}">
              <a16:creationId xmlns:a16="http://schemas.microsoft.com/office/drawing/2014/main" id="{46425D78-F18A-4E1E-95EF-5D1A72A892D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0" name="Text Box 4">
          <a:extLst>
            <a:ext uri="{FF2B5EF4-FFF2-40B4-BE49-F238E27FC236}">
              <a16:creationId xmlns:a16="http://schemas.microsoft.com/office/drawing/2014/main" id="{1A2B7852-E6CD-46EC-8026-8A7535C0B86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36C1E6C8-237E-471D-B329-CF82B1B8749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55190E38-CD34-4D15-AED1-687D83FFCC46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3" name="Text Box 3">
          <a:extLst>
            <a:ext uri="{FF2B5EF4-FFF2-40B4-BE49-F238E27FC236}">
              <a16:creationId xmlns:a16="http://schemas.microsoft.com/office/drawing/2014/main" id="{824DB2F7-AFC2-4D8C-B804-AB329961A17D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4" name="Text Box 4">
          <a:extLst>
            <a:ext uri="{FF2B5EF4-FFF2-40B4-BE49-F238E27FC236}">
              <a16:creationId xmlns:a16="http://schemas.microsoft.com/office/drawing/2014/main" id="{53F0639C-B06E-48D9-B3A8-FF36FB26056C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DE5E6509-598A-429D-89CC-05699A57DFD3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6" name="Text Box 2">
          <a:extLst>
            <a:ext uri="{FF2B5EF4-FFF2-40B4-BE49-F238E27FC236}">
              <a16:creationId xmlns:a16="http://schemas.microsoft.com/office/drawing/2014/main" id="{D11BDF4E-6243-4F5C-9E7B-9C24FF5BD279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7" name="Text Box 3">
          <a:extLst>
            <a:ext uri="{FF2B5EF4-FFF2-40B4-BE49-F238E27FC236}">
              <a16:creationId xmlns:a16="http://schemas.microsoft.com/office/drawing/2014/main" id="{8F5F6C6F-4C1F-4284-BC29-76127C7C0F5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8" name="Text Box 4">
          <a:extLst>
            <a:ext uri="{FF2B5EF4-FFF2-40B4-BE49-F238E27FC236}">
              <a16:creationId xmlns:a16="http://schemas.microsoft.com/office/drawing/2014/main" id="{FEE00D6D-6F2D-4786-813E-050C25147226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89" name="Text Box 5">
          <a:extLst>
            <a:ext uri="{FF2B5EF4-FFF2-40B4-BE49-F238E27FC236}">
              <a16:creationId xmlns:a16="http://schemas.microsoft.com/office/drawing/2014/main" id="{2E34FCA1-F66F-4A3D-96B8-5230CAAEAB5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4107ADD8-CEB0-484F-8AEA-580856156F1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1" name="Text Box 3">
          <a:extLst>
            <a:ext uri="{FF2B5EF4-FFF2-40B4-BE49-F238E27FC236}">
              <a16:creationId xmlns:a16="http://schemas.microsoft.com/office/drawing/2014/main" id="{3C7D4389-8145-44B6-9826-48B0CE1C1C6D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2" name="Text Box 4">
          <a:extLst>
            <a:ext uri="{FF2B5EF4-FFF2-40B4-BE49-F238E27FC236}">
              <a16:creationId xmlns:a16="http://schemas.microsoft.com/office/drawing/2014/main" id="{0F662A2C-FBE8-4916-B55B-A8653F38BCE9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3" name="Text Box 5">
          <a:extLst>
            <a:ext uri="{FF2B5EF4-FFF2-40B4-BE49-F238E27FC236}">
              <a16:creationId xmlns:a16="http://schemas.microsoft.com/office/drawing/2014/main" id="{5D0A450C-FC26-4C54-A2E3-63FD2DB6288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34325BC1-6053-41F4-802C-2D3D8514F07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5" name="Text Box 3">
          <a:extLst>
            <a:ext uri="{FF2B5EF4-FFF2-40B4-BE49-F238E27FC236}">
              <a16:creationId xmlns:a16="http://schemas.microsoft.com/office/drawing/2014/main" id="{557C67DA-A3AF-42B7-AA1A-BC87F3F020C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6" name="Text Box 4">
          <a:extLst>
            <a:ext uri="{FF2B5EF4-FFF2-40B4-BE49-F238E27FC236}">
              <a16:creationId xmlns:a16="http://schemas.microsoft.com/office/drawing/2014/main" id="{36940AA7-3D64-4909-AFF0-47819894A96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97" name="Text Box 5">
          <a:extLst>
            <a:ext uri="{FF2B5EF4-FFF2-40B4-BE49-F238E27FC236}">
              <a16:creationId xmlns:a16="http://schemas.microsoft.com/office/drawing/2014/main" id="{BCDD88FD-1F7E-42A4-961D-602342A0F14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4ADAE9CC-47A0-44F3-BE73-A842F732D377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99" name="Text Box 3">
          <a:extLst>
            <a:ext uri="{FF2B5EF4-FFF2-40B4-BE49-F238E27FC236}">
              <a16:creationId xmlns:a16="http://schemas.microsoft.com/office/drawing/2014/main" id="{E3412509-441B-4465-95F5-74E770F7CFBB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0" name="Text Box 4">
          <a:extLst>
            <a:ext uri="{FF2B5EF4-FFF2-40B4-BE49-F238E27FC236}">
              <a16:creationId xmlns:a16="http://schemas.microsoft.com/office/drawing/2014/main" id="{27DB168E-7767-4F68-BFFB-DABDC2B9AF2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1" name="Text Box 5">
          <a:extLst>
            <a:ext uri="{FF2B5EF4-FFF2-40B4-BE49-F238E27FC236}">
              <a16:creationId xmlns:a16="http://schemas.microsoft.com/office/drawing/2014/main" id="{C095B5F6-7969-4607-8FF0-4BD842E72219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2" name="Text Box 2">
          <a:extLst>
            <a:ext uri="{FF2B5EF4-FFF2-40B4-BE49-F238E27FC236}">
              <a16:creationId xmlns:a16="http://schemas.microsoft.com/office/drawing/2014/main" id="{197F0B4E-E6E1-40F0-A59B-076754AECCC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3" name="Text Box 3">
          <a:extLst>
            <a:ext uri="{FF2B5EF4-FFF2-40B4-BE49-F238E27FC236}">
              <a16:creationId xmlns:a16="http://schemas.microsoft.com/office/drawing/2014/main" id="{F643B4C0-C454-460D-A493-569D1EC2F0F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4" name="Text Box 4">
          <a:extLst>
            <a:ext uri="{FF2B5EF4-FFF2-40B4-BE49-F238E27FC236}">
              <a16:creationId xmlns:a16="http://schemas.microsoft.com/office/drawing/2014/main" id="{E5F844A3-A9A4-4FB2-A17B-ABF0781D261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F58169AB-F98A-483A-A5B1-4FEA596144FE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E26B6B1E-1F83-4676-AC6A-37E41FF53AC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7" name="Text Box 3">
          <a:extLst>
            <a:ext uri="{FF2B5EF4-FFF2-40B4-BE49-F238E27FC236}">
              <a16:creationId xmlns:a16="http://schemas.microsoft.com/office/drawing/2014/main" id="{B961FA9F-45BC-44A6-AE08-7E5301BC92EB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8" name="Text Box 4">
          <a:extLst>
            <a:ext uri="{FF2B5EF4-FFF2-40B4-BE49-F238E27FC236}">
              <a16:creationId xmlns:a16="http://schemas.microsoft.com/office/drawing/2014/main" id="{D163170F-FDD7-46E4-A560-59B613668A2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A808741A-3233-486D-B5C5-602390F30A2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0" name="Text Box 2">
          <a:extLst>
            <a:ext uri="{FF2B5EF4-FFF2-40B4-BE49-F238E27FC236}">
              <a16:creationId xmlns:a16="http://schemas.microsoft.com/office/drawing/2014/main" id="{57998086-5797-416D-B386-FA113489807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1" name="Text Box 3">
          <a:extLst>
            <a:ext uri="{FF2B5EF4-FFF2-40B4-BE49-F238E27FC236}">
              <a16:creationId xmlns:a16="http://schemas.microsoft.com/office/drawing/2014/main" id="{78C60031-46BC-4009-860F-624FEF45EFF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2" name="Text Box 4">
          <a:extLst>
            <a:ext uri="{FF2B5EF4-FFF2-40B4-BE49-F238E27FC236}">
              <a16:creationId xmlns:a16="http://schemas.microsoft.com/office/drawing/2014/main" id="{C838D637-ED8C-4306-BB1B-08204A742F4B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C95CD433-9565-49DD-8A8E-A68B414E870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BAF5B647-3708-432F-8968-AD920313277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5" name="Text Box 3">
          <a:extLst>
            <a:ext uri="{FF2B5EF4-FFF2-40B4-BE49-F238E27FC236}">
              <a16:creationId xmlns:a16="http://schemas.microsoft.com/office/drawing/2014/main" id="{F0E171AC-02BA-4CD5-93C8-F183F47CE8E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6" name="Text Box 4">
          <a:extLst>
            <a:ext uri="{FF2B5EF4-FFF2-40B4-BE49-F238E27FC236}">
              <a16:creationId xmlns:a16="http://schemas.microsoft.com/office/drawing/2014/main" id="{AD783794-34B6-4615-9FCF-EBAF33F7C5F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423BADA9-596D-4164-841F-E6B87B16E7E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8" name="Text Box 2">
          <a:extLst>
            <a:ext uri="{FF2B5EF4-FFF2-40B4-BE49-F238E27FC236}">
              <a16:creationId xmlns:a16="http://schemas.microsoft.com/office/drawing/2014/main" id="{1D4EC46C-796D-4804-AA53-3F18ED9ED44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19" name="Text Box 3">
          <a:extLst>
            <a:ext uri="{FF2B5EF4-FFF2-40B4-BE49-F238E27FC236}">
              <a16:creationId xmlns:a16="http://schemas.microsoft.com/office/drawing/2014/main" id="{46BC5106-46EF-493D-85E9-AB1AFC4B033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0" name="Text Box 4">
          <a:extLst>
            <a:ext uri="{FF2B5EF4-FFF2-40B4-BE49-F238E27FC236}">
              <a16:creationId xmlns:a16="http://schemas.microsoft.com/office/drawing/2014/main" id="{15784C5E-CE8B-4567-83CD-7A6015A97BE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767EB822-3104-4790-93E1-D85F57DB54BA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A7E7C201-9DB7-4EEA-BAB2-52A5F27B445B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3" name="Text Box 3">
          <a:extLst>
            <a:ext uri="{FF2B5EF4-FFF2-40B4-BE49-F238E27FC236}">
              <a16:creationId xmlns:a16="http://schemas.microsoft.com/office/drawing/2014/main" id="{A92B395D-2452-45F5-B250-1A9C864F4D4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4" name="Text Box 4">
          <a:extLst>
            <a:ext uri="{FF2B5EF4-FFF2-40B4-BE49-F238E27FC236}">
              <a16:creationId xmlns:a16="http://schemas.microsoft.com/office/drawing/2014/main" id="{A979F9A1-E33C-4153-AAAB-1A408A179A65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5" name="Text Box 5">
          <a:extLst>
            <a:ext uri="{FF2B5EF4-FFF2-40B4-BE49-F238E27FC236}">
              <a16:creationId xmlns:a16="http://schemas.microsoft.com/office/drawing/2014/main" id="{E6CD74AD-5503-423C-8812-A06B90CF984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6" name="Text Box 2">
          <a:extLst>
            <a:ext uri="{FF2B5EF4-FFF2-40B4-BE49-F238E27FC236}">
              <a16:creationId xmlns:a16="http://schemas.microsoft.com/office/drawing/2014/main" id="{E55CDD4E-54EA-42C9-9C8E-DC3BADB6DE9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7" name="Text Box 3">
          <a:extLst>
            <a:ext uri="{FF2B5EF4-FFF2-40B4-BE49-F238E27FC236}">
              <a16:creationId xmlns:a16="http://schemas.microsoft.com/office/drawing/2014/main" id="{7707EAAD-0968-4996-987A-405F5EA83C8C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8" name="Text Box 4">
          <a:extLst>
            <a:ext uri="{FF2B5EF4-FFF2-40B4-BE49-F238E27FC236}">
              <a16:creationId xmlns:a16="http://schemas.microsoft.com/office/drawing/2014/main" id="{5246CD81-A7EA-470A-9C99-94C65470ECE8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29" name="Text Box 5">
          <a:extLst>
            <a:ext uri="{FF2B5EF4-FFF2-40B4-BE49-F238E27FC236}">
              <a16:creationId xmlns:a16="http://schemas.microsoft.com/office/drawing/2014/main" id="{7C635D27-46BF-4A0A-AA6F-4D816E580D6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0" name="Text Box 2">
          <a:extLst>
            <a:ext uri="{FF2B5EF4-FFF2-40B4-BE49-F238E27FC236}">
              <a16:creationId xmlns:a16="http://schemas.microsoft.com/office/drawing/2014/main" id="{2941C180-AE9D-43D4-AB9D-EC9316924D59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1" name="Text Box 3">
          <a:extLst>
            <a:ext uri="{FF2B5EF4-FFF2-40B4-BE49-F238E27FC236}">
              <a16:creationId xmlns:a16="http://schemas.microsoft.com/office/drawing/2014/main" id="{B2A9503C-AA92-4F9D-8C56-7A47FE1BA97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2" name="Text Box 4">
          <a:extLst>
            <a:ext uri="{FF2B5EF4-FFF2-40B4-BE49-F238E27FC236}">
              <a16:creationId xmlns:a16="http://schemas.microsoft.com/office/drawing/2014/main" id="{77A55703-903E-4710-80F6-C5B588F8EFF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3" name="Text Box 5">
          <a:extLst>
            <a:ext uri="{FF2B5EF4-FFF2-40B4-BE49-F238E27FC236}">
              <a16:creationId xmlns:a16="http://schemas.microsoft.com/office/drawing/2014/main" id="{659848F2-BD73-4351-AF21-7DEDF4F7F740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AACCB254-FBE0-4FEB-A669-5E7938F7FD07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5" name="Text Box 3">
          <a:extLst>
            <a:ext uri="{FF2B5EF4-FFF2-40B4-BE49-F238E27FC236}">
              <a16:creationId xmlns:a16="http://schemas.microsoft.com/office/drawing/2014/main" id="{6083F694-6D1D-41F9-AB5B-3DF805ECB4CF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6" name="Text Box 4">
          <a:extLst>
            <a:ext uri="{FF2B5EF4-FFF2-40B4-BE49-F238E27FC236}">
              <a16:creationId xmlns:a16="http://schemas.microsoft.com/office/drawing/2014/main" id="{8BE4B26D-38D3-4BA3-98E0-E5568EE76A9C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7" name="Text Box 5">
          <a:extLst>
            <a:ext uri="{FF2B5EF4-FFF2-40B4-BE49-F238E27FC236}">
              <a16:creationId xmlns:a16="http://schemas.microsoft.com/office/drawing/2014/main" id="{C2FE19D4-D42E-4DDA-A5E5-4EC19EE06C3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648190C-1BE3-4A4F-9BBD-0B761A19D73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39" name="Text Box 3">
          <a:extLst>
            <a:ext uri="{FF2B5EF4-FFF2-40B4-BE49-F238E27FC236}">
              <a16:creationId xmlns:a16="http://schemas.microsoft.com/office/drawing/2014/main" id="{A0FCF3A8-2E5A-4734-A5F3-7BE9A976A256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0" name="Text Box 4">
          <a:extLst>
            <a:ext uri="{FF2B5EF4-FFF2-40B4-BE49-F238E27FC236}">
              <a16:creationId xmlns:a16="http://schemas.microsoft.com/office/drawing/2014/main" id="{5EC8A4C0-A92E-470D-BC44-7CA16252E414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0230FA08-59AE-4E3C-96FD-F74A87C88669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9C76124-A26C-4822-A683-B8460DC861F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3" name="Text Box 3">
          <a:extLst>
            <a:ext uri="{FF2B5EF4-FFF2-40B4-BE49-F238E27FC236}">
              <a16:creationId xmlns:a16="http://schemas.microsoft.com/office/drawing/2014/main" id="{2D7F8416-45C7-4E5E-BB38-1205519B48E2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4" name="Text Box 4">
          <a:extLst>
            <a:ext uri="{FF2B5EF4-FFF2-40B4-BE49-F238E27FC236}">
              <a16:creationId xmlns:a16="http://schemas.microsoft.com/office/drawing/2014/main" id="{56A1EABD-FA99-429A-A7C9-19DD94B336ED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142875</xdr:colOff>
      <xdr:row>32</xdr:row>
      <xdr:rowOff>85725</xdr:rowOff>
    </xdr:to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9ACECCAE-2C43-47FC-B107-9346CAE02711}"/>
            </a:ext>
          </a:extLst>
        </xdr:cNvPr>
        <xdr:cNvSpPr txBox="1">
          <a:spLocks noChangeArrowheads="1"/>
        </xdr:cNvSpPr>
      </xdr:nvSpPr>
      <xdr:spPr bwMode="auto">
        <a:xfrm>
          <a:off x="1085850" y="5705475"/>
          <a:ext cx="142875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46" name="Text Box 2">
          <a:extLst>
            <a:ext uri="{FF2B5EF4-FFF2-40B4-BE49-F238E27FC236}">
              <a16:creationId xmlns:a16="http://schemas.microsoft.com/office/drawing/2014/main" id="{C1EFEEFF-7E7C-40E3-88BC-BCAF97C5DA8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47" name="Text Box 3">
          <a:extLst>
            <a:ext uri="{FF2B5EF4-FFF2-40B4-BE49-F238E27FC236}">
              <a16:creationId xmlns:a16="http://schemas.microsoft.com/office/drawing/2014/main" id="{A88F19E3-F923-458E-B845-E837D0F63C7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48" name="Text Box 4">
          <a:extLst>
            <a:ext uri="{FF2B5EF4-FFF2-40B4-BE49-F238E27FC236}">
              <a16:creationId xmlns:a16="http://schemas.microsoft.com/office/drawing/2014/main" id="{280193A3-D1F3-47B0-B4BE-F1FB04E1533D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FB766660-7E31-4B90-B218-F04796E21C8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2C881FC4-3CCD-4DA1-831D-5D4B68ED7A1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1" name="Text Box 3">
          <a:extLst>
            <a:ext uri="{FF2B5EF4-FFF2-40B4-BE49-F238E27FC236}">
              <a16:creationId xmlns:a16="http://schemas.microsoft.com/office/drawing/2014/main" id="{C6E7E308-BD5A-43FA-939D-97EB81714805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2" name="Text Box 4">
          <a:extLst>
            <a:ext uri="{FF2B5EF4-FFF2-40B4-BE49-F238E27FC236}">
              <a16:creationId xmlns:a16="http://schemas.microsoft.com/office/drawing/2014/main" id="{CAF35C77-8B5C-484A-8F06-058E21FD9CEC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1BD52CE1-B291-4DE4-9288-11E994F3AB2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AAB32506-69B3-4913-8338-D2A8E4C2FA9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5" name="Text Box 3">
          <a:extLst>
            <a:ext uri="{FF2B5EF4-FFF2-40B4-BE49-F238E27FC236}">
              <a16:creationId xmlns:a16="http://schemas.microsoft.com/office/drawing/2014/main" id="{9A35F10E-8B33-49AF-BE80-21B62D1AB7C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6" name="Text Box 4">
          <a:extLst>
            <a:ext uri="{FF2B5EF4-FFF2-40B4-BE49-F238E27FC236}">
              <a16:creationId xmlns:a16="http://schemas.microsoft.com/office/drawing/2014/main" id="{4BB22177-826E-4A5A-BCCA-17B6006435B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2FD88166-888C-4BF0-AC6C-971137E9E7B9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8" name="Text Box 2">
          <a:extLst>
            <a:ext uri="{FF2B5EF4-FFF2-40B4-BE49-F238E27FC236}">
              <a16:creationId xmlns:a16="http://schemas.microsoft.com/office/drawing/2014/main" id="{BDD857E5-FFB7-4DBA-8725-FCA39F3373B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59" name="Text Box 3">
          <a:extLst>
            <a:ext uri="{FF2B5EF4-FFF2-40B4-BE49-F238E27FC236}">
              <a16:creationId xmlns:a16="http://schemas.microsoft.com/office/drawing/2014/main" id="{8F4AADBC-B966-400E-9A4E-4058324EDF8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0" name="Text Box 4">
          <a:extLst>
            <a:ext uri="{FF2B5EF4-FFF2-40B4-BE49-F238E27FC236}">
              <a16:creationId xmlns:a16="http://schemas.microsoft.com/office/drawing/2014/main" id="{3D444455-F5B6-4C27-B5F9-108A8B96988D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1" name="Text Box 5">
          <a:extLst>
            <a:ext uri="{FF2B5EF4-FFF2-40B4-BE49-F238E27FC236}">
              <a16:creationId xmlns:a16="http://schemas.microsoft.com/office/drawing/2014/main" id="{6E6FF53D-87F1-4B42-8573-EFEAD6C95CE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C548E8DD-E769-4F0A-BDC5-38D59A62DB8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3" name="Text Box 3">
          <a:extLst>
            <a:ext uri="{FF2B5EF4-FFF2-40B4-BE49-F238E27FC236}">
              <a16:creationId xmlns:a16="http://schemas.microsoft.com/office/drawing/2014/main" id="{1ACCF996-6C51-4FAD-B387-40A4B78F6FF9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4" name="Text Box 4">
          <a:extLst>
            <a:ext uri="{FF2B5EF4-FFF2-40B4-BE49-F238E27FC236}">
              <a16:creationId xmlns:a16="http://schemas.microsoft.com/office/drawing/2014/main" id="{E6B8C825-6F4C-4C8D-8447-858E6B679F4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5" name="Text Box 5">
          <a:extLst>
            <a:ext uri="{FF2B5EF4-FFF2-40B4-BE49-F238E27FC236}">
              <a16:creationId xmlns:a16="http://schemas.microsoft.com/office/drawing/2014/main" id="{2057D39E-31E2-4AEF-B052-2B5D2A35B16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D56768C9-2ADF-4434-91F7-98C87FFD943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7" name="Text Box 3">
          <a:extLst>
            <a:ext uri="{FF2B5EF4-FFF2-40B4-BE49-F238E27FC236}">
              <a16:creationId xmlns:a16="http://schemas.microsoft.com/office/drawing/2014/main" id="{30411349-4EE6-4041-A346-C306B8CC5EC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8" name="Text Box 4">
          <a:extLst>
            <a:ext uri="{FF2B5EF4-FFF2-40B4-BE49-F238E27FC236}">
              <a16:creationId xmlns:a16="http://schemas.microsoft.com/office/drawing/2014/main" id="{0E8263EC-6FCE-4BD4-A8F1-37B072E9127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2DDD1537-AFAD-43B4-9667-6EA906F9137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777D49C4-6287-4971-BECF-601EF47A32A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1" name="Text Box 3">
          <a:extLst>
            <a:ext uri="{FF2B5EF4-FFF2-40B4-BE49-F238E27FC236}">
              <a16:creationId xmlns:a16="http://schemas.microsoft.com/office/drawing/2014/main" id="{A7A80311-1326-41E7-B147-ED43B3655FC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2" name="Text Box 4">
          <a:extLst>
            <a:ext uri="{FF2B5EF4-FFF2-40B4-BE49-F238E27FC236}">
              <a16:creationId xmlns:a16="http://schemas.microsoft.com/office/drawing/2014/main" id="{109ACDD4-7781-418E-8F6B-C2A397BC714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3" name="Text Box 5">
          <a:extLst>
            <a:ext uri="{FF2B5EF4-FFF2-40B4-BE49-F238E27FC236}">
              <a16:creationId xmlns:a16="http://schemas.microsoft.com/office/drawing/2014/main" id="{0BACB690-FF3F-41C8-ABF6-34B62DEA9255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4" name="Text Box 2">
          <a:extLst>
            <a:ext uri="{FF2B5EF4-FFF2-40B4-BE49-F238E27FC236}">
              <a16:creationId xmlns:a16="http://schemas.microsoft.com/office/drawing/2014/main" id="{E36E1B32-12D6-4238-969A-21E29D6A029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5" name="Text Box 3">
          <a:extLst>
            <a:ext uri="{FF2B5EF4-FFF2-40B4-BE49-F238E27FC236}">
              <a16:creationId xmlns:a16="http://schemas.microsoft.com/office/drawing/2014/main" id="{591C4820-BDB2-44CB-9806-71401D06896C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6" name="Text Box 4">
          <a:extLst>
            <a:ext uri="{FF2B5EF4-FFF2-40B4-BE49-F238E27FC236}">
              <a16:creationId xmlns:a16="http://schemas.microsoft.com/office/drawing/2014/main" id="{0BC2E98D-D378-4F7C-9CFC-BFFFC96D2B67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2384F06D-F4B1-43F3-AA0E-925171967A1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99558E79-77FF-47D6-ABC0-A93E20758AE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79" name="Text Box 3">
          <a:extLst>
            <a:ext uri="{FF2B5EF4-FFF2-40B4-BE49-F238E27FC236}">
              <a16:creationId xmlns:a16="http://schemas.microsoft.com/office/drawing/2014/main" id="{A98EDBD0-B756-4758-B4CB-AE544FCBECD4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0" name="Text Box 4">
          <a:extLst>
            <a:ext uri="{FF2B5EF4-FFF2-40B4-BE49-F238E27FC236}">
              <a16:creationId xmlns:a16="http://schemas.microsoft.com/office/drawing/2014/main" id="{30D4E5A4-7EC8-4E0C-8868-9B9FBCC91A2F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A0671CDE-9B76-492F-B52D-C6C245369FC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2" name="Text Box 2">
          <a:extLst>
            <a:ext uri="{FF2B5EF4-FFF2-40B4-BE49-F238E27FC236}">
              <a16:creationId xmlns:a16="http://schemas.microsoft.com/office/drawing/2014/main" id="{5B041756-32CA-40AE-BE23-0E5857F6FA4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3" name="Text Box 3">
          <a:extLst>
            <a:ext uri="{FF2B5EF4-FFF2-40B4-BE49-F238E27FC236}">
              <a16:creationId xmlns:a16="http://schemas.microsoft.com/office/drawing/2014/main" id="{9F71F288-C213-4C7C-BB27-A7B53BB1C05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4" name="Text Box 4">
          <a:extLst>
            <a:ext uri="{FF2B5EF4-FFF2-40B4-BE49-F238E27FC236}">
              <a16:creationId xmlns:a16="http://schemas.microsoft.com/office/drawing/2014/main" id="{A3B5D235-0811-4255-842A-43D0457E0222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B0BFD51C-1090-4695-93C7-E6879148037B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6" name="Text Box 2">
          <a:extLst>
            <a:ext uri="{FF2B5EF4-FFF2-40B4-BE49-F238E27FC236}">
              <a16:creationId xmlns:a16="http://schemas.microsoft.com/office/drawing/2014/main" id="{9E49B0A0-99B2-4BDF-ABF4-32B0D1DCCEC8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7" name="Text Box 3">
          <a:extLst>
            <a:ext uri="{FF2B5EF4-FFF2-40B4-BE49-F238E27FC236}">
              <a16:creationId xmlns:a16="http://schemas.microsoft.com/office/drawing/2014/main" id="{B3694924-867C-44AB-B59C-706727FC1C55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8" name="Text Box 4">
          <a:extLst>
            <a:ext uri="{FF2B5EF4-FFF2-40B4-BE49-F238E27FC236}">
              <a16:creationId xmlns:a16="http://schemas.microsoft.com/office/drawing/2014/main" id="{C5372132-E8D5-46EA-9D2E-3DCEDA153880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D924BFAE-C23D-466C-BE8E-C92F92B581B6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90" name="Text Box 2">
          <a:extLst>
            <a:ext uri="{FF2B5EF4-FFF2-40B4-BE49-F238E27FC236}">
              <a16:creationId xmlns:a16="http://schemas.microsoft.com/office/drawing/2014/main" id="{174B6111-F42A-4E2F-AE84-82F9EDFCBC8E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91" name="Text Box 3">
          <a:extLst>
            <a:ext uri="{FF2B5EF4-FFF2-40B4-BE49-F238E27FC236}">
              <a16:creationId xmlns:a16="http://schemas.microsoft.com/office/drawing/2014/main" id="{E6C66C61-B992-4FF3-92DC-1DFC47AAC682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92" name="Text Box 4">
          <a:extLst>
            <a:ext uri="{FF2B5EF4-FFF2-40B4-BE49-F238E27FC236}">
              <a16:creationId xmlns:a16="http://schemas.microsoft.com/office/drawing/2014/main" id="{D724EBD8-8DAC-4ED3-8013-0EE6030D67E3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76200</xdr:colOff>
      <xdr:row>32</xdr:row>
      <xdr:rowOff>85725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0E72C3D6-32C6-4B9D-9614-C0B9695EBC0A}"/>
            </a:ext>
          </a:extLst>
        </xdr:cNvPr>
        <xdr:cNvSpPr txBox="1">
          <a:spLocks noChangeArrowheads="1"/>
        </xdr:cNvSpPr>
      </xdr:nvSpPr>
      <xdr:spPr bwMode="auto">
        <a:xfrm>
          <a:off x="590550" y="5705475"/>
          <a:ext cx="762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4" name="Text Box 2">
          <a:extLst>
            <a:ext uri="{FF2B5EF4-FFF2-40B4-BE49-F238E27FC236}">
              <a16:creationId xmlns:a16="http://schemas.microsoft.com/office/drawing/2014/main" id="{199E0E18-C866-492A-9CC4-76A9B6CD6185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5" name="Text Box 3">
          <a:extLst>
            <a:ext uri="{FF2B5EF4-FFF2-40B4-BE49-F238E27FC236}">
              <a16:creationId xmlns:a16="http://schemas.microsoft.com/office/drawing/2014/main" id="{CEA353C4-1D64-4D95-BF2B-20C311B1AF10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6" name="Text Box 4">
          <a:extLst>
            <a:ext uri="{FF2B5EF4-FFF2-40B4-BE49-F238E27FC236}">
              <a16:creationId xmlns:a16="http://schemas.microsoft.com/office/drawing/2014/main" id="{CBC4522E-EEA5-4164-BD81-B18066040148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7" name="Text Box 5">
          <a:extLst>
            <a:ext uri="{FF2B5EF4-FFF2-40B4-BE49-F238E27FC236}">
              <a16:creationId xmlns:a16="http://schemas.microsoft.com/office/drawing/2014/main" id="{E8828FB4-2768-4318-BF0D-434369924B4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70645BDC-C039-4F5B-BE62-FDA8CB576CE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199" name="Text Box 3">
          <a:extLst>
            <a:ext uri="{FF2B5EF4-FFF2-40B4-BE49-F238E27FC236}">
              <a16:creationId xmlns:a16="http://schemas.microsoft.com/office/drawing/2014/main" id="{274A79E7-FF15-4596-9042-EC22F5BF0D6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0" name="Text Box 4">
          <a:extLst>
            <a:ext uri="{FF2B5EF4-FFF2-40B4-BE49-F238E27FC236}">
              <a16:creationId xmlns:a16="http://schemas.microsoft.com/office/drawing/2014/main" id="{37625228-FF5D-4B9B-AEB4-46B5D796B30D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1" name="Text Box 5">
          <a:extLst>
            <a:ext uri="{FF2B5EF4-FFF2-40B4-BE49-F238E27FC236}">
              <a16:creationId xmlns:a16="http://schemas.microsoft.com/office/drawing/2014/main" id="{777FA86F-4355-4D4A-A124-CCA9B36F0A6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2" name="Text Box 2">
          <a:extLst>
            <a:ext uri="{FF2B5EF4-FFF2-40B4-BE49-F238E27FC236}">
              <a16:creationId xmlns:a16="http://schemas.microsoft.com/office/drawing/2014/main" id="{95AD90F0-411E-45A3-B715-40418FB343B2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3" name="Text Box 3">
          <a:extLst>
            <a:ext uri="{FF2B5EF4-FFF2-40B4-BE49-F238E27FC236}">
              <a16:creationId xmlns:a16="http://schemas.microsoft.com/office/drawing/2014/main" id="{44CB4ED3-00C8-4C0E-8F47-10F8809F8DA3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4" name="Text Box 4">
          <a:extLst>
            <a:ext uri="{FF2B5EF4-FFF2-40B4-BE49-F238E27FC236}">
              <a16:creationId xmlns:a16="http://schemas.microsoft.com/office/drawing/2014/main" id="{CF963EDC-270D-4D6A-B0C4-A4E8AFBEA632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5" name="Text Box 5">
          <a:extLst>
            <a:ext uri="{FF2B5EF4-FFF2-40B4-BE49-F238E27FC236}">
              <a16:creationId xmlns:a16="http://schemas.microsoft.com/office/drawing/2014/main" id="{EFF8BFC0-524C-4E08-9BE2-C8FB00C38E1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5DFEE372-841D-4FCF-AE0E-94B94ABCDB50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7" name="Text Box 3">
          <a:extLst>
            <a:ext uri="{FF2B5EF4-FFF2-40B4-BE49-F238E27FC236}">
              <a16:creationId xmlns:a16="http://schemas.microsoft.com/office/drawing/2014/main" id="{B908FCBB-8D23-4D85-BA50-AD9143ED867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8" name="Text Box 4">
          <a:extLst>
            <a:ext uri="{FF2B5EF4-FFF2-40B4-BE49-F238E27FC236}">
              <a16:creationId xmlns:a16="http://schemas.microsoft.com/office/drawing/2014/main" id="{C13D6727-CC55-4DAE-9D30-37525FCFE1B5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09" name="Text Box 5">
          <a:extLst>
            <a:ext uri="{FF2B5EF4-FFF2-40B4-BE49-F238E27FC236}">
              <a16:creationId xmlns:a16="http://schemas.microsoft.com/office/drawing/2014/main" id="{406AB917-C38C-4FAD-8321-008E41BBC964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0" name="Text Box 2">
          <a:extLst>
            <a:ext uri="{FF2B5EF4-FFF2-40B4-BE49-F238E27FC236}">
              <a16:creationId xmlns:a16="http://schemas.microsoft.com/office/drawing/2014/main" id="{410AF479-1418-4BDB-9E9E-C5EC720BFC6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1" name="Text Box 3">
          <a:extLst>
            <a:ext uri="{FF2B5EF4-FFF2-40B4-BE49-F238E27FC236}">
              <a16:creationId xmlns:a16="http://schemas.microsoft.com/office/drawing/2014/main" id="{BE497F20-96C5-47BC-B959-546038429410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2" name="Text Box 4">
          <a:extLst>
            <a:ext uri="{FF2B5EF4-FFF2-40B4-BE49-F238E27FC236}">
              <a16:creationId xmlns:a16="http://schemas.microsoft.com/office/drawing/2014/main" id="{8FE36EE9-D85B-4FAB-AE81-75804433985D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52EE3151-338E-40EA-931F-B45BED80516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4" name="Text Box 2">
          <a:extLst>
            <a:ext uri="{FF2B5EF4-FFF2-40B4-BE49-F238E27FC236}">
              <a16:creationId xmlns:a16="http://schemas.microsoft.com/office/drawing/2014/main" id="{08DD15E6-9F26-453B-B164-9A2CD261B6EF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5" name="Text Box 3">
          <a:extLst>
            <a:ext uri="{FF2B5EF4-FFF2-40B4-BE49-F238E27FC236}">
              <a16:creationId xmlns:a16="http://schemas.microsoft.com/office/drawing/2014/main" id="{6608A1C6-9E09-4698-A04C-E17B52C0227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6" name="Text Box 4">
          <a:extLst>
            <a:ext uri="{FF2B5EF4-FFF2-40B4-BE49-F238E27FC236}">
              <a16:creationId xmlns:a16="http://schemas.microsoft.com/office/drawing/2014/main" id="{7D0F9CD5-83C1-4183-AE5C-1A4D424C61C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35A4DF39-9821-4FC6-BA1C-1B888D8E14F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8" name="Text Box 2">
          <a:extLst>
            <a:ext uri="{FF2B5EF4-FFF2-40B4-BE49-F238E27FC236}">
              <a16:creationId xmlns:a16="http://schemas.microsoft.com/office/drawing/2014/main" id="{8D25DBB5-4E34-4755-BD56-2E9CCE2ED52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19" name="Text Box 3">
          <a:extLst>
            <a:ext uri="{FF2B5EF4-FFF2-40B4-BE49-F238E27FC236}">
              <a16:creationId xmlns:a16="http://schemas.microsoft.com/office/drawing/2014/main" id="{934AC75D-492A-41BA-A2A4-EE7074F6725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0" name="Text Box 4">
          <a:extLst>
            <a:ext uri="{FF2B5EF4-FFF2-40B4-BE49-F238E27FC236}">
              <a16:creationId xmlns:a16="http://schemas.microsoft.com/office/drawing/2014/main" id="{DFDFFE19-B6E6-4BEA-9057-6C667DC38F0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2C92E3D7-E163-494D-8C47-721F98F2852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EA85C47-68C1-4485-BCB1-B5D899DE638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3" name="Text Box 3">
          <a:extLst>
            <a:ext uri="{FF2B5EF4-FFF2-40B4-BE49-F238E27FC236}">
              <a16:creationId xmlns:a16="http://schemas.microsoft.com/office/drawing/2014/main" id="{DF70A680-9707-4E20-A01F-64F50F3A86E8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4" name="Text Box 4">
          <a:extLst>
            <a:ext uri="{FF2B5EF4-FFF2-40B4-BE49-F238E27FC236}">
              <a16:creationId xmlns:a16="http://schemas.microsoft.com/office/drawing/2014/main" id="{6FB219E5-1317-47BD-B5C7-F4537D1EFAB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5A47C5AF-749C-4E23-BD85-39E20DFF5D4F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6" name="Text Box 2">
          <a:extLst>
            <a:ext uri="{FF2B5EF4-FFF2-40B4-BE49-F238E27FC236}">
              <a16:creationId xmlns:a16="http://schemas.microsoft.com/office/drawing/2014/main" id="{C626549E-02EF-4EC1-AFA1-38DD53548543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7" name="Text Box 3">
          <a:extLst>
            <a:ext uri="{FF2B5EF4-FFF2-40B4-BE49-F238E27FC236}">
              <a16:creationId xmlns:a16="http://schemas.microsoft.com/office/drawing/2014/main" id="{71EC9AB3-160C-455C-AAC6-B46CA346D4D3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8" name="Text Box 4">
          <a:extLst>
            <a:ext uri="{FF2B5EF4-FFF2-40B4-BE49-F238E27FC236}">
              <a16:creationId xmlns:a16="http://schemas.microsoft.com/office/drawing/2014/main" id="{771F5B15-840F-4159-AE84-C7A380CA9B1D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1A3203ED-BA29-43F2-B3F2-D4663EE8C85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0" name="Text Box 2">
          <a:extLst>
            <a:ext uri="{FF2B5EF4-FFF2-40B4-BE49-F238E27FC236}">
              <a16:creationId xmlns:a16="http://schemas.microsoft.com/office/drawing/2014/main" id="{08A841D4-4752-4F9D-B390-C8A41E2F368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1" name="Text Box 3">
          <a:extLst>
            <a:ext uri="{FF2B5EF4-FFF2-40B4-BE49-F238E27FC236}">
              <a16:creationId xmlns:a16="http://schemas.microsoft.com/office/drawing/2014/main" id="{3D52AC5C-925A-4FC3-B7E5-E43676115F1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2" name="Text Box 4">
          <a:extLst>
            <a:ext uri="{FF2B5EF4-FFF2-40B4-BE49-F238E27FC236}">
              <a16:creationId xmlns:a16="http://schemas.microsoft.com/office/drawing/2014/main" id="{FA10DE15-9564-4327-9583-3C2118D5CDB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3" name="Text Box 5">
          <a:extLst>
            <a:ext uri="{FF2B5EF4-FFF2-40B4-BE49-F238E27FC236}">
              <a16:creationId xmlns:a16="http://schemas.microsoft.com/office/drawing/2014/main" id="{633ED575-EC0F-42C0-AB68-68882319BDF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4" name="Text Box 2">
          <a:extLst>
            <a:ext uri="{FF2B5EF4-FFF2-40B4-BE49-F238E27FC236}">
              <a16:creationId xmlns:a16="http://schemas.microsoft.com/office/drawing/2014/main" id="{425891C4-D1CF-45F1-A81E-C5697A69A31F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5" name="Text Box 3">
          <a:extLst>
            <a:ext uri="{FF2B5EF4-FFF2-40B4-BE49-F238E27FC236}">
              <a16:creationId xmlns:a16="http://schemas.microsoft.com/office/drawing/2014/main" id="{848E2C43-9FA2-483E-BBED-0621E64BE59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6" name="Text Box 4">
          <a:extLst>
            <a:ext uri="{FF2B5EF4-FFF2-40B4-BE49-F238E27FC236}">
              <a16:creationId xmlns:a16="http://schemas.microsoft.com/office/drawing/2014/main" id="{A71B5FF4-4688-47AB-A79B-73ED1F5E5382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7" name="Text Box 5">
          <a:extLst>
            <a:ext uri="{FF2B5EF4-FFF2-40B4-BE49-F238E27FC236}">
              <a16:creationId xmlns:a16="http://schemas.microsoft.com/office/drawing/2014/main" id="{5D8D646A-831B-4B1C-9BB7-DF373FBABB88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3005448D-5F1A-4C79-BFA8-F7F3AB32720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39" name="Text Box 3">
          <a:extLst>
            <a:ext uri="{FF2B5EF4-FFF2-40B4-BE49-F238E27FC236}">
              <a16:creationId xmlns:a16="http://schemas.microsoft.com/office/drawing/2014/main" id="{8F4A89A5-E2A0-46BF-9990-9AEF49D9B3E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40" name="Text Box 4">
          <a:extLst>
            <a:ext uri="{FF2B5EF4-FFF2-40B4-BE49-F238E27FC236}">
              <a16:creationId xmlns:a16="http://schemas.microsoft.com/office/drawing/2014/main" id="{F415F0BD-FF0A-40DD-AA10-FC840A27734D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41" name="Text Box 5">
          <a:extLst>
            <a:ext uri="{FF2B5EF4-FFF2-40B4-BE49-F238E27FC236}">
              <a16:creationId xmlns:a16="http://schemas.microsoft.com/office/drawing/2014/main" id="{5B8A0DE7-5B71-4278-8062-720335541F38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2" name="Text Box 2">
          <a:extLst>
            <a:ext uri="{FF2B5EF4-FFF2-40B4-BE49-F238E27FC236}">
              <a16:creationId xmlns:a16="http://schemas.microsoft.com/office/drawing/2014/main" id="{9B7FFC1A-8260-4029-88DC-DFB2C669D20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3" name="Text Box 3">
          <a:extLst>
            <a:ext uri="{FF2B5EF4-FFF2-40B4-BE49-F238E27FC236}">
              <a16:creationId xmlns:a16="http://schemas.microsoft.com/office/drawing/2014/main" id="{2EB3B57D-D228-46D7-8CAA-64F0735C855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4" name="Text Box 4">
          <a:extLst>
            <a:ext uri="{FF2B5EF4-FFF2-40B4-BE49-F238E27FC236}">
              <a16:creationId xmlns:a16="http://schemas.microsoft.com/office/drawing/2014/main" id="{B7D8E5CD-6066-4B5D-A7DC-4E9D7FA2402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5" name="Text Box 5">
          <a:extLst>
            <a:ext uri="{FF2B5EF4-FFF2-40B4-BE49-F238E27FC236}">
              <a16:creationId xmlns:a16="http://schemas.microsoft.com/office/drawing/2014/main" id="{7040B743-2B76-488E-A137-7E95A899883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8574971C-0E2C-4BF9-85B7-B3527410E51A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7" name="Text Box 3">
          <a:extLst>
            <a:ext uri="{FF2B5EF4-FFF2-40B4-BE49-F238E27FC236}">
              <a16:creationId xmlns:a16="http://schemas.microsoft.com/office/drawing/2014/main" id="{11B7AD1D-86B7-43A8-995C-B7953329D52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8" name="Text Box 4">
          <a:extLst>
            <a:ext uri="{FF2B5EF4-FFF2-40B4-BE49-F238E27FC236}">
              <a16:creationId xmlns:a16="http://schemas.microsoft.com/office/drawing/2014/main" id="{4D3DEAEB-F06D-4FCD-8F56-89D02A2B839E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49" name="Text Box 5">
          <a:extLst>
            <a:ext uri="{FF2B5EF4-FFF2-40B4-BE49-F238E27FC236}">
              <a16:creationId xmlns:a16="http://schemas.microsoft.com/office/drawing/2014/main" id="{02D3C7AE-5DC6-41B2-B023-658C469190B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62ADB9B9-F2A5-4419-A019-E14D49F1559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1" name="Text Box 3">
          <a:extLst>
            <a:ext uri="{FF2B5EF4-FFF2-40B4-BE49-F238E27FC236}">
              <a16:creationId xmlns:a16="http://schemas.microsoft.com/office/drawing/2014/main" id="{D849FA36-8D32-49A4-B211-EAEEF264E06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2" name="Text Box 4">
          <a:extLst>
            <a:ext uri="{FF2B5EF4-FFF2-40B4-BE49-F238E27FC236}">
              <a16:creationId xmlns:a16="http://schemas.microsoft.com/office/drawing/2014/main" id="{2882317E-4DBE-4933-BE7A-9F37ABFDFB7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3" name="Text Box 5">
          <a:extLst>
            <a:ext uri="{FF2B5EF4-FFF2-40B4-BE49-F238E27FC236}">
              <a16:creationId xmlns:a16="http://schemas.microsoft.com/office/drawing/2014/main" id="{A90AB952-408C-4C60-885C-3F56626B183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4" name="Text Box 2">
          <a:extLst>
            <a:ext uri="{FF2B5EF4-FFF2-40B4-BE49-F238E27FC236}">
              <a16:creationId xmlns:a16="http://schemas.microsoft.com/office/drawing/2014/main" id="{7834D4B3-1AE4-4109-8C3B-A98CE3D5ADD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5" name="Text Box 3">
          <a:extLst>
            <a:ext uri="{FF2B5EF4-FFF2-40B4-BE49-F238E27FC236}">
              <a16:creationId xmlns:a16="http://schemas.microsoft.com/office/drawing/2014/main" id="{BB952A04-C5D4-401C-B506-8EEC8C1989F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6" name="Text Box 4">
          <a:extLst>
            <a:ext uri="{FF2B5EF4-FFF2-40B4-BE49-F238E27FC236}">
              <a16:creationId xmlns:a16="http://schemas.microsoft.com/office/drawing/2014/main" id="{A272CF8E-10C9-4F07-AC82-C2B1BC4DF27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7" name="Text Box 5">
          <a:extLst>
            <a:ext uri="{FF2B5EF4-FFF2-40B4-BE49-F238E27FC236}">
              <a16:creationId xmlns:a16="http://schemas.microsoft.com/office/drawing/2014/main" id="{0E1CAE70-341D-4FB5-B858-5CC58EF57BD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8" name="Text Box 2">
          <a:extLst>
            <a:ext uri="{FF2B5EF4-FFF2-40B4-BE49-F238E27FC236}">
              <a16:creationId xmlns:a16="http://schemas.microsoft.com/office/drawing/2014/main" id="{EEF14E29-8691-4DD0-B404-E4BEDC76A94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59" name="Text Box 3">
          <a:extLst>
            <a:ext uri="{FF2B5EF4-FFF2-40B4-BE49-F238E27FC236}">
              <a16:creationId xmlns:a16="http://schemas.microsoft.com/office/drawing/2014/main" id="{5C175BB0-F397-4CBB-8E9F-DC5E2815B20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0" name="Text Box 4">
          <a:extLst>
            <a:ext uri="{FF2B5EF4-FFF2-40B4-BE49-F238E27FC236}">
              <a16:creationId xmlns:a16="http://schemas.microsoft.com/office/drawing/2014/main" id="{B5345A15-6986-434A-9934-D9E97BB4F5F5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1" name="Text Box 5">
          <a:extLst>
            <a:ext uri="{FF2B5EF4-FFF2-40B4-BE49-F238E27FC236}">
              <a16:creationId xmlns:a16="http://schemas.microsoft.com/office/drawing/2014/main" id="{54993CBA-793B-4512-8E62-C8C3BCE1BAA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2" name="Text Box 2">
          <a:extLst>
            <a:ext uri="{FF2B5EF4-FFF2-40B4-BE49-F238E27FC236}">
              <a16:creationId xmlns:a16="http://schemas.microsoft.com/office/drawing/2014/main" id="{0805D2D3-7441-4F58-97FA-4FE4C79161AE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3" name="Text Box 3">
          <a:extLst>
            <a:ext uri="{FF2B5EF4-FFF2-40B4-BE49-F238E27FC236}">
              <a16:creationId xmlns:a16="http://schemas.microsoft.com/office/drawing/2014/main" id="{6812618C-E2B0-4D73-BF89-49723C4E28E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4" name="Text Box 4">
          <a:extLst>
            <a:ext uri="{FF2B5EF4-FFF2-40B4-BE49-F238E27FC236}">
              <a16:creationId xmlns:a16="http://schemas.microsoft.com/office/drawing/2014/main" id="{1B85AEC2-44A3-426E-8249-232A7CD0D54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26CFE29B-551F-470A-81D3-C123DE24052A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6" name="Text Box 2">
          <a:extLst>
            <a:ext uri="{FF2B5EF4-FFF2-40B4-BE49-F238E27FC236}">
              <a16:creationId xmlns:a16="http://schemas.microsoft.com/office/drawing/2014/main" id="{8FF8E949-BE63-41DC-9278-77B223E1D79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7" name="Text Box 3">
          <a:extLst>
            <a:ext uri="{FF2B5EF4-FFF2-40B4-BE49-F238E27FC236}">
              <a16:creationId xmlns:a16="http://schemas.microsoft.com/office/drawing/2014/main" id="{02A6950D-F9FD-4441-88C7-88DEE5650BDB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8" name="Text Box 4">
          <a:extLst>
            <a:ext uri="{FF2B5EF4-FFF2-40B4-BE49-F238E27FC236}">
              <a16:creationId xmlns:a16="http://schemas.microsoft.com/office/drawing/2014/main" id="{540C70AD-FF6A-4C87-BFC5-2AB3878A5B4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69" name="Text Box 5">
          <a:extLst>
            <a:ext uri="{FF2B5EF4-FFF2-40B4-BE49-F238E27FC236}">
              <a16:creationId xmlns:a16="http://schemas.microsoft.com/office/drawing/2014/main" id="{6228B2E5-83B9-480A-AB7C-CC75B3C65032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0" name="Text Box 2">
          <a:extLst>
            <a:ext uri="{FF2B5EF4-FFF2-40B4-BE49-F238E27FC236}">
              <a16:creationId xmlns:a16="http://schemas.microsoft.com/office/drawing/2014/main" id="{4DA7EF5B-3AA2-4FBF-AF63-0441D610C127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1" name="Text Box 3">
          <a:extLst>
            <a:ext uri="{FF2B5EF4-FFF2-40B4-BE49-F238E27FC236}">
              <a16:creationId xmlns:a16="http://schemas.microsoft.com/office/drawing/2014/main" id="{589D2BF9-F740-4984-8789-2437F8A206D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2" name="Text Box 4">
          <a:extLst>
            <a:ext uri="{FF2B5EF4-FFF2-40B4-BE49-F238E27FC236}">
              <a16:creationId xmlns:a16="http://schemas.microsoft.com/office/drawing/2014/main" id="{E3171F21-5B2E-47CC-AF9C-518FE5FAB935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3" name="Text Box 5">
          <a:extLst>
            <a:ext uri="{FF2B5EF4-FFF2-40B4-BE49-F238E27FC236}">
              <a16:creationId xmlns:a16="http://schemas.microsoft.com/office/drawing/2014/main" id="{991A3348-CCDF-4357-B4F6-DB84B6EC3767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45E82DFD-0AE5-4244-8467-6076D77800F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5" name="Text Box 3">
          <a:extLst>
            <a:ext uri="{FF2B5EF4-FFF2-40B4-BE49-F238E27FC236}">
              <a16:creationId xmlns:a16="http://schemas.microsoft.com/office/drawing/2014/main" id="{BD4A4C16-B9E1-45BF-AC2F-01BE50615F9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6" name="Text Box 4">
          <a:extLst>
            <a:ext uri="{FF2B5EF4-FFF2-40B4-BE49-F238E27FC236}">
              <a16:creationId xmlns:a16="http://schemas.microsoft.com/office/drawing/2014/main" id="{0F18B576-5BA6-4EB6-9DFB-377D328ACF7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7" name="Text Box 5">
          <a:extLst>
            <a:ext uri="{FF2B5EF4-FFF2-40B4-BE49-F238E27FC236}">
              <a16:creationId xmlns:a16="http://schemas.microsoft.com/office/drawing/2014/main" id="{2819D44E-E54B-4D14-8FE3-37DD0D7CC5FD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8" name="Text Box 2">
          <a:extLst>
            <a:ext uri="{FF2B5EF4-FFF2-40B4-BE49-F238E27FC236}">
              <a16:creationId xmlns:a16="http://schemas.microsoft.com/office/drawing/2014/main" id="{765B1C96-3D43-41E8-AD28-C8DC8CA60E19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79" name="Text Box 3">
          <a:extLst>
            <a:ext uri="{FF2B5EF4-FFF2-40B4-BE49-F238E27FC236}">
              <a16:creationId xmlns:a16="http://schemas.microsoft.com/office/drawing/2014/main" id="{A19F5F85-875D-4912-AF4B-2A742751BE2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0" name="Text Box 4">
          <a:extLst>
            <a:ext uri="{FF2B5EF4-FFF2-40B4-BE49-F238E27FC236}">
              <a16:creationId xmlns:a16="http://schemas.microsoft.com/office/drawing/2014/main" id="{420D04B9-1B48-40EC-97B5-F871FF4BDC3E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1" name="Text Box 5">
          <a:extLst>
            <a:ext uri="{FF2B5EF4-FFF2-40B4-BE49-F238E27FC236}">
              <a16:creationId xmlns:a16="http://schemas.microsoft.com/office/drawing/2014/main" id="{F9767CBD-FF03-48A3-B321-70DC59E0F58B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928204C6-823D-4755-8AE7-FC1AA7E52AE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3" name="Text Box 3">
          <a:extLst>
            <a:ext uri="{FF2B5EF4-FFF2-40B4-BE49-F238E27FC236}">
              <a16:creationId xmlns:a16="http://schemas.microsoft.com/office/drawing/2014/main" id="{7653D5CE-414F-48F9-9E23-3156106BEBB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4" name="Text Box 4">
          <a:extLst>
            <a:ext uri="{FF2B5EF4-FFF2-40B4-BE49-F238E27FC236}">
              <a16:creationId xmlns:a16="http://schemas.microsoft.com/office/drawing/2014/main" id="{85F540F9-B65F-489F-8D3D-A3C981CE5DE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5" name="Text Box 5">
          <a:extLst>
            <a:ext uri="{FF2B5EF4-FFF2-40B4-BE49-F238E27FC236}">
              <a16:creationId xmlns:a16="http://schemas.microsoft.com/office/drawing/2014/main" id="{38D3218E-D0A5-4B6D-B94E-23A94835B0B5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6" name="Text Box 2">
          <a:extLst>
            <a:ext uri="{FF2B5EF4-FFF2-40B4-BE49-F238E27FC236}">
              <a16:creationId xmlns:a16="http://schemas.microsoft.com/office/drawing/2014/main" id="{36004F30-412A-4D77-ACE5-3D4E3E8BF10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7" name="Text Box 3">
          <a:extLst>
            <a:ext uri="{FF2B5EF4-FFF2-40B4-BE49-F238E27FC236}">
              <a16:creationId xmlns:a16="http://schemas.microsoft.com/office/drawing/2014/main" id="{34905E41-776F-4B0D-ACA2-9D4EFA00A639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8" name="Text Box 4">
          <a:extLst>
            <a:ext uri="{FF2B5EF4-FFF2-40B4-BE49-F238E27FC236}">
              <a16:creationId xmlns:a16="http://schemas.microsoft.com/office/drawing/2014/main" id="{79C27FCE-DC70-4FCD-BD8F-464F4517C012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289" name="Text Box 5">
          <a:extLst>
            <a:ext uri="{FF2B5EF4-FFF2-40B4-BE49-F238E27FC236}">
              <a16:creationId xmlns:a16="http://schemas.microsoft.com/office/drawing/2014/main" id="{6B280CA8-04D6-470E-8EBB-99824CB5075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0" name="Text Box 2">
          <a:extLst>
            <a:ext uri="{FF2B5EF4-FFF2-40B4-BE49-F238E27FC236}">
              <a16:creationId xmlns:a16="http://schemas.microsoft.com/office/drawing/2014/main" id="{3E7425E0-3372-43C5-BA47-DAFDC189087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1" name="Text Box 3">
          <a:extLst>
            <a:ext uri="{FF2B5EF4-FFF2-40B4-BE49-F238E27FC236}">
              <a16:creationId xmlns:a16="http://schemas.microsoft.com/office/drawing/2014/main" id="{6A4DD40A-79F4-42D7-8505-214F5978397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2" name="Text Box 4">
          <a:extLst>
            <a:ext uri="{FF2B5EF4-FFF2-40B4-BE49-F238E27FC236}">
              <a16:creationId xmlns:a16="http://schemas.microsoft.com/office/drawing/2014/main" id="{90DF854C-3FDC-43A1-8095-59DB3D3F0A9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389696B1-9EB4-4D7F-8B71-5FF0A283CD7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83B6AAD6-0F87-4C57-9337-6C93597FCD3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5" name="Text Box 3">
          <a:extLst>
            <a:ext uri="{FF2B5EF4-FFF2-40B4-BE49-F238E27FC236}">
              <a16:creationId xmlns:a16="http://schemas.microsoft.com/office/drawing/2014/main" id="{844D26CD-CAAE-4AF0-BD20-301BE051A715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6" name="Text Box 4">
          <a:extLst>
            <a:ext uri="{FF2B5EF4-FFF2-40B4-BE49-F238E27FC236}">
              <a16:creationId xmlns:a16="http://schemas.microsoft.com/office/drawing/2014/main" id="{B3735BA1-AB7B-451B-BC7F-028885B82B2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E8EBCFD2-D030-484B-AB66-E152146B77A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8" name="Text Box 2">
          <a:extLst>
            <a:ext uri="{FF2B5EF4-FFF2-40B4-BE49-F238E27FC236}">
              <a16:creationId xmlns:a16="http://schemas.microsoft.com/office/drawing/2014/main" id="{5DEEEC4C-70AB-4F1D-9C3A-1DC1D290C26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299" name="Text Box 3">
          <a:extLst>
            <a:ext uri="{FF2B5EF4-FFF2-40B4-BE49-F238E27FC236}">
              <a16:creationId xmlns:a16="http://schemas.microsoft.com/office/drawing/2014/main" id="{7536F901-9C30-4329-A287-8AEA838E12E4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0" name="Text Box 4">
          <a:extLst>
            <a:ext uri="{FF2B5EF4-FFF2-40B4-BE49-F238E27FC236}">
              <a16:creationId xmlns:a16="http://schemas.microsoft.com/office/drawing/2014/main" id="{C347A2A6-89EB-4868-AC22-BF3EBCC8D95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F891BD70-E4DA-470F-B45A-9A812A16D70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2" name="Text Box 2">
          <a:extLst>
            <a:ext uri="{FF2B5EF4-FFF2-40B4-BE49-F238E27FC236}">
              <a16:creationId xmlns:a16="http://schemas.microsoft.com/office/drawing/2014/main" id="{ACA3D2E3-0A56-4575-AE16-8490C42AAF72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3" name="Text Box 3">
          <a:extLst>
            <a:ext uri="{FF2B5EF4-FFF2-40B4-BE49-F238E27FC236}">
              <a16:creationId xmlns:a16="http://schemas.microsoft.com/office/drawing/2014/main" id="{00729360-877E-4953-B2C2-13B4857C6704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4" name="Text Box 4">
          <a:extLst>
            <a:ext uri="{FF2B5EF4-FFF2-40B4-BE49-F238E27FC236}">
              <a16:creationId xmlns:a16="http://schemas.microsoft.com/office/drawing/2014/main" id="{636407C1-A3DD-497D-B6C0-CDDBCAD4DA3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5" name="Text Box 5">
          <a:extLst>
            <a:ext uri="{FF2B5EF4-FFF2-40B4-BE49-F238E27FC236}">
              <a16:creationId xmlns:a16="http://schemas.microsoft.com/office/drawing/2014/main" id="{45FAB15E-4F7E-4442-80BD-7E1F8672145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6" name="Text Box 2">
          <a:extLst>
            <a:ext uri="{FF2B5EF4-FFF2-40B4-BE49-F238E27FC236}">
              <a16:creationId xmlns:a16="http://schemas.microsoft.com/office/drawing/2014/main" id="{E000BB6E-135C-4864-A07A-5D96D8C81B53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7" name="Text Box 3">
          <a:extLst>
            <a:ext uri="{FF2B5EF4-FFF2-40B4-BE49-F238E27FC236}">
              <a16:creationId xmlns:a16="http://schemas.microsoft.com/office/drawing/2014/main" id="{90106A82-B849-4085-80A9-BA21C8EA3E3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8" name="Text Box 4">
          <a:extLst>
            <a:ext uri="{FF2B5EF4-FFF2-40B4-BE49-F238E27FC236}">
              <a16:creationId xmlns:a16="http://schemas.microsoft.com/office/drawing/2014/main" id="{26F733A6-940F-4100-BEE8-0B9BAD6E8BD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09" name="Text Box 5">
          <a:extLst>
            <a:ext uri="{FF2B5EF4-FFF2-40B4-BE49-F238E27FC236}">
              <a16:creationId xmlns:a16="http://schemas.microsoft.com/office/drawing/2014/main" id="{61575303-FB72-4CFE-ABB2-21BCA3F5A25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0" name="Text Box 2">
          <a:extLst>
            <a:ext uri="{FF2B5EF4-FFF2-40B4-BE49-F238E27FC236}">
              <a16:creationId xmlns:a16="http://schemas.microsoft.com/office/drawing/2014/main" id="{BCD08788-0223-4D22-8A95-8ADAF9B3FE8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1" name="Text Box 3">
          <a:extLst>
            <a:ext uri="{FF2B5EF4-FFF2-40B4-BE49-F238E27FC236}">
              <a16:creationId xmlns:a16="http://schemas.microsoft.com/office/drawing/2014/main" id="{A111B78C-9070-4827-8275-C91F911A1EE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2" name="Text Box 4">
          <a:extLst>
            <a:ext uri="{FF2B5EF4-FFF2-40B4-BE49-F238E27FC236}">
              <a16:creationId xmlns:a16="http://schemas.microsoft.com/office/drawing/2014/main" id="{A19E2D9A-BE7D-401C-B377-9CFA2B1241C3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3" name="Text Box 5">
          <a:extLst>
            <a:ext uri="{FF2B5EF4-FFF2-40B4-BE49-F238E27FC236}">
              <a16:creationId xmlns:a16="http://schemas.microsoft.com/office/drawing/2014/main" id="{57741879-05FB-4EF4-9D3C-D0785CE423B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4" name="Text Box 2">
          <a:extLst>
            <a:ext uri="{FF2B5EF4-FFF2-40B4-BE49-F238E27FC236}">
              <a16:creationId xmlns:a16="http://schemas.microsoft.com/office/drawing/2014/main" id="{D98E4A5D-22D7-4034-B360-1E6E265F8EF5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5" name="Text Box 3">
          <a:extLst>
            <a:ext uri="{FF2B5EF4-FFF2-40B4-BE49-F238E27FC236}">
              <a16:creationId xmlns:a16="http://schemas.microsoft.com/office/drawing/2014/main" id="{A30CAB46-7521-4B1A-A34B-012DAF4155D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6" name="Text Box 4">
          <a:extLst>
            <a:ext uri="{FF2B5EF4-FFF2-40B4-BE49-F238E27FC236}">
              <a16:creationId xmlns:a16="http://schemas.microsoft.com/office/drawing/2014/main" id="{19475605-4055-4A00-BF5D-0CA1666CAE04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7" name="Text Box 5">
          <a:extLst>
            <a:ext uri="{FF2B5EF4-FFF2-40B4-BE49-F238E27FC236}">
              <a16:creationId xmlns:a16="http://schemas.microsoft.com/office/drawing/2014/main" id="{ACFEC9C3-00E5-4D09-B670-0DBC71693EF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8" name="Text Box 2">
          <a:extLst>
            <a:ext uri="{FF2B5EF4-FFF2-40B4-BE49-F238E27FC236}">
              <a16:creationId xmlns:a16="http://schemas.microsoft.com/office/drawing/2014/main" id="{DFDE88FD-4C8D-44DB-BE44-2397D1ED264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19" name="Text Box 3">
          <a:extLst>
            <a:ext uri="{FF2B5EF4-FFF2-40B4-BE49-F238E27FC236}">
              <a16:creationId xmlns:a16="http://schemas.microsoft.com/office/drawing/2014/main" id="{85E69963-A13C-4669-8DA6-A09E1863A4C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0" name="Text Box 4">
          <a:extLst>
            <a:ext uri="{FF2B5EF4-FFF2-40B4-BE49-F238E27FC236}">
              <a16:creationId xmlns:a16="http://schemas.microsoft.com/office/drawing/2014/main" id="{FFD404F7-AEC6-40ED-B8BE-AACE456E2D5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1" name="Text Box 5">
          <a:extLst>
            <a:ext uri="{FF2B5EF4-FFF2-40B4-BE49-F238E27FC236}">
              <a16:creationId xmlns:a16="http://schemas.microsoft.com/office/drawing/2014/main" id="{5E95B905-FF7C-4C7A-AF38-08117D1BBCF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41352BAB-1297-49F7-B707-0E5F9B073BE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3" name="Text Box 3">
          <a:extLst>
            <a:ext uri="{FF2B5EF4-FFF2-40B4-BE49-F238E27FC236}">
              <a16:creationId xmlns:a16="http://schemas.microsoft.com/office/drawing/2014/main" id="{50FD69DD-9E0A-45FE-8C52-C6EF4096CDC1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4" name="Text Box 4">
          <a:extLst>
            <a:ext uri="{FF2B5EF4-FFF2-40B4-BE49-F238E27FC236}">
              <a16:creationId xmlns:a16="http://schemas.microsoft.com/office/drawing/2014/main" id="{2A01EA56-3136-49A1-8F64-42FB8A21F992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053A4582-DB40-46E2-B7B3-B0502C52653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6" name="Text Box 2">
          <a:extLst>
            <a:ext uri="{FF2B5EF4-FFF2-40B4-BE49-F238E27FC236}">
              <a16:creationId xmlns:a16="http://schemas.microsoft.com/office/drawing/2014/main" id="{D29D7A69-AB94-4091-BF55-4646B73C315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7" name="Text Box 3">
          <a:extLst>
            <a:ext uri="{FF2B5EF4-FFF2-40B4-BE49-F238E27FC236}">
              <a16:creationId xmlns:a16="http://schemas.microsoft.com/office/drawing/2014/main" id="{57039BB5-559C-440F-833B-4BC55F87723E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8" name="Text Box 4">
          <a:extLst>
            <a:ext uri="{FF2B5EF4-FFF2-40B4-BE49-F238E27FC236}">
              <a16:creationId xmlns:a16="http://schemas.microsoft.com/office/drawing/2014/main" id="{732F43E1-C564-49E7-A5A9-EDF9A8090BBF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29" name="Text Box 5">
          <a:extLst>
            <a:ext uri="{FF2B5EF4-FFF2-40B4-BE49-F238E27FC236}">
              <a16:creationId xmlns:a16="http://schemas.microsoft.com/office/drawing/2014/main" id="{C50565BB-0D19-43FC-A697-F2540CD2F6FB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0" name="Text Box 2">
          <a:extLst>
            <a:ext uri="{FF2B5EF4-FFF2-40B4-BE49-F238E27FC236}">
              <a16:creationId xmlns:a16="http://schemas.microsoft.com/office/drawing/2014/main" id="{D302E52E-AFED-4D94-A78E-F5C0D2694809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1" name="Text Box 3">
          <a:extLst>
            <a:ext uri="{FF2B5EF4-FFF2-40B4-BE49-F238E27FC236}">
              <a16:creationId xmlns:a16="http://schemas.microsoft.com/office/drawing/2014/main" id="{E12C8C82-2818-4DB1-8CE8-542639F8622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2" name="Text Box 4">
          <a:extLst>
            <a:ext uri="{FF2B5EF4-FFF2-40B4-BE49-F238E27FC236}">
              <a16:creationId xmlns:a16="http://schemas.microsoft.com/office/drawing/2014/main" id="{23785531-F894-447F-9E72-5FB838469C17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3" name="Text Box 5">
          <a:extLst>
            <a:ext uri="{FF2B5EF4-FFF2-40B4-BE49-F238E27FC236}">
              <a16:creationId xmlns:a16="http://schemas.microsoft.com/office/drawing/2014/main" id="{720590BA-7014-4084-88D6-EFD43D14AF8A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4" name="Text Box 2">
          <a:extLst>
            <a:ext uri="{FF2B5EF4-FFF2-40B4-BE49-F238E27FC236}">
              <a16:creationId xmlns:a16="http://schemas.microsoft.com/office/drawing/2014/main" id="{91175A27-B48B-4863-B4A6-E64D1D887166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5" name="Text Box 3">
          <a:extLst>
            <a:ext uri="{FF2B5EF4-FFF2-40B4-BE49-F238E27FC236}">
              <a16:creationId xmlns:a16="http://schemas.microsoft.com/office/drawing/2014/main" id="{69F9E02E-69EF-4EAC-BC44-C4C04C21CFDC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6" name="Text Box 4">
          <a:extLst>
            <a:ext uri="{FF2B5EF4-FFF2-40B4-BE49-F238E27FC236}">
              <a16:creationId xmlns:a16="http://schemas.microsoft.com/office/drawing/2014/main" id="{003C5957-D2B3-472E-B78F-E9E4FCB1D194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0</xdr:colOff>
      <xdr:row>28</xdr:row>
      <xdr:rowOff>161925</xdr:rowOff>
    </xdr:from>
    <xdr:to>
      <xdr:col>2</xdr:col>
      <xdr:colOff>142875</xdr:colOff>
      <xdr:row>30</xdr:row>
      <xdr:rowOff>76200</xdr:rowOff>
    </xdr:to>
    <xdr:sp macro="" textlink="">
      <xdr:nvSpPr>
        <xdr:cNvPr id="337" name="Text Box 5">
          <a:extLst>
            <a:ext uri="{FF2B5EF4-FFF2-40B4-BE49-F238E27FC236}">
              <a16:creationId xmlns:a16="http://schemas.microsoft.com/office/drawing/2014/main" id="{75EA1DF1-710F-4C94-8282-5C360E4F76ED}"/>
            </a:ext>
          </a:extLst>
        </xdr:cNvPr>
        <xdr:cNvSpPr txBox="1">
          <a:spLocks noChangeArrowheads="1"/>
        </xdr:cNvSpPr>
      </xdr:nvSpPr>
      <xdr:spPr bwMode="auto">
        <a:xfrm>
          <a:off x="1085850" y="5505450"/>
          <a:ext cx="14287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38" name="Text Box 2">
          <a:extLst>
            <a:ext uri="{FF2B5EF4-FFF2-40B4-BE49-F238E27FC236}">
              <a16:creationId xmlns:a16="http://schemas.microsoft.com/office/drawing/2014/main" id="{82AFD6B3-C42E-49F3-845D-82524FFFB26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39" name="Text Box 3">
          <a:extLst>
            <a:ext uri="{FF2B5EF4-FFF2-40B4-BE49-F238E27FC236}">
              <a16:creationId xmlns:a16="http://schemas.microsoft.com/office/drawing/2014/main" id="{8DF78819-5650-40D0-94D6-B545C420D65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0" name="Text Box 4">
          <a:extLst>
            <a:ext uri="{FF2B5EF4-FFF2-40B4-BE49-F238E27FC236}">
              <a16:creationId xmlns:a16="http://schemas.microsoft.com/office/drawing/2014/main" id="{CB8471AE-72B7-4708-AD1C-C63B494DE5F9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1" name="Text Box 5">
          <a:extLst>
            <a:ext uri="{FF2B5EF4-FFF2-40B4-BE49-F238E27FC236}">
              <a16:creationId xmlns:a16="http://schemas.microsoft.com/office/drawing/2014/main" id="{62C0E506-EEF8-4DAA-A619-CF630D2D6E4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2" name="Text Box 2">
          <a:extLst>
            <a:ext uri="{FF2B5EF4-FFF2-40B4-BE49-F238E27FC236}">
              <a16:creationId xmlns:a16="http://schemas.microsoft.com/office/drawing/2014/main" id="{E3A6D21A-F34F-43CE-90AC-B3E8A5AD6BC5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3" name="Text Box 3">
          <a:extLst>
            <a:ext uri="{FF2B5EF4-FFF2-40B4-BE49-F238E27FC236}">
              <a16:creationId xmlns:a16="http://schemas.microsoft.com/office/drawing/2014/main" id="{912A7DE4-E7C3-4A0A-9E82-776A58436D3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4" name="Text Box 4">
          <a:extLst>
            <a:ext uri="{FF2B5EF4-FFF2-40B4-BE49-F238E27FC236}">
              <a16:creationId xmlns:a16="http://schemas.microsoft.com/office/drawing/2014/main" id="{2150A38A-4B0C-4419-BF42-B674CFB7801E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5" name="Text Box 5">
          <a:extLst>
            <a:ext uri="{FF2B5EF4-FFF2-40B4-BE49-F238E27FC236}">
              <a16:creationId xmlns:a16="http://schemas.microsoft.com/office/drawing/2014/main" id="{EC3C3AC9-06E3-46F9-AB31-41ED099BCD8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6" name="Text Box 2">
          <a:extLst>
            <a:ext uri="{FF2B5EF4-FFF2-40B4-BE49-F238E27FC236}">
              <a16:creationId xmlns:a16="http://schemas.microsoft.com/office/drawing/2014/main" id="{47C9DB50-5250-43C2-AB27-0E6FF00C5EB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7" name="Text Box 3">
          <a:extLst>
            <a:ext uri="{FF2B5EF4-FFF2-40B4-BE49-F238E27FC236}">
              <a16:creationId xmlns:a16="http://schemas.microsoft.com/office/drawing/2014/main" id="{811A39A3-5773-4C13-AF65-F7E12396402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8" name="Text Box 4">
          <a:extLst>
            <a:ext uri="{FF2B5EF4-FFF2-40B4-BE49-F238E27FC236}">
              <a16:creationId xmlns:a16="http://schemas.microsoft.com/office/drawing/2014/main" id="{B8222D84-912D-4544-AF1C-02F7F371E18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49" name="Text Box 5">
          <a:extLst>
            <a:ext uri="{FF2B5EF4-FFF2-40B4-BE49-F238E27FC236}">
              <a16:creationId xmlns:a16="http://schemas.microsoft.com/office/drawing/2014/main" id="{F68D8722-E8F9-4080-95D7-CABACA44307A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0" name="Text Box 2">
          <a:extLst>
            <a:ext uri="{FF2B5EF4-FFF2-40B4-BE49-F238E27FC236}">
              <a16:creationId xmlns:a16="http://schemas.microsoft.com/office/drawing/2014/main" id="{30695498-F04A-4FD4-A30E-21B9E57FF47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1" name="Text Box 3">
          <a:extLst>
            <a:ext uri="{FF2B5EF4-FFF2-40B4-BE49-F238E27FC236}">
              <a16:creationId xmlns:a16="http://schemas.microsoft.com/office/drawing/2014/main" id="{1B38B7CD-61FA-463B-9B18-6567A9D43A5A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2" name="Text Box 4">
          <a:extLst>
            <a:ext uri="{FF2B5EF4-FFF2-40B4-BE49-F238E27FC236}">
              <a16:creationId xmlns:a16="http://schemas.microsoft.com/office/drawing/2014/main" id="{3E91BEAC-16EB-470C-A458-A00A2FE4468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3" name="Text Box 5">
          <a:extLst>
            <a:ext uri="{FF2B5EF4-FFF2-40B4-BE49-F238E27FC236}">
              <a16:creationId xmlns:a16="http://schemas.microsoft.com/office/drawing/2014/main" id="{0F32DB9A-34E1-48B5-80FE-41DC73CDEFC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4" name="Text Box 2">
          <a:extLst>
            <a:ext uri="{FF2B5EF4-FFF2-40B4-BE49-F238E27FC236}">
              <a16:creationId xmlns:a16="http://schemas.microsoft.com/office/drawing/2014/main" id="{0A19A90E-D119-44B3-8D5D-9305BC10CB1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5" name="Text Box 3">
          <a:extLst>
            <a:ext uri="{FF2B5EF4-FFF2-40B4-BE49-F238E27FC236}">
              <a16:creationId xmlns:a16="http://schemas.microsoft.com/office/drawing/2014/main" id="{7E423C52-B6D8-421C-A053-3F014E3535F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6" name="Text Box 4">
          <a:extLst>
            <a:ext uri="{FF2B5EF4-FFF2-40B4-BE49-F238E27FC236}">
              <a16:creationId xmlns:a16="http://schemas.microsoft.com/office/drawing/2014/main" id="{28723925-16B6-4CA5-A392-2D6375199DD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7" name="Text Box 5">
          <a:extLst>
            <a:ext uri="{FF2B5EF4-FFF2-40B4-BE49-F238E27FC236}">
              <a16:creationId xmlns:a16="http://schemas.microsoft.com/office/drawing/2014/main" id="{E6BBEDB1-14F1-4CDE-8BA6-CAE5BD8697A2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8" name="Text Box 2">
          <a:extLst>
            <a:ext uri="{FF2B5EF4-FFF2-40B4-BE49-F238E27FC236}">
              <a16:creationId xmlns:a16="http://schemas.microsoft.com/office/drawing/2014/main" id="{FFD9C51B-BCFF-4D64-BF5D-9895EA8222BB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59" name="Text Box 3">
          <a:extLst>
            <a:ext uri="{FF2B5EF4-FFF2-40B4-BE49-F238E27FC236}">
              <a16:creationId xmlns:a16="http://schemas.microsoft.com/office/drawing/2014/main" id="{22EA3397-56F4-4532-9EC8-8234D5B4E607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0" name="Text Box 4">
          <a:extLst>
            <a:ext uri="{FF2B5EF4-FFF2-40B4-BE49-F238E27FC236}">
              <a16:creationId xmlns:a16="http://schemas.microsoft.com/office/drawing/2014/main" id="{145922BD-B277-4DCE-8649-4950970DCB9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1" name="Text Box 5">
          <a:extLst>
            <a:ext uri="{FF2B5EF4-FFF2-40B4-BE49-F238E27FC236}">
              <a16:creationId xmlns:a16="http://schemas.microsoft.com/office/drawing/2014/main" id="{0E3436A3-F168-49A7-8ADB-B331212A2D72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2" name="Text Box 2">
          <a:extLst>
            <a:ext uri="{FF2B5EF4-FFF2-40B4-BE49-F238E27FC236}">
              <a16:creationId xmlns:a16="http://schemas.microsoft.com/office/drawing/2014/main" id="{06139ADF-0BED-47E5-8D52-A47E21451162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3" name="Text Box 3">
          <a:extLst>
            <a:ext uri="{FF2B5EF4-FFF2-40B4-BE49-F238E27FC236}">
              <a16:creationId xmlns:a16="http://schemas.microsoft.com/office/drawing/2014/main" id="{5456F31D-8155-4406-B23D-F65B5C70A3CD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4" name="Text Box 4">
          <a:extLst>
            <a:ext uri="{FF2B5EF4-FFF2-40B4-BE49-F238E27FC236}">
              <a16:creationId xmlns:a16="http://schemas.microsoft.com/office/drawing/2014/main" id="{A5CA43DE-25CA-4B73-BEE4-FAF268FAA52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5" name="Text Box 5">
          <a:extLst>
            <a:ext uri="{FF2B5EF4-FFF2-40B4-BE49-F238E27FC236}">
              <a16:creationId xmlns:a16="http://schemas.microsoft.com/office/drawing/2014/main" id="{9BC37D9C-33F0-4A8A-A0B1-498613248A8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2F65FADC-A24A-4952-870D-A06FD6AF5BF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7" name="Text Box 3">
          <a:extLst>
            <a:ext uri="{FF2B5EF4-FFF2-40B4-BE49-F238E27FC236}">
              <a16:creationId xmlns:a16="http://schemas.microsoft.com/office/drawing/2014/main" id="{EC9BEA68-A20E-4C57-8563-1D9C9FABFF6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8" name="Text Box 4">
          <a:extLst>
            <a:ext uri="{FF2B5EF4-FFF2-40B4-BE49-F238E27FC236}">
              <a16:creationId xmlns:a16="http://schemas.microsoft.com/office/drawing/2014/main" id="{2CDAAF0F-90FE-489A-8EE0-A6A547EB603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BED2CA4A-52A3-40B3-A145-A260F1D29703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0" name="Text Box 2">
          <a:extLst>
            <a:ext uri="{FF2B5EF4-FFF2-40B4-BE49-F238E27FC236}">
              <a16:creationId xmlns:a16="http://schemas.microsoft.com/office/drawing/2014/main" id="{633D69BE-A02F-4E3A-8240-B1CFAE37272F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1" name="Text Box 3">
          <a:extLst>
            <a:ext uri="{FF2B5EF4-FFF2-40B4-BE49-F238E27FC236}">
              <a16:creationId xmlns:a16="http://schemas.microsoft.com/office/drawing/2014/main" id="{2C9B0F2F-34AA-4C25-891C-A39DECF1C1B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2" name="Text Box 4">
          <a:extLst>
            <a:ext uri="{FF2B5EF4-FFF2-40B4-BE49-F238E27FC236}">
              <a16:creationId xmlns:a16="http://schemas.microsoft.com/office/drawing/2014/main" id="{3ABA738C-1B83-4DF1-804D-5FF58150F6CE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3" name="Text Box 5">
          <a:extLst>
            <a:ext uri="{FF2B5EF4-FFF2-40B4-BE49-F238E27FC236}">
              <a16:creationId xmlns:a16="http://schemas.microsoft.com/office/drawing/2014/main" id="{55056444-9A1A-4A19-9022-47AB2AC2D970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4" name="Text Box 2">
          <a:extLst>
            <a:ext uri="{FF2B5EF4-FFF2-40B4-BE49-F238E27FC236}">
              <a16:creationId xmlns:a16="http://schemas.microsoft.com/office/drawing/2014/main" id="{B740D408-9BA2-4247-8259-26E32F45B5DD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5" name="Text Box 3">
          <a:extLst>
            <a:ext uri="{FF2B5EF4-FFF2-40B4-BE49-F238E27FC236}">
              <a16:creationId xmlns:a16="http://schemas.microsoft.com/office/drawing/2014/main" id="{8F21FCC3-2588-4815-B16A-5205982D1477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6" name="Text Box 4">
          <a:extLst>
            <a:ext uri="{FF2B5EF4-FFF2-40B4-BE49-F238E27FC236}">
              <a16:creationId xmlns:a16="http://schemas.microsoft.com/office/drawing/2014/main" id="{E411253A-56C7-41FD-AD1B-CC3218A67D9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7" name="Text Box 5">
          <a:extLst>
            <a:ext uri="{FF2B5EF4-FFF2-40B4-BE49-F238E27FC236}">
              <a16:creationId xmlns:a16="http://schemas.microsoft.com/office/drawing/2014/main" id="{7C257A9E-C3E7-49DD-916D-57BE047B33E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6FB1CF66-1B0F-4F1C-94A7-30F66885408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79" name="Text Box 3">
          <a:extLst>
            <a:ext uri="{FF2B5EF4-FFF2-40B4-BE49-F238E27FC236}">
              <a16:creationId xmlns:a16="http://schemas.microsoft.com/office/drawing/2014/main" id="{99387A18-6C8C-4CCA-B825-21E0A11FF1E8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0" name="Text Box 4">
          <a:extLst>
            <a:ext uri="{FF2B5EF4-FFF2-40B4-BE49-F238E27FC236}">
              <a16:creationId xmlns:a16="http://schemas.microsoft.com/office/drawing/2014/main" id="{9AB4C51B-73CA-43D1-98E6-44C43531617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1" name="Text Box 5">
          <a:extLst>
            <a:ext uri="{FF2B5EF4-FFF2-40B4-BE49-F238E27FC236}">
              <a16:creationId xmlns:a16="http://schemas.microsoft.com/office/drawing/2014/main" id="{E1DBCC1A-7C18-45B5-B91F-B5BF74530DB4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2" name="Text Box 2">
          <a:extLst>
            <a:ext uri="{FF2B5EF4-FFF2-40B4-BE49-F238E27FC236}">
              <a16:creationId xmlns:a16="http://schemas.microsoft.com/office/drawing/2014/main" id="{E9F0C018-D53E-4A85-82C2-E4076F122FEC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3" name="Text Box 3">
          <a:extLst>
            <a:ext uri="{FF2B5EF4-FFF2-40B4-BE49-F238E27FC236}">
              <a16:creationId xmlns:a16="http://schemas.microsoft.com/office/drawing/2014/main" id="{1F972A47-4DD8-482D-B89A-5A4F051F13C9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4" name="Text Box 4">
          <a:extLst>
            <a:ext uri="{FF2B5EF4-FFF2-40B4-BE49-F238E27FC236}">
              <a16:creationId xmlns:a16="http://schemas.microsoft.com/office/drawing/2014/main" id="{6A2DBDBB-D0CA-4B7A-A159-527D1E93C681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28</xdr:row>
      <xdr:rowOff>161925</xdr:rowOff>
    </xdr:from>
    <xdr:to>
      <xdr:col>1</xdr:col>
      <xdr:colOff>76200</xdr:colOff>
      <xdr:row>30</xdr:row>
      <xdr:rowOff>76200</xdr:rowOff>
    </xdr:to>
    <xdr:sp macro="" textlink="">
      <xdr:nvSpPr>
        <xdr:cNvPr id="385" name="Text Box 5">
          <a:extLst>
            <a:ext uri="{FF2B5EF4-FFF2-40B4-BE49-F238E27FC236}">
              <a16:creationId xmlns:a16="http://schemas.microsoft.com/office/drawing/2014/main" id="{970F9677-6E22-48E9-BC37-2C49C3345DE6}"/>
            </a:ext>
          </a:extLst>
        </xdr:cNvPr>
        <xdr:cNvSpPr txBox="1">
          <a:spLocks noChangeArrowheads="1"/>
        </xdr:cNvSpPr>
      </xdr:nvSpPr>
      <xdr:spPr bwMode="auto">
        <a:xfrm>
          <a:off x="590550" y="5505450"/>
          <a:ext cx="762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86" name="Text Box 2">
          <a:extLst>
            <a:ext uri="{FF2B5EF4-FFF2-40B4-BE49-F238E27FC236}">
              <a16:creationId xmlns:a16="http://schemas.microsoft.com/office/drawing/2014/main" id="{CE4EDE40-A9F9-4EB7-9671-522A0D185F0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87" name="Text Box 3">
          <a:extLst>
            <a:ext uri="{FF2B5EF4-FFF2-40B4-BE49-F238E27FC236}">
              <a16:creationId xmlns:a16="http://schemas.microsoft.com/office/drawing/2014/main" id="{676B3F76-5B20-4EDC-BAD9-7E74AC6E72C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88" name="Text Box 4">
          <a:extLst>
            <a:ext uri="{FF2B5EF4-FFF2-40B4-BE49-F238E27FC236}">
              <a16:creationId xmlns:a16="http://schemas.microsoft.com/office/drawing/2014/main" id="{EF2279E8-37EE-4753-BFEA-DC1276EE3B18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89" name="Text Box 5">
          <a:extLst>
            <a:ext uri="{FF2B5EF4-FFF2-40B4-BE49-F238E27FC236}">
              <a16:creationId xmlns:a16="http://schemas.microsoft.com/office/drawing/2014/main" id="{FE6B5023-01E1-4506-B822-113565CE71B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0" name="Text Box 2">
          <a:extLst>
            <a:ext uri="{FF2B5EF4-FFF2-40B4-BE49-F238E27FC236}">
              <a16:creationId xmlns:a16="http://schemas.microsoft.com/office/drawing/2014/main" id="{1A5BEB18-1B7B-431B-9B5F-8B93224DE25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1" name="Text Box 3">
          <a:extLst>
            <a:ext uri="{FF2B5EF4-FFF2-40B4-BE49-F238E27FC236}">
              <a16:creationId xmlns:a16="http://schemas.microsoft.com/office/drawing/2014/main" id="{A84A6487-D84E-4C0B-AF2F-DA68DF84D531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2" name="Text Box 4">
          <a:extLst>
            <a:ext uri="{FF2B5EF4-FFF2-40B4-BE49-F238E27FC236}">
              <a16:creationId xmlns:a16="http://schemas.microsoft.com/office/drawing/2014/main" id="{FD3EA00B-4524-40F6-8B8A-1891A5859BD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3" name="Text Box 5">
          <a:extLst>
            <a:ext uri="{FF2B5EF4-FFF2-40B4-BE49-F238E27FC236}">
              <a16:creationId xmlns:a16="http://schemas.microsoft.com/office/drawing/2014/main" id="{39380198-E7DA-47F6-9B28-FED194D301B6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4" name="Text Box 2">
          <a:extLst>
            <a:ext uri="{FF2B5EF4-FFF2-40B4-BE49-F238E27FC236}">
              <a16:creationId xmlns:a16="http://schemas.microsoft.com/office/drawing/2014/main" id="{1971DF27-9FE8-435F-B505-6A61371443FD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5" name="Text Box 3">
          <a:extLst>
            <a:ext uri="{FF2B5EF4-FFF2-40B4-BE49-F238E27FC236}">
              <a16:creationId xmlns:a16="http://schemas.microsoft.com/office/drawing/2014/main" id="{CC779B69-D1C3-48F5-A792-C70998DEB745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6" name="Text Box 4">
          <a:extLst>
            <a:ext uri="{FF2B5EF4-FFF2-40B4-BE49-F238E27FC236}">
              <a16:creationId xmlns:a16="http://schemas.microsoft.com/office/drawing/2014/main" id="{2C88C736-D6C8-4C00-995F-612932DF9449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7" name="Text Box 5">
          <a:extLst>
            <a:ext uri="{FF2B5EF4-FFF2-40B4-BE49-F238E27FC236}">
              <a16:creationId xmlns:a16="http://schemas.microsoft.com/office/drawing/2014/main" id="{6365F487-EBB9-4822-8A22-A77A77A06B2C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8" name="Text Box 2">
          <a:extLst>
            <a:ext uri="{FF2B5EF4-FFF2-40B4-BE49-F238E27FC236}">
              <a16:creationId xmlns:a16="http://schemas.microsoft.com/office/drawing/2014/main" id="{A70F8E6F-EEB6-44B2-BAB4-0E3A3ABF34CD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399" name="Text Box 3">
          <a:extLst>
            <a:ext uri="{FF2B5EF4-FFF2-40B4-BE49-F238E27FC236}">
              <a16:creationId xmlns:a16="http://schemas.microsoft.com/office/drawing/2014/main" id="{8152E522-FCB4-4401-92CD-5EF370106EFF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0" name="Text Box 4">
          <a:extLst>
            <a:ext uri="{FF2B5EF4-FFF2-40B4-BE49-F238E27FC236}">
              <a16:creationId xmlns:a16="http://schemas.microsoft.com/office/drawing/2014/main" id="{48435EDE-C257-46E5-B892-C5A42112FCC5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1" name="Text Box 5">
          <a:extLst>
            <a:ext uri="{FF2B5EF4-FFF2-40B4-BE49-F238E27FC236}">
              <a16:creationId xmlns:a16="http://schemas.microsoft.com/office/drawing/2014/main" id="{DEAB27E7-6FAC-48BA-93CF-19CDB8A21945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2" name="Text Box 2">
          <a:extLst>
            <a:ext uri="{FF2B5EF4-FFF2-40B4-BE49-F238E27FC236}">
              <a16:creationId xmlns:a16="http://schemas.microsoft.com/office/drawing/2014/main" id="{05F169DA-6E5B-481E-A2B0-8D4096E552D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3" name="Text Box 3">
          <a:extLst>
            <a:ext uri="{FF2B5EF4-FFF2-40B4-BE49-F238E27FC236}">
              <a16:creationId xmlns:a16="http://schemas.microsoft.com/office/drawing/2014/main" id="{96A68A29-944A-4430-8E4A-D98F78FEBF51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4" name="Text Box 4">
          <a:extLst>
            <a:ext uri="{FF2B5EF4-FFF2-40B4-BE49-F238E27FC236}">
              <a16:creationId xmlns:a16="http://schemas.microsoft.com/office/drawing/2014/main" id="{EC3EEF11-52A8-4EBE-95D3-BE835149B7A7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5" name="Text Box 5">
          <a:extLst>
            <a:ext uri="{FF2B5EF4-FFF2-40B4-BE49-F238E27FC236}">
              <a16:creationId xmlns:a16="http://schemas.microsoft.com/office/drawing/2014/main" id="{595CAF04-6C5B-458C-854F-99E3E33E053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6" name="Text Box 2">
          <a:extLst>
            <a:ext uri="{FF2B5EF4-FFF2-40B4-BE49-F238E27FC236}">
              <a16:creationId xmlns:a16="http://schemas.microsoft.com/office/drawing/2014/main" id="{3C4AD76E-C8D4-443E-AD1D-F1B2B6B874F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7" name="Text Box 3">
          <a:extLst>
            <a:ext uri="{FF2B5EF4-FFF2-40B4-BE49-F238E27FC236}">
              <a16:creationId xmlns:a16="http://schemas.microsoft.com/office/drawing/2014/main" id="{214FF26A-55C9-4768-AE52-E09ECE04B00A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8" name="Text Box 4">
          <a:extLst>
            <a:ext uri="{FF2B5EF4-FFF2-40B4-BE49-F238E27FC236}">
              <a16:creationId xmlns:a16="http://schemas.microsoft.com/office/drawing/2014/main" id="{A6494001-F913-4717-BE99-A5C66E7FA52A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09" name="Text Box 5">
          <a:extLst>
            <a:ext uri="{FF2B5EF4-FFF2-40B4-BE49-F238E27FC236}">
              <a16:creationId xmlns:a16="http://schemas.microsoft.com/office/drawing/2014/main" id="{1AD3FB19-F957-4C79-971F-298719E6B7D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0" name="Text Box 2">
          <a:extLst>
            <a:ext uri="{FF2B5EF4-FFF2-40B4-BE49-F238E27FC236}">
              <a16:creationId xmlns:a16="http://schemas.microsoft.com/office/drawing/2014/main" id="{622EC1DA-E34A-4319-BDF5-EBFB16A6745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1" name="Text Box 3">
          <a:extLst>
            <a:ext uri="{FF2B5EF4-FFF2-40B4-BE49-F238E27FC236}">
              <a16:creationId xmlns:a16="http://schemas.microsoft.com/office/drawing/2014/main" id="{82D5AB69-E72D-44E7-A47A-911790297103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2" name="Text Box 4">
          <a:extLst>
            <a:ext uri="{FF2B5EF4-FFF2-40B4-BE49-F238E27FC236}">
              <a16:creationId xmlns:a16="http://schemas.microsoft.com/office/drawing/2014/main" id="{95264D17-B76B-4E8A-AC48-4E0E9128BB0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3" name="Text Box 5">
          <a:extLst>
            <a:ext uri="{FF2B5EF4-FFF2-40B4-BE49-F238E27FC236}">
              <a16:creationId xmlns:a16="http://schemas.microsoft.com/office/drawing/2014/main" id="{C1027C06-748B-44E6-BC7C-CFFDCFF593D0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4" name="Text Box 2">
          <a:extLst>
            <a:ext uri="{FF2B5EF4-FFF2-40B4-BE49-F238E27FC236}">
              <a16:creationId xmlns:a16="http://schemas.microsoft.com/office/drawing/2014/main" id="{C4063584-3E42-4D94-8EB8-C5218591418C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5" name="Text Box 3">
          <a:extLst>
            <a:ext uri="{FF2B5EF4-FFF2-40B4-BE49-F238E27FC236}">
              <a16:creationId xmlns:a16="http://schemas.microsoft.com/office/drawing/2014/main" id="{5997ED25-3812-4953-B8F7-E66DF2ECCD5E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6" name="Text Box 4">
          <a:extLst>
            <a:ext uri="{FF2B5EF4-FFF2-40B4-BE49-F238E27FC236}">
              <a16:creationId xmlns:a16="http://schemas.microsoft.com/office/drawing/2014/main" id="{C6FD49A2-9E45-4DBE-9234-E3163A51B43B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7" name="Text Box 5">
          <a:extLst>
            <a:ext uri="{FF2B5EF4-FFF2-40B4-BE49-F238E27FC236}">
              <a16:creationId xmlns:a16="http://schemas.microsoft.com/office/drawing/2014/main" id="{B4E5DA65-F9C6-4C78-81C3-FFE340D68FB4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8" name="Text Box 2">
          <a:extLst>
            <a:ext uri="{FF2B5EF4-FFF2-40B4-BE49-F238E27FC236}">
              <a16:creationId xmlns:a16="http://schemas.microsoft.com/office/drawing/2014/main" id="{C7BDBEF9-155A-49A6-BB95-9B48CF7B0852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19" name="Text Box 3">
          <a:extLst>
            <a:ext uri="{FF2B5EF4-FFF2-40B4-BE49-F238E27FC236}">
              <a16:creationId xmlns:a16="http://schemas.microsoft.com/office/drawing/2014/main" id="{E3D58DC2-4D61-4670-BA6E-DDF488A52E71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0" name="Text Box 4">
          <a:extLst>
            <a:ext uri="{FF2B5EF4-FFF2-40B4-BE49-F238E27FC236}">
              <a16:creationId xmlns:a16="http://schemas.microsoft.com/office/drawing/2014/main" id="{AE870146-CD7D-4B1C-BD47-4BB30C59D533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1" name="Text Box 5">
          <a:extLst>
            <a:ext uri="{FF2B5EF4-FFF2-40B4-BE49-F238E27FC236}">
              <a16:creationId xmlns:a16="http://schemas.microsoft.com/office/drawing/2014/main" id="{3A3882AE-50BF-4A13-A587-C7137690654F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54EFCBAD-CB23-41A7-A9B9-CDD3501C2600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3" name="Text Box 3">
          <a:extLst>
            <a:ext uri="{FF2B5EF4-FFF2-40B4-BE49-F238E27FC236}">
              <a16:creationId xmlns:a16="http://schemas.microsoft.com/office/drawing/2014/main" id="{629E41AD-47C0-41F5-9C9F-AD78A52C0A0C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4" name="Text Box 4">
          <a:extLst>
            <a:ext uri="{FF2B5EF4-FFF2-40B4-BE49-F238E27FC236}">
              <a16:creationId xmlns:a16="http://schemas.microsoft.com/office/drawing/2014/main" id="{2DF5F317-70FD-4881-B957-F2A213FA83AD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B1E3F43F-C8A1-473E-AFEC-F7D51094C568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6" name="Text Box 2">
          <a:extLst>
            <a:ext uri="{FF2B5EF4-FFF2-40B4-BE49-F238E27FC236}">
              <a16:creationId xmlns:a16="http://schemas.microsoft.com/office/drawing/2014/main" id="{AD7BCB65-0C22-4246-8CDD-225C141147D9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7" name="Text Box 3">
          <a:extLst>
            <a:ext uri="{FF2B5EF4-FFF2-40B4-BE49-F238E27FC236}">
              <a16:creationId xmlns:a16="http://schemas.microsoft.com/office/drawing/2014/main" id="{96A209B1-EA83-425D-81F3-CE22AD588541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8" name="Text Box 4">
          <a:extLst>
            <a:ext uri="{FF2B5EF4-FFF2-40B4-BE49-F238E27FC236}">
              <a16:creationId xmlns:a16="http://schemas.microsoft.com/office/drawing/2014/main" id="{865DC276-3413-4153-BE30-C702F2B6CA9F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29" name="Text Box 5">
          <a:extLst>
            <a:ext uri="{FF2B5EF4-FFF2-40B4-BE49-F238E27FC236}">
              <a16:creationId xmlns:a16="http://schemas.microsoft.com/office/drawing/2014/main" id="{FA8DDD12-F2DB-44CE-BFA2-55BE7FC44477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30" name="Text Box 2">
          <a:extLst>
            <a:ext uri="{FF2B5EF4-FFF2-40B4-BE49-F238E27FC236}">
              <a16:creationId xmlns:a16="http://schemas.microsoft.com/office/drawing/2014/main" id="{59AB2D71-B6A0-4B9A-94B9-B65F44BF9FBC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31" name="Text Box 3">
          <a:extLst>
            <a:ext uri="{FF2B5EF4-FFF2-40B4-BE49-F238E27FC236}">
              <a16:creationId xmlns:a16="http://schemas.microsoft.com/office/drawing/2014/main" id="{888761B2-57AD-4318-A713-FF5435FBD4C6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32" name="Text Box 4">
          <a:extLst>
            <a:ext uri="{FF2B5EF4-FFF2-40B4-BE49-F238E27FC236}">
              <a16:creationId xmlns:a16="http://schemas.microsoft.com/office/drawing/2014/main" id="{7F4FF021-1301-4C41-8DC3-D6908174F2B2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104775</xdr:colOff>
      <xdr:row>29</xdr:row>
      <xdr:rowOff>9525</xdr:rowOff>
    </xdr:from>
    <xdr:to>
      <xdr:col>0</xdr:col>
      <xdr:colOff>133350</xdr:colOff>
      <xdr:row>32</xdr:row>
      <xdr:rowOff>85725</xdr:rowOff>
    </xdr:to>
    <xdr:sp macro="" textlink="">
      <xdr:nvSpPr>
        <xdr:cNvPr id="433" name="Text Box 5">
          <a:extLst>
            <a:ext uri="{FF2B5EF4-FFF2-40B4-BE49-F238E27FC236}">
              <a16:creationId xmlns:a16="http://schemas.microsoft.com/office/drawing/2014/main" id="{3A4DAFCC-D013-455A-B553-3F391057A0BC}"/>
            </a:ext>
          </a:extLst>
        </xdr:cNvPr>
        <xdr:cNvSpPr txBox="1">
          <a:spLocks noChangeArrowheads="1"/>
        </xdr:cNvSpPr>
      </xdr:nvSpPr>
      <xdr:spPr bwMode="auto">
        <a:xfrm>
          <a:off x="104775" y="5514975"/>
          <a:ext cx="28575" cy="65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82644FA-DA38-4249-B471-83DCCB6D97CE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73DD5F2-E66C-4AA2-A714-CE9153F3205F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5DC92CC4-A6C8-47E2-A9AE-B0171DE69904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E10D3CD4-D329-40C4-9554-6B5488229374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3E6C5A7F-1FE5-49DE-B601-64FBBCF8182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84EDA142-DF30-4839-9F3C-A558443F0D0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47382E8-8900-4B41-86E7-AC87E14ECCBA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19FDE431-A057-4DE7-A848-61859A7115C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50D1D47B-6B22-4B88-AB7D-E039F8EF8318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2819EB87-9053-4A35-8932-2E4A755F328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395A481F-6B47-4F30-A9F4-9C4E421C602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C0E60E01-D55B-4484-8ED1-B49CA0C1694E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EE8A9BDD-9B0F-43DD-A802-157A7250980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CB3902C3-4528-44EB-8082-F0BC7489DC35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369E43C0-83D3-4548-A533-942225AFB1F8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679ED48A-8CCD-4F10-882F-6CD33E1FA255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54C86CD-FB4E-4E0E-9264-3EE18A241D50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1EA8A41F-E795-4C8A-BA97-55F05604E90A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834B23CB-297B-4E43-A331-E4CEB2A48B3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49433365-6032-47E4-8634-2755927FF7C6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4F6FB8EC-F9DE-4A2B-B5A4-56735CACBDC2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C2F07746-8802-4C43-8536-2A367EE2810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B6A635AB-D772-4CA5-906B-35CCB299254A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411B7D16-F588-4107-B20D-26716C3EB7B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945050F2-B873-442E-873E-DF605AAF331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id="{85B1AF7C-AB42-47EF-A640-F0F941B0E94F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8" name="Text Box 4">
          <a:extLst>
            <a:ext uri="{FF2B5EF4-FFF2-40B4-BE49-F238E27FC236}">
              <a16:creationId xmlns:a16="http://schemas.microsoft.com/office/drawing/2014/main" id="{1658CCF5-5190-461B-A6F2-08BC5B0EA8C3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D25DD3F8-14FE-4131-B9F6-EAC2D48F59EF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EB7932D-93E2-4604-9851-FE5571D8FEAF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id="{69991274-BB4D-4360-B8D4-5904E40A9B2A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id="{4B64A6A5-DAB9-4F9D-B41F-2B4492814BC7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A505B6BB-F7E8-4B8F-9804-DBC83F39AC85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42D5976E-865C-4433-93F7-EBCA86C2E6C4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6E9406CE-6053-4B63-94E9-C0A9D267B51C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BCD433E2-34EB-4F42-B9D4-B3054600DCD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E3FD5652-CAC4-4348-AA17-7296EC07399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31FA9F20-1CE6-4EC6-8A87-E53CC6AC1FBE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39" name="Text Box 3">
          <a:extLst>
            <a:ext uri="{FF2B5EF4-FFF2-40B4-BE49-F238E27FC236}">
              <a16:creationId xmlns:a16="http://schemas.microsoft.com/office/drawing/2014/main" id="{4D952AD9-D0D0-47C7-9ABA-09F7E8D6C3DE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3083E970-4946-43F2-B1D3-343CE6A91486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05DE2A14-78AC-4BF8-994B-126A8D9137E2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654D3AB3-62F8-421E-8091-832DA87AFB41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3" name="Text Box 3">
          <a:extLst>
            <a:ext uri="{FF2B5EF4-FFF2-40B4-BE49-F238E27FC236}">
              <a16:creationId xmlns:a16="http://schemas.microsoft.com/office/drawing/2014/main" id="{709F4C38-7D53-490E-8209-A28130C749B6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4" name="Text Box 4">
          <a:extLst>
            <a:ext uri="{FF2B5EF4-FFF2-40B4-BE49-F238E27FC236}">
              <a16:creationId xmlns:a16="http://schemas.microsoft.com/office/drawing/2014/main" id="{44A1CC81-7A94-4DB2-8F47-DD2231D7D9CB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B3926DE7-265D-455F-BD8F-D74DF7E5664D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CC9F7B37-2233-4587-B9A8-C573759F3401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7" name="Text Box 3">
          <a:extLst>
            <a:ext uri="{FF2B5EF4-FFF2-40B4-BE49-F238E27FC236}">
              <a16:creationId xmlns:a16="http://schemas.microsoft.com/office/drawing/2014/main" id="{A0418B22-0005-4E9B-B407-A04AB314A149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8" name="Text Box 4">
          <a:extLst>
            <a:ext uri="{FF2B5EF4-FFF2-40B4-BE49-F238E27FC236}">
              <a16:creationId xmlns:a16="http://schemas.microsoft.com/office/drawing/2014/main" id="{4A47B79B-36D7-4958-843E-394043420D98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47625</xdr:rowOff>
    </xdr:from>
    <xdr:to>
      <xdr:col>1</xdr:col>
      <xdr:colOff>476250</xdr:colOff>
      <xdr:row>48</xdr:row>
      <xdr:rowOff>142875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8284C1FF-22C7-45A5-866A-F6802AF70967}"/>
            </a:ext>
          </a:extLst>
        </xdr:cNvPr>
        <xdr:cNvSpPr txBox="1">
          <a:spLocks noChangeArrowheads="1"/>
        </xdr:cNvSpPr>
      </xdr:nvSpPr>
      <xdr:spPr bwMode="auto">
        <a:xfrm>
          <a:off x="685800" y="8477250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621077B6-C2E6-45E5-BA59-2BB37FD3C5BE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71B52353-8668-43CA-8FCD-76198602D87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3B62758C-7945-4C51-9C58-BF3F25CAFD73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66EB8E78-98CE-4363-9520-1387D610270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F29B046E-24F9-45B9-B58D-699B6D653BA5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7" name="Text Box 3">
          <a:extLst>
            <a:ext uri="{FF2B5EF4-FFF2-40B4-BE49-F238E27FC236}">
              <a16:creationId xmlns:a16="http://schemas.microsoft.com/office/drawing/2014/main" id="{2CC8D375-6F11-4226-861B-EE45E9574C4E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69DB00DE-FA77-4B04-8120-043FDA4A47D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9" name="Text Box 5">
          <a:extLst>
            <a:ext uri="{FF2B5EF4-FFF2-40B4-BE49-F238E27FC236}">
              <a16:creationId xmlns:a16="http://schemas.microsoft.com/office/drawing/2014/main" id="{30EBEAC3-1B12-4702-8F6D-4407D4D7AA95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9EA927DF-31AE-4B26-9041-165D94A9C53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7381CF28-2B2C-475F-A01B-0C16EB8BCBC2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2" name="Text Box 4">
          <a:extLst>
            <a:ext uri="{FF2B5EF4-FFF2-40B4-BE49-F238E27FC236}">
              <a16:creationId xmlns:a16="http://schemas.microsoft.com/office/drawing/2014/main" id="{043B17D1-66C6-4420-90FA-6ABE4FEE5034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6DF15B99-FB56-4032-ACFF-5E2D2EFCF744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C9E34B6B-05B3-47EE-B1A3-824459309C20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5" name="Text Box 3">
          <a:extLst>
            <a:ext uri="{FF2B5EF4-FFF2-40B4-BE49-F238E27FC236}">
              <a16:creationId xmlns:a16="http://schemas.microsoft.com/office/drawing/2014/main" id="{937F8F48-958B-4A49-AFC1-CA3D98605E1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EB6FDD74-E4F8-4294-9F82-5DC92F401145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2E15E5C1-3344-418F-B593-4F5A5DE7AE86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8094248-067A-4535-B0BB-81BE2AFBCC7B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19" name="Text Box 3">
          <a:extLst>
            <a:ext uri="{FF2B5EF4-FFF2-40B4-BE49-F238E27FC236}">
              <a16:creationId xmlns:a16="http://schemas.microsoft.com/office/drawing/2014/main" id="{4CC341A3-1625-43AA-A4C1-87F7EE819D3E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C70F80FE-0E9A-4C64-8F2A-B12B50CAF4A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E290A114-14F9-4FAE-B765-AD291B63641F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DD492895-5516-4103-B227-0B3A7DBB3B1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3" name="Text Box 3">
          <a:extLst>
            <a:ext uri="{FF2B5EF4-FFF2-40B4-BE49-F238E27FC236}">
              <a16:creationId xmlns:a16="http://schemas.microsoft.com/office/drawing/2014/main" id="{066E1F14-5080-4B7C-BF09-3FD3D5911378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4" name="Text Box 4">
          <a:extLst>
            <a:ext uri="{FF2B5EF4-FFF2-40B4-BE49-F238E27FC236}">
              <a16:creationId xmlns:a16="http://schemas.microsoft.com/office/drawing/2014/main" id="{FB41F15B-5600-4595-901F-F21E943FD008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48609EAE-1201-4A86-B27D-6B12BF768620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C68895C6-A8A3-4928-8BB7-1F0B996486CB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7" name="Text Box 3">
          <a:extLst>
            <a:ext uri="{FF2B5EF4-FFF2-40B4-BE49-F238E27FC236}">
              <a16:creationId xmlns:a16="http://schemas.microsoft.com/office/drawing/2014/main" id="{1758F6FE-143D-4183-BA69-E5F1DF68F23D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8" name="Text Box 4">
          <a:extLst>
            <a:ext uri="{FF2B5EF4-FFF2-40B4-BE49-F238E27FC236}">
              <a16:creationId xmlns:a16="http://schemas.microsoft.com/office/drawing/2014/main" id="{8FAB3BE6-BEAC-48F4-9FA9-0022DC019607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60A9FE7A-435C-47BC-AE1C-CAEC646A17F1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44812335-BCEB-49E0-83D9-A8108A0EFF8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1" name="Text Box 3">
          <a:extLst>
            <a:ext uri="{FF2B5EF4-FFF2-40B4-BE49-F238E27FC236}">
              <a16:creationId xmlns:a16="http://schemas.microsoft.com/office/drawing/2014/main" id="{D388946E-054F-4142-9F2B-42BC50BBE18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2" name="Text Box 4">
          <a:extLst>
            <a:ext uri="{FF2B5EF4-FFF2-40B4-BE49-F238E27FC236}">
              <a16:creationId xmlns:a16="http://schemas.microsoft.com/office/drawing/2014/main" id="{61F46463-DE97-4366-9E25-4C1F2FD6A0C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3" name="Text Box 5">
          <a:extLst>
            <a:ext uri="{FF2B5EF4-FFF2-40B4-BE49-F238E27FC236}">
              <a16:creationId xmlns:a16="http://schemas.microsoft.com/office/drawing/2014/main" id="{1D3D96B7-E254-43F7-89DF-3DA242A3142D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B070EEE9-5785-4C84-971A-034E0CBD388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5" name="Text Box 3">
          <a:extLst>
            <a:ext uri="{FF2B5EF4-FFF2-40B4-BE49-F238E27FC236}">
              <a16:creationId xmlns:a16="http://schemas.microsoft.com/office/drawing/2014/main" id="{7EE68439-37C2-4F98-B924-EC088CEB4335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6" name="Text Box 4">
          <a:extLst>
            <a:ext uri="{FF2B5EF4-FFF2-40B4-BE49-F238E27FC236}">
              <a16:creationId xmlns:a16="http://schemas.microsoft.com/office/drawing/2014/main" id="{DBA79228-9DE8-4EBF-B7A1-A84DFC2CE24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7" name="Text Box 5">
          <a:extLst>
            <a:ext uri="{FF2B5EF4-FFF2-40B4-BE49-F238E27FC236}">
              <a16:creationId xmlns:a16="http://schemas.microsoft.com/office/drawing/2014/main" id="{49DC1F22-9D82-4FCD-BEEA-847CFC325421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FB705538-3CDE-486B-A064-35983977413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39" name="Text Box 3">
          <a:extLst>
            <a:ext uri="{FF2B5EF4-FFF2-40B4-BE49-F238E27FC236}">
              <a16:creationId xmlns:a16="http://schemas.microsoft.com/office/drawing/2014/main" id="{AB2C21CB-BBDE-4BE0-A9CD-DCD8AF5EC08F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0" name="Text Box 4">
          <a:extLst>
            <a:ext uri="{FF2B5EF4-FFF2-40B4-BE49-F238E27FC236}">
              <a16:creationId xmlns:a16="http://schemas.microsoft.com/office/drawing/2014/main" id="{95E81660-41B7-44FE-AF19-F9E2D4727E74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41E7AF3A-D069-4F0F-8328-BD56B81F9D26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5DA8CAB5-3795-4D9B-8B4C-91FB110F53D1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3" name="Text Box 3">
          <a:extLst>
            <a:ext uri="{FF2B5EF4-FFF2-40B4-BE49-F238E27FC236}">
              <a16:creationId xmlns:a16="http://schemas.microsoft.com/office/drawing/2014/main" id="{2F77E730-6266-4C6A-BA0A-679BCEC414E8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4" name="Text Box 4">
          <a:extLst>
            <a:ext uri="{FF2B5EF4-FFF2-40B4-BE49-F238E27FC236}">
              <a16:creationId xmlns:a16="http://schemas.microsoft.com/office/drawing/2014/main" id="{36E07AF7-C986-4397-8B31-BAE702A62E03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377C7CDA-E5C4-4C65-A46D-68A3B00F702C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9247CD1C-5E5D-443F-A41F-E5F65363027A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7" name="Text Box 3">
          <a:extLst>
            <a:ext uri="{FF2B5EF4-FFF2-40B4-BE49-F238E27FC236}">
              <a16:creationId xmlns:a16="http://schemas.microsoft.com/office/drawing/2014/main" id="{D663C55C-04EA-4BE6-88A5-77EF52FE471A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8" name="Text Box 4">
          <a:extLst>
            <a:ext uri="{FF2B5EF4-FFF2-40B4-BE49-F238E27FC236}">
              <a16:creationId xmlns:a16="http://schemas.microsoft.com/office/drawing/2014/main" id="{97306829-5C21-44C3-9C4E-15DAA0EC2A79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381000</xdr:colOff>
      <xdr:row>46</xdr:row>
      <xdr:rowOff>152400</xdr:rowOff>
    </xdr:from>
    <xdr:to>
      <xdr:col>1</xdr:col>
      <xdr:colOff>476250</xdr:colOff>
      <xdr:row>49</xdr:row>
      <xdr:rowOff>66675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6E18DD1E-CE7C-4A67-B7C6-8BA10EEEB46A}"/>
            </a:ext>
          </a:extLst>
        </xdr:cNvPr>
        <xdr:cNvSpPr txBox="1">
          <a:spLocks noChangeArrowheads="1"/>
        </xdr:cNvSpPr>
      </xdr:nvSpPr>
      <xdr:spPr bwMode="auto">
        <a:xfrm>
          <a:off x="685800" y="8753475"/>
          <a:ext cx="952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Google%20DRIVE\-%20OBJEKTI\-%20PABEIGTI\11-2024%20APV%20-%20Jumta%20remonts\BSB_Tame_Jumts_Aizkraukle_15-11-2024.xls" TargetMode="External"/><Relationship Id="rId1" Type="http://schemas.openxmlformats.org/officeDocument/2006/relationships/externalLinkPath" Target="file:///D:\Google%20DRIVE\-%20OBJEKTI\-%20PABEIGTI\11-2024%20APV%20-%20Jumta%20remonts\BSB_Tame_Jumts_Aizkraukle_15-11-2024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izmgovlv-my.sharepoint.com/personal/laura_viksere_izm_gov_lv/Documents/Darbvirsma/PII%20v&#275;tras%20sekas%20LNG/TAP_2025/RSMT_&#362;de&#316;u24_p&#275;c%20appl&#363;&#353;anas_2024_telpas%20(1).xls" TargetMode="External"/><Relationship Id="rId1" Type="http://schemas.openxmlformats.org/officeDocument/2006/relationships/externalLinkPath" Target="RSMT_&#362;de&#316;u24_p&#275;c%20appl&#363;&#353;anas_2024_telpas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tāme"/>
      <sheetName val="Kopsavilkums"/>
      <sheetName val="1.1"/>
    </sheetNames>
    <sheetDataSet>
      <sheetData sheetId="0" refreshError="1"/>
      <sheetData sheetId="1" refreshError="1"/>
      <sheetData sheetId="2">
        <row r="47">
          <cell r="P47">
            <v>15506.17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īgumcenas koptāme"/>
      <sheetName val="Būvniecības koptāme"/>
      <sheetName val="Kopsavilkums"/>
      <sheetName val="Apdare"/>
      <sheetName val="Elektrība"/>
      <sheetName val="Jumta remontdarbi"/>
    </sheetNames>
    <sheetDataSet>
      <sheetData sheetId="0"/>
      <sheetData sheetId="1"/>
      <sheetData sheetId="2"/>
      <sheetData sheetId="3"/>
      <sheetData sheetId="4"/>
      <sheetData sheetId="5">
        <row r="25"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4FC33-B218-40C4-A22C-3F3DAC402F0B}">
  <dimension ref="B2:G20"/>
  <sheetViews>
    <sheetView tabSelected="1" workbookViewId="0">
      <selection activeCell="F8" sqref="F8"/>
    </sheetView>
  </sheetViews>
  <sheetFormatPr defaultRowHeight="12.75"/>
  <cols>
    <col min="1" max="1" width="2.5703125" customWidth="1"/>
    <col min="2" max="2" width="4" customWidth="1"/>
    <col min="3" max="3" width="33.28515625" customWidth="1"/>
    <col min="4" max="4" width="52.7109375" customWidth="1"/>
    <col min="5" max="6" width="22.7109375" customWidth="1"/>
    <col min="7" max="7" width="9.5703125" bestFit="1" customWidth="1"/>
  </cols>
  <sheetData>
    <row r="2" spans="2:7" ht="30" customHeight="1">
      <c r="B2" s="348" t="s">
        <v>288</v>
      </c>
      <c r="C2" s="348"/>
      <c r="D2" s="348"/>
      <c r="E2" s="348"/>
      <c r="F2" s="348"/>
    </row>
    <row r="4" spans="2:7" ht="30" customHeight="1">
      <c r="B4" s="310" t="s">
        <v>15</v>
      </c>
      <c r="C4" s="311" t="s">
        <v>283</v>
      </c>
      <c r="D4" s="311" t="s">
        <v>282</v>
      </c>
      <c r="E4" s="310" t="s">
        <v>287</v>
      </c>
      <c r="F4" s="310" t="s">
        <v>289</v>
      </c>
    </row>
    <row r="5" spans="2:7" ht="60" customHeight="1">
      <c r="B5" s="304">
        <v>1</v>
      </c>
      <c r="C5" s="305" t="s">
        <v>285</v>
      </c>
      <c r="D5" s="307" t="s">
        <v>286</v>
      </c>
      <c r="E5" s="306">
        <v>49820.22</v>
      </c>
      <c r="F5" s="346">
        <f>ROUNDUP(E5,0)</f>
        <v>49821</v>
      </c>
    </row>
    <row r="6" spans="2:7" ht="60" customHeight="1">
      <c r="B6" s="304">
        <v>2</v>
      </c>
      <c r="C6" s="305" t="s">
        <v>284</v>
      </c>
      <c r="D6" s="307" t="s">
        <v>290</v>
      </c>
      <c r="E6" s="308">
        <v>190099.17</v>
      </c>
      <c r="F6" s="346">
        <f>ROUNDUP(E6,0)</f>
        <v>190100</v>
      </c>
      <c r="G6" s="345"/>
    </row>
    <row r="7" spans="2:7" ht="30" customHeight="1">
      <c r="B7" s="1"/>
      <c r="C7" s="1"/>
      <c r="D7" s="312" t="s">
        <v>34</v>
      </c>
      <c r="E7" s="309">
        <f>SUM(E5:E6)</f>
        <v>239919.39</v>
      </c>
      <c r="F7" s="347">
        <f>F5+F6</f>
        <v>239921</v>
      </c>
    </row>
    <row r="9" spans="2:7">
      <c r="D9" s="303"/>
    </row>
    <row r="12" spans="2:7">
      <c r="E12" s="301"/>
    </row>
    <row r="13" spans="2:7">
      <c r="E13" s="301"/>
    </row>
    <row r="14" spans="2:7">
      <c r="E14" s="301"/>
    </row>
    <row r="18" spans="4:5">
      <c r="D18" s="302"/>
    </row>
    <row r="19" spans="4:5">
      <c r="E19" s="301"/>
    </row>
    <row r="20" spans="4:5">
      <c r="E20" s="301"/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451E2-3CF2-44C3-948D-174ED3516762}">
  <sheetPr>
    <pageSetUpPr fitToPage="1"/>
  </sheetPr>
  <dimension ref="A2:D40"/>
  <sheetViews>
    <sheetView showZeros="0" topLeftCell="A7" zoomScaleNormal="100" zoomScaleSheetLayoutView="115" workbookViewId="0">
      <selection activeCell="C26" sqref="C26"/>
    </sheetView>
  </sheetViews>
  <sheetFormatPr defaultRowHeight="12"/>
  <cols>
    <col min="1" max="1" width="14.28515625" style="3" customWidth="1"/>
    <col min="2" max="2" width="42.140625" style="3" customWidth="1"/>
    <col min="3" max="3" width="22" style="3" customWidth="1"/>
    <col min="4" max="4" width="9.140625" style="3"/>
    <col min="5" max="5" width="10.140625" style="3" bestFit="1" customWidth="1"/>
    <col min="6" max="256" width="9.140625" style="3"/>
    <col min="257" max="257" width="14.28515625" style="3" customWidth="1"/>
    <col min="258" max="258" width="42.140625" style="3" customWidth="1"/>
    <col min="259" max="259" width="22" style="3" customWidth="1"/>
    <col min="260" max="260" width="9.140625" style="3"/>
    <col min="261" max="261" width="10.140625" style="3" bestFit="1" customWidth="1"/>
    <col min="262" max="512" width="9.140625" style="3"/>
    <col min="513" max="513" width="14.28515625" style="3" customWidth="1"/>
    <col min="514" max="514" width="42.140625" style="3" customWidth="1"/>
    <col min="515" max="515" width="22" style="3" customWidth="1"/>
    <col min="516" max="516" width="9.140625" style="3"/>
    <col min="517" max="517" width="10.140625" style="3" bestFit="1" customWidth="1"/>
    <col min="518" max="768" width="9.140625" style="3"/>
    <col min="769" max="769" width="14.28515625" style="3" customWidth="1"/>
    <col min="770" max="770" width="42.140625" style="3" customWidth="1"/>
    <col min="771" max="771" width="22" style="3" customWidth="1"/>
    <col min="772" max="772" width="9.140625" style="3"/>
    <col min="773" max="773" width="10.140625" style="3" bestFit="1" customWidth="1"/>
    <col min="774" max="1024" width="9.140625" style="3"/>
    <col min="1025" max="1025" width="14.28515625" style="3" customWidth="1"/>
    <col min="1026" max="1026" width="42.140625" style="3" customWidth="1"/>
    <col min="1027" max="1027" width="22" style="3" customWidth="1"/>
    <col min="1028" max="1028" width="9.140625" style="3"/>
    <col min="1029" max="1029" width="10.140625" style="3" bestFit="1" customWidth="1"/>
    <col min="1030" max="1280" width="9.140625" style="3"/>
    <col min="1281" max="1281" width="14.28515625" style="3" customWidth="1"/>
    <col min="1282" max="1282" width="42.140625" style="3" customWidth="1"/>
    <col min="1283" max="1283" width="22" style="3" customWidth="1"/>
    <col min="1284" max="1284" width="9.140625" style="3"/>
    <col min="1285" max="1285" width="10.140625" style="3" bestFit="1" customWidth="1"/>
    <col min="1286" max="1536" width="9.140625" style="3"/>
    <col min="1537" max="1537" width="14.28515625" style="3" customWidth="1"/>
    <col min="1538" max="1538" width="42.140625" style="3" customWidth="1"/>
    <col min="1539" max="1539" width="22" style="3" customWidth="1"/>
    <col min="1540" max="1540" width="9.140625" style="3"/>
    <col min="1541" max="1541" width="10.140625" style="3" bestFit="1" customWidth="1"/>
    <col min="1542" max="1792" width="9.140625" style="3"/>
    <col min="1793" max="1793" width="14.28515625" style="3" customWidth="1"/>
    <col min="1794" max="1794" width="42.140625" style="3" customWidth="1"/>
    <col min="1795" max="1795" width="22" style="3" customWidth="1"/>
    <col min="1796" max="1796" width="9.140625" style="3"/>
    <col min="1797" max="1797" width="10.140625" style="3" bestFit="1" customWidth="1"/>
    <col min="1798" max="2048" width="9.140625" style="3"/>
    <col min="2049" max="2049" width="14.28515625" style="3" customWidth="1"/>
    <col min="2050" max="2050" width="42.140625" style="3" customWidth="1"/>
    <col min="2051" max="2051" width="22" style="3" customWidth="1"/>
    <col min="2052" max="2052" width="9.140625" style="3"/>
    <col min="2053" max="2053" width="10.140625" style="3" bestFit="1" customWidth="1"/>
    <col min="2054" max="2304" width="9.140625" style="3"/>
    <col min="2305" max="2305" width="14.28515625" style="3" customWidth="1"/>
    <col min="2306" max="2306" width="42.140625" style="3" customWidth="1"/>
    <col min="2307" max="2307" width="22" style="3" customWidth="1"/>
    <col min="2308" max="2308" width="9.140625" style="3"/>
    <col min="2309" max="2309" width="10.140625" style="3" bestFit="1" customWidth="1"/>
    <col min="2310" max="2560" width="9.140625" style="3"/>
    <col min="2561" max="2561" width="14.28515625" style="3" customWidth="1"/>
    <col min="2562" max="2562" width="42.140625" style="3" customWidth="1"/>
    <col min="2563" max="2563" width="22" style="3" customWidth="1"/>
    <col min="2564" max="2564" width="9.140625" style="3"/>
    <col min="2565" max="2565" width="10.140625" style="3" bestFit="1" customWidth="1"/>
    <col min="2566" max="2816" width="9.140625" style="3"/>
    <col min="2817" max="2817" width="14.28515625" style="3" customWidth="1"/>
    <col min="2818" max="2818" width="42.140625" style="3" customWidth="1"/>
    <col min="2819" max="2819" width="22" style="3" customWidth="1"/>
    <col min="2820" max="2820" width="9.140625" style="3"/>
    <col min="2821" max="2821" width="10.140625" style="3" bestFit="1" customWidth="1"/>
    <col min="2822" max="3072" width="9.140625" style="3"/>
    <col min="3073" max="3073" width="14.28515625" style="3" customWidth="1"/>
    <col min="3074" max="3074" width="42.140625" style="3" customWidth="1"/>
    <col min="3075" max="3075" width="22" style="3" customWidth="1"/>
    <col min="3076" max="3076" width="9.140625" style="3"/>
    <col min="3077" max="3077" width="10.140625" style="3" bestFit="1" customWidth="1"/>
    <col min="3078" max="3328" width="9.140625" style="3"/>
    <col min="3329" max="3329" width="14.28515625" style="3" customWidth="1"/>
    <col min="3330" max="3330" width="42.140625" style="3" customWidth="1"/>
    <col min="3331" max="3331" width="22" style="3" customWidth="1"/>
    <col min="3332" max="3332" width="9.140625" style="3"/>
    <col min="3333" max="3333" width="10.140625" style="3" bestFit="1" customWidth="1"/>
    <col min="3334" max="3584" width="9.140625" style="3"/>
    <col min="3585" max="3585" width="14.28515625" style="3" customWidth="1"/>
    <col min="3586" max="3586" width="42.140625" style="3" customWidth="1"/>
    <col min="3587" max="3587" width="22" style="3" customWidth="1"/>
    <col min="3588" max="3588" width="9.140625" style="3"/>
    <col min="3589" max="3589" width="10.140625" style="3" bestFit="1" customWidth="1"/>
    <col min="3590" max="3840" width="9.140625" style="3"/>
    <col min="3841" max="3841" width="14.28515625" style="3" customWidth="1"/>
    <col min="3842" max="3842" width="42.140625" style="3" customWidth="1"/>
    <col min="3843" max="3843" width="22" style="3" customWidth="1"/>
    <col min="3844" max="3844" width="9.140625" style="3"/>
    <col min="3845" max="3845" width="10.140625" style="3" bestFit="1" customWidth="1"/>
    <col min="3846" max="4096" width="9.140625" style="3"/>
    <col min="4097" max="4097" width="14.28515625" style="3" customWidth="1"/>
    <col min="4098" max="4098" width="42.140625" style="3" customWidth="1"/>
    <col min="4099" max="4099" width="22" style="3" customWidth="1"/>
    <col min="4100" max="4100" width="9.140625" style="3"/>
    <col min="4101" max="4101" width="10.140625" style="3" bestFit="1" customWidth="1"/>
    <col min="4102" max="4352" width="9.140625" style="3"/>
    <col min="4353" max="4353" width="14.28515625" style="3" customWidth="1"/>
    <col min="4354" max="4354" width="42.140625" style="3" customWidth="1"/>
    <col min="4355" max="4355" width="22" style="3" customWidth="1"/>
    <col min="4356" max="4356" width="9.140625" style="3"/>
    <col min="4357" max="4357" width="10.140625" style="3" bestFit="1" customWidth="1"/>
    <col min="4358" max="4608" width="9.140625" style="3"/>
    <col min="4609" max="4609" width="14.28515625" style="3" customWidth="1"/>
    <col min="4610" max="4610" width="42.140625" style="3" customWidth="1"/>
    <col min="4611" max="4611" width="22" style="3" customWidth="1"/>
    <col min="4612" max="4612" width="9.140625" style="3"/>
    <col min="4613" max="4613" width="10.140625" style="3" bestFit="1" customWidth="1"/>
    <col min="4614" max="4864" width="9.140625" style="3"/>
    <col min="4865" max="4865" width="14.28515625" style="3" customWidth="1"/>
    <col min="4866" max="4866" width="42.140625" style="3" customWidth="1"/>
    <col min="4867" max="4867" width="22" style="3" customWidth="1"/>
    <col min="4868" max="4868" width="9.140625" style="3"/>
    <col min="4869" max="4869" width="10.140625" style="3" bestFit="1" customWidth="1"/>
    <col min="4870" max="5120" width="9.140625" style="3"/>
    <col min="5121" max="5121" width="14.28515625" style="3" customWidth="1"/>
    <col min="5122" max="5122" width="42.140625" style="3" customWidth="1"/>
    <col min="5123" max="5123" width="22" style="3" customWidth="1"/>
    <col min="5124" max="5124" width="9.140625" style="3"/>
    <col min="5125" max="5125" width="10.140625" style="3" bestFit="1" customWidth="1"/>
    <col min="5126" max="5376" width="9.140625" style="3"/>
    <col min="5377" max="5377" width="14.28515625" style="3" customWidth="1"/>
    <col min="5378" max="5378" width="42.140625" style="3" customWidth="1"/>
    <col min="5379" max="5379" width="22" style="3" customWidth="1"/>
    <col min="5380" max="5380" width="9.140625" style="3"/>
    <col min="5381" max="5381" width="10.140625" style="3" bestFit="1" customWidth="1"/>
    <col min="5382" max="5632" width="9.140625" style="3"/>
    <col min="5633" max="5633" width="14.28515625" style="3" customWidth="1"/>
    <col min="5634" max="5634" width="42.140625" style="3" customWidth="1"/>
    <col min="5635" max="5635" width="22" style="3" customWidth="1"/>
    <col min="5636" max="5636" width="9.140625" style="3"/>
    <col min="5637" max="5637" width="10.140625" style="3" bestFit="1" customWidth="1"/>
    <col min="5638" max="5888" width="9.140625" style="3"/>
    <col min="5889" max="5889" width="14.28515625" style="3" customWidth="1"/>
    <col min="5890" max="5890" width="42.140625" style="3" customWidth="1"/>
    <col min="5891" max="5891" width="22" style="3" customWidth="1"/>
    <col min="5892" max="5892" width="9.140625" style="3"/>
    <col min="5893" max="5893" width="10.140625" style="3" bestFit="1" customWidth="1"/>
    <col min="5894" max="6144" width="9.140625" style="3"/>
    <col min="6145" max="6145" width="14.28515625" style="3" customWidth="1"/>
    <col min="6146" max="6146" width="42.140625" style="3" customWidth="1"/>
    <col min="6147" max="6147" width="22" style="3" customWidth="1"/>
    <col min="6148" max="6148" width="9.140625" style="3"/>
    <col min="6149" max="6149" width="10.140625" style="3" bestFit="1" customWidth="1"/>
    <col min="6150" max="6400" width="9.140625" style="3"/>
    <col min="6401" max="6401" width="14.28515625" style="3" customWidth="1"/>
    <col min="6402" max="6402" width="42.140625" style="3" customWidth="1"/>
    <col min="6403" max="6403" width="22" style="3" customWidth="1"/>
    <col min="6404" max="6404" width="9.140625" style="3"/>
    <col min="6405" max="6405" width="10.140625" style="3" bestFit="1" customWidth="1"/>
    <col min="6406" max="6656" width="9.140625" style="3"/>
    <col min="6657" max="6657" width="14.28515625" style="3" customWidth="1"/>
    <col min="6658" max="6658" width="42.140625" style="3" customWidth="1"/>
    <col min="6659" max="6659" width="22" style="3" customWidth="1"/>
    <col min="6660" max="6660" width="9.140625" style="3"/>
    <col min="6661" max="6661" width="10.140625" style="3" bestFit="1" customWidth="1"/>
    <col min="6662" max="6912" width="9.140625" style="3"/>
    <col min="6913" max="6913" width="14.28515625" style="3" customWidth="1"/>
    <col min="6914" max="6914" width="42.140625" style="3" customWidth="1"/>
    <col min="6915" max="6915" width="22" style="3" customWidth="1"/>
    <col min="6916" max="6916" width="9.140625" style="3"/>
    <col min="6917" max="6917" width="10.140625" style="3" bestFit="1" customWidth="1"/>
    <col min="6918" max="7168" width="9.140625" style="3"/>
    <col min="7169" max="7169" width="14.28515625" style="3" customWidth="1"/>
    <col min="7170" max="7170" width="42.140625" style="3" customWidth="1"/>
    <col min="7171" max="7171" width="22" style="3" customWidth="1"/>
    <col min="7172" max="7172" width="9.140625" style="3"/>
    <col min="7173" max="7173" width="10.140625" style="3" bestFit="1" customWidth="1"/>
    <col min="7174" max="7424" width="9.140625" style="3"/>
    <col min="7425" max="7425" width="14.28515625" style="3" customWidth="1"/>
    <col min="7426" max="7426" width="42.140625" style="3" customWidth="1"/>
    <col min="7427" max="7427" width="22" style="3" customWidth="1"/>
    <col min="7428" max="7428" width="9.140625" style="3"/>
    <col min="7429" max="7429" width="10.140625" style="3" bestFit="1" customWidth="1"/>
    <col min="7430" max="7680" width="9.140625" style="3"/>
    <col min="7681" max="7681" width="14.28515625" style="3" customWidth="1"/>
    <col min="7682" max="7682" width="42.140625" style="3" customWidth="1"/>
    <col min="7683" max="7683" width="22" style="3" customWidth="1"/>
    <col min="7684" max="7684" width="9.140625" style="3"/>
    <col min="7685" max="7685" width="10.140625" style="3" bestFit="1" customWidth="1"/>
    <col min="7686" max="7936" width="9.140625" style="3"/>
    <col min="7937" max="7937" width="14.28515625" style="3" customWidth="1"/>
    <col min="7938" max="7938" width="42.140625" style="3" customWidth="1"/>
    <col min="7939" max="7939" width="22" style="3" customWidth="1"/>
    <col min="7940" max="7940" width="9.140625" style="3"/>
    <col min="7941" max="7941" width="10.140625" style="3" bestFit="1" customWidth="1"/>
    <col min="7942" max="8192" width="9.140625" style="3"/>
    <col min="8193" max="8193" width="14.28515625" style="3" customWidth="1"/>
    <col min="8194" max="8194" width="42.140625" style="3" customWidth="1"/>
    <col min="8195" max="8195" width="22" style="3" customWidth="1"/>
    <col min="8196" max="8196" width="9.140625" style="3"/>
    <col min="8197" max="8197" width="10.140625" style="3" bestFit="1" customWidth="1"/>
    <col min="8198" max="8448" width="9.140625" style="3"/>
    <col min="8449" max="8449" width="14.28515625" style="3" customWidth="1"/>
    <col min="8450" max="8450" width="42.140625" style="3" customWidth="1"/>
    <col min="8451" max="8451" width="22" style="3" customWidth="1"/>
    <col min="8452" max="8452" width="9.140625" style="3"/>
    <col min="8453" max="8453" width="10.140625" style="3" bestFit="1" customWidth="1"/>
    <col min="8454" max="8704" width="9.140625" style="3"/>
    <col min="8705" max="8705" width="14.28515625" style="3" customWidth="1"/>
    <col min="8706" max="8706" width="42.140625" style="3" customWidth="1"/>
    <col min="8707" max="8707" width="22" style="3" customWidth="1"/>
    <col min="8708" max="8708" width="9.140625" style="3"/>
    <col min="8709" max="8709" width="10.140625" style="3" bestFit="1" customWidth="1"/>
    <col min="8710" max="8960" width="9.140625" style="3"/>
    <col min="8961" max="8961" width="14.28515625" style="3" customWidth="1"/>
    <col min="8962" max="8962" width="42.140625" style="3" customWidth="1"/>
    <col min="8963" max="8963" width="22" style="3" customWidth="1"/>
    <col min="8964" max="8964" width="9.140625" style="3"/>
    <col min="8965" max="8965" width="10.140625" style="3" bestFit="1" customWidth="1"/>
    <col min="8966" max="9216" width="9.140625" style="3"/>
    <col min="9217" max="9217" width="14.28515625" style="3" customWidth="1"/>
    <col min="9218" max="9218" width="42.140625" style="3" customWidth="1"/>
    <col min="9219" max="9219" width="22" style="3" customWidth="1"/>
    <col min="9220" max="9220" width="9.140625" style="3"/>
    <col min="9221" max="9221" width="10.140625" style="3" bestFit="1" customWidth="1"/>
    <col min="9222" max="9472" width="9.140625" style="3"/>
    <col min="9473" max="9473" width="14.28515625" style="3" customWidth="1"/>
    <col min="9474" max="9474" width="42.140625" style="3" customWidth="1"/>
    <col min="9475" max="9475" width="22" style="3" customWidth="1"/>
    <col min="9476" max="9476" width="9.140625" style="3"/>
    <col min="9477" max="9477" width="10.140625" style="3" bestFit="1" customWidth="1"/>
    <col min="9478" max="9728" width="9.140625" style="3"/>
    <col min="9729" max="9729" width="14.28515625" style="3" customWidth="1"/>
    <col min="9730" max="9730" width="42.140625" style="3" customWidth="1"/>
    <col min="9731" max="9731" width="22" style="3" customWidth="1"/>
    <col min="9732" max="9732" width="9.140625" style="3"/>
    <col min="9733" max="9733" width="10.140625" style="3" bestFit="1" customWidth="1"/>
    <col min="9734" max="9984" width="9.140625" style="3"/>
    <col min="9985" max="9985" width="14.28515625" style="3" customWidth="1"/>
    <col min="9986" max="9986" width="42.140625" style="3" customWidth="1"/>
    <col min="9987" max="9987" width="22" style="3" customWidth="1"/>
    <col min="9988" max="9988" width="9.140625" style="3"/>
    <col min="9989" max="9989" width="10.140625" style="3" bestFit="1" customWidth="1"/>
    <col min="9990" max="10240" width="9.140625" style="3"/>
    <col min="10241" max="10241" width="14.28515625" style="3" customWidth="1"/>
    <col min="10242" max="10242" width="42.140625" style="3" customWidth="1"/>
    <col min="10243" max="10243" width="22" style="3" customWidth="1"/>
    <col min="10244" max="10244" width="9.140625" style="3"/>
    <col min="10245" max="10245" width="10.140625" style="3" bestFit="1" customWidth="1"/>
    <col min="10246" max="10496" width="9.140625" style="3"/>
    <col min="10497" max="10497" width="14.28515625" style="3" customWidth="1"/>
    <col min="10498" max="10498" width="42.140625" style="3" customWidth="1"/>
    <col min="10499" max="10499" width="22" style="3" customWidth="1"/>
    <col min="10500" max="10500" width="9.140625" style="3"/>
    <col min="10501" max="10501" width="10.140625" style="3" bestFit="1" customWidth="1"/>
    <col min="10502" max="10752" width="9.140625" style="3"/>
    <col min="10753" max="10753" width="14.28515625" style="3" customWidth="1"/>
    <col min="10754" max="10754" width="42.140625" style="3" customWidth="1"/>
    <col min="10755" max="10755" width="22" style="3" customWidth="1"/>
    <col min="10756" max="10756" width="9.140625" style="3"/>
    <col min="10757" max="10757" width="10.140625" style="3" bestFit="1" customWidth="1"/>
    <col min="10758" max="11008" width="9.140625" style="3"/>
    <col min="11009" max="11009" width="14.28515625" style="3" customWidth="1"/>
    <col min="11010" max="11010" width="42.140625" style="3" customWidth="1"/>
    <col min="11011" max="11011" width="22" style="3" customWidth="1"/>
    <col min="11012" max="11012" width="9.140625" style="3"/>
    <col min="11013" max="11013" width="10.140625" style="3" bestFit="1" customWidth="1"/>
    <col min="11014" max="11264" width="9.140625" style="3"/>
    <col min="11265" max="11265" width="14.28515625" style="3" customWidth="1"/>
    <col min="11266" max="11266" width="42.140625" style="3" customWidth="1"/>
    <col min="11267" max="11267" width="22" style="3" customWidth="1"/>
    <col min="11268" max="11268" width="9.140625" style="3"/>
    <col min="11269" max="11269" width="10.140625" style="3" bestFit="1" customWidth="1"/>
    <col min="11270" max="11520" width="9.140625" style="3"/>
    <col min="11521" max="11521" width="14.28515625" style="3" customWidth="1"/>
    <col min="11522" max="11522" width="42.140625" style="3" customWidth="1"/>
    <col min="11523" max="11523" width="22" style="3" customWidth="1"/>
    <col min="11524" max="11524" width="9.140625" style="3"/>
    <col min="11525" max="11525" width="10.140625" style="3" bestFit="1" customWidth="1"/>
    <col min="11526" max="11776" width="9.140625" style="3"/>
    <col min="11777" max="11777" width="14.28515625" style="3" customWidth="1"/>
    <col min="11778" max="11778" width="42.140625" style="3" customWidth="1"/>
    <col min="11779" max="11779" width="22" style="3" customWidth="1"/>
    <col min="11780" max="11780" width="9.140625" style="3"/>
    <col min="11781" max="11781" width="10.140625" style="3" bestFit="1" customWidth="1"/>
    <col min="11782" max="12032" width="9.140625" style="3"/>
    <col min="12033" max="12033" width="14.28515625" style="3" customWidth="1"/>
    <col min="12034" max="12034" width="42.140625" style="3" customWidth="1"/>
    <col min="12035" max="12035" width="22" style="3" customWidth="1"/>
    <col min="12036" max="12036" width="9.140625" style="3"/>
    <col min="12037" max="12037" width="10.140625" style="3" bestFit="1" customWidth="1"/>
    <col min="12038" max="12288" width="9.140625" style="3"/>
    <col min="12289" max="12289" width="14.28515625" style="3" customWidth="1"/>
    <col min="12290" max="12290" width="42.140625" style="3" customWidth="1"/>
    <col min="12291" max="12291" width="22" style="3" customWidth="1"/>
    <col min="12292" max="12292" width="9.140625" style="3"/>
    <col min="12293" max="12293" width="10.140625" style="3" bestFit="1" customWidth="1"/>
    <col min="12294" max="12544" width="9.140625" style="3"/>
    <col min="12545" max="12545" width="14.28515625" style="3" customWidth="1"/>
    <col min="12546" max="12546" width="42.140625" style="3" customWidth="1"/>
    <col min="12547" max="12547" width="22" style="3" customWidth="1"/>
    <col min="12548" max="12548" width="9.140625" style="3"/>
    <col min="12549" max="12549" width="10.140625" style="3" bestFit="1" customWidth="1"/>
    <col min="12550" max="12800" width="9.140625" style="3"/>
    <col min="12801" max="12801" width="14.28515625" style="3" customWidth="1"/>
    <col min="12802" max="12802" width="42.140625" style="3" customWidth="1"/>
    <col min="12803" max="12803" width="22" style="3" customWidth="1"/>
    <col min="12804" max="12804" width="9.140625" style="3"/>
    <col min="12805" max="12805" width="10.140625" style="3" bestFit="1" customWidth="1"/>
    <col min="12806" max="13056" width="9.140625" style="3"/>
    <col min="13057" max="13057" width="14.28515625" style="3" customWidth="1"/>
    <col min="13058" max="13058" width="42.140625" style="3" customWidth="1"/>
    <col min="13059" max="13059" width="22" style="3" customWidth="1"/>
    <col min="13060" max="13060" width="9.140625" style="3"/>
    <col min="13061" max="13061" width="10.140625" style="3" bestFit="1" customWidth="1"/>
    <col min="13062" max="13312" width="9.140625" style="3"/>
    <col min="13313" max="13313" width="14.28515625" style="3" customWidth="1"/>
    <col min="13314" max="13314" width="42.140625" style="3" customWidth="1"/>
    <col min="13315" max="13315" width="22" style="3" customWidth="1"/>
    <col min="13316" max="13316" width="9.140625" style="3"/>
    <col min="13317" max="13317" width="10.140625" style="3" bestFit="1" customWidth="1"/>
    <col min="13318" max="13568" width="9.140625" style="3"/>
    <col min="13569" max="13569" width="14.28515625" style="3" customWidth="1"/>
    <col min="13570" max="13570" width="42.140625" style="3" customWidth="1"/>
    <col min="13571" max="13571" width="22" style="3" customWidth="1"/>
    <col min="13572" max="13572" width="9.140625" style="3"/>
    <col min="13573" max="13573" width="10.140625" style="3" bestFit="1" customWidth="1"/>
    <col min="13574" max="13824" width="9.140625" style="3"/>
    <col min="13825" max="13825" width="14.28515625" style="3" customWidth="1"/>
    <col min="13826" max="13826" width="42.140625" style="3" customWidth="1"/>
    <col min="13827" max="13827" width="22" style="3" customWidth="1"/>
    <col min="13828" max="13828" width="9.140625" style="3"/>
    <col min="13829" max="13829" width="10.140625" style="3" bestFit="1" customWidth="1"/>
    <col min="13830" max="14080" width="9.140625" style="3"/>
    <col min="14081" max="14081" width="14.28515625" style="3" customWidth="1"/>
    <col min="14082" max="14082" width="42.140625" style="3" customWidth="1"/>
    <col min="14083" max="14083" width="22" style="3" customWidth="1"/>
    <col min="14084" max="14084" width="9.140625" style="3"/>
    <col min="14085" max="14085" width="10.140625" style="3" bestFit="1" customWidth="1"/>
    <col min="14086" max="14336" width="9.140625" style="3"/>
    <col min="14337" max="14337" width="14.28515625" style="3" customWidth="1"/>
    <col min="14338" max="14338" width="42.140625" style="3" customWidth="1"/>
    <col min="14339" max="14339" width="22" style="3" customWidth="1"/>
    <col min="14340" max="14340" width="9.140625" style="3"/>
    <col min="14341" max="14341" width="10.140625" style="3" bestFit="1" customWidth="1"/>
    <col min="14342" max="14592" width="9.140625" style="3"/>
    <col min="14593" max="14593" width="14.28515625" style="3" customWidth="1"/>
    <col min="14594" max="14594" width="42.140625" style="3" customWidth="1"/>
    <col min="14595" max="14595" width="22" style="3" customWidth="1"/>
    <col min="14596" max="14596" width="9.140625" style="3"/>
    <col min="14597" max="14597" width="10.140625" style="3" bestFit="1" customWidth="1"/>
    <col min="14598" max="14848" width="9.140625" style="3"/>
    <col min="14849" max="14849" width="14.28515625" style="3" customWidth="1"/>
    <col min="14850" max="14850" width="42.140625" style="3" customWidth="1"/>
    <col min="14851" max="14851" width="22" style="3" customWidth="1"/>
    <col min="14852" max="14852" width="9.140625" style="3"/>
    <col min="14853" max="14853" width="10.140625" style="3" bestFit="1" customWidth="1"/>
    <col min="14854" max="15104" width="9.140625" style="3"/>
    <col min="15105" max="15105" width="14.28515625" style="3" customWidth="1"/>
    <col min="15106" max="15106" width="42.140625" style="3" customWidth="1"/>
    <col min="15107" max="15107" width="22" style="3" customWidth="1"/>
    <col min="15108" max="15108" width="9.140625" style="3"/>
    <col min="15109" max="15109" width="10.140625" style="3" bestFit="1" customWidth="1"/>
    <col min="15110" max="15360" width="9.140625" style="3"/>
    <col min="15361" max="15361" width="14.28515625" style="3" customWidth="1"/>
    <col min="15362" max="15362" width="42.140625" style="3" customWidth="1"/>
    <col min="15363" max="15363" width="22" style="3" customWidth="1"/>
    <col min="15364" max="15364" width="9.140625" style="3"/>
    <col min="15365" max="15365" width="10.140625" style="3" bestFit="1" customWidth="1"/>
    <col min="15366" max="15616" width="9.140625" style="3"/>
    <col min="15617" max="15617" width="14.28515625" style="3" customWidth="1"/>
    <col min="15618" max="15618" width="42.140625" style="3" customWidth="1"/>
    <col min="15619" max="15619" width="22" style="3" customWidth="1"/>
    <col min="15620" max="15620" width="9.140625" style="3"/>
    <col min="15621" max="15621" width="10.140625" style="3" bestFit="1" customWidth="1"/>
    <col min="15622" max="15872" width="9.140625" style="3"/>
    <col min="15873" max="15873" width="14.28515625" style="3" customWidth="1"/>
    <col min="15874" max="15874" width="42.140625" style="3" customWidth="1"/>
    <col min="15875" max="15875" width="22" style="3" customWidth="1"/>
    <col min="15876" max="15876" width="9.140625" style="3"/>
    <col min="15877" max="15877" width="10.140625" style="3" bestFit="1" customWidth="1"/>
    <col min="15878" max="16128" width="9.140625" style="3"/>
    <col min="16129" max="16129" width="14.28515625" style="3" customWidth="1"/>
    <col min="16130" max="16130" width="42.140625" style="3" customWidth="1"/>
    <col min="16131" max="16131" width="22" style="3" customWidth="1"/>
    <col min="16132" max="16132" width="9.140625" style="3"/>
    <col min="16133" max="16133" width="10.140625" style="3" bestFit="1" customWidth="1"/>
    <col min="16134" max="16384" width="9.140625" style="3"/>
  </cols>
  <sheetData>
    <row r="2" spans="1:3">
      <c r="B2" s="4"/>
      <c r="C2" s="4" t="s">
        <v>35</v>
      </c>
    </row>
    <row r="3" spans="1:3">
      <c r="B3" s="4"/>
      <c r="C3" s="5"/>
    </row>
    <row r="4" spans="1:3">
      <c r="B4" s="4"/>
    </row>
    <row r="5" spans="1:3">
      <c r="C5" s="4" t="s">
        <v>36</v>
      </c>
    </row>
    <row r="6" spans="1:3">
      <c r="C6" s="4" t="s">
        <v>37</v>
      </c>
    </row>
    <row r="7" spans="1:3">
      <c r="C7" s="4" t="s">
        <v>38</v>
      </c>
    </row>
    <row r="11" spans="1:3">
      <c r="A11" s="352" t="s">
        <v>39</v>
      </c>
      <c r="B11" s="352"/>
      <c r="C11" s="352"/>
    </row>
    <row r="12" spans="1:3">
      <c r="A12" s="351"/>
      <c r="B12" s="351"/>
      <c r="C12" s="351"/>
    </row>
    <row r="13" spans="1:3" ht="33" customHeight="1">
      <c r="A13" s="353" t="s">
        <v>40</v>
      </c>
      <c r="B13" s="353"/>
      <c r="C13" s="353"/>
    </row>
    <row r="14" spans="1:3" ht="22.15" customHeight="1">
      <c r="A14" s="354" t="s">
        <v>41</v>
      </c>
      <c r="B14" s="354"/>
      <c r="C14" s="354"/>
    </row>
    <row r="15" spans="1:3">
      <c r="A15" s="6" t="s">
        <v>42</v>
      </c>
      <c r="B15" s="7"/>
      <c r="C15" s="7"/>
    </row>
    <row r="16" spans="1:3">
      <c r="A16" s="6" t="s">
        <v>43</v>
      </c>
      <c r="B16" s="7"/>
      <c r="C16" s="7"/>
    </row>
    <row r="17" spans="1:4">
      <c r="B17" s="7"/>
      <c r="C17" s="7"/>
    </row>
    <row r="18" spans="1:4" s="7" customFormat="1"/>
    <row r="19" spans="1:4" s="7" customFormat="1" ht="24">
      <c r="A19" s="8" t="s">
        <v>44</v>
      </c>
      <c r="B19" s="9" t="s">
        <v>7</v>
      </c>
      <c r="C19" s="8" t="s">
        <v>45</v>
      </c>
    </row>
    <row r="20" spans="1:4" s="7" customFormat="1">
      <c r="A20" s="10"/>
      <c r="B20" s="10"/>
      <c r="C20" s="10"/>
    </row>
    <row r="21" spans="1:4" s="7" customFormat="1">
      <c r="A21" s="9">
        <v>1</v>
      </c>
      <c r="B21" s="11" t="s">
        <v>46</v>
      </c>
      <c r="C21" s="12">
        <f>APV_kopsavilkums!D23</f>
        <v>41173.729999999996</v>
      </c>
    </row>
    <row r="22" spans="1:4" s="7" customFormat="1">
      <c r="A22" s="9"/>
      <c r="B22" s="11"/>
      <c r="C22" s="12"/>
    </row>
    <row r="23" spans="1:4">
      <c r="A23" s="13"/>
      <c r="B23" s="14" t="s">
        <v>47</v>
      </c>
      <c r="C23" s="15">
        <f>SUM(C21:C22)</f>
        <v>41173.729999999996</v>
      </c>
      <c r="D23" s="16"/>
    </row>
    <row r="24" spans="1:4">
      <c r="A24" s="13"/>
      <c r="B24" s="13"/>
      <c r="C24" s="13"/>
    </row>
    <row r="25" spans="1:4">
      <c r="A25" s="13"/>
      <c r="B25" s="13" t="s">
        <v>18</v>
      </c>
      <c r="C25" s="17">
        <f>ROUND(C23*0.21,2)</f>
        <v>8646.48</v>
      </c>
    </row>
    <row r="26" spans="1:4">
      <c r="C26" s="18">
        <f>SUM(C23:C25)</f>
        <v>49820.209999999992</v>
      </c>
    </row>
    <row r="27" spans="1:4">
      <c r="B27" s="19"/>
      <c r="C27" s="20"/>
    </row>
    <row r="28" spans="1:4">
      <c r="A28" s="21" t="s">
        <v>5</v>
      </c>
      <c r="B28" s="349" t="s">
        <v>291</v>
      </c>
      <c r="C28" s="349"/>
    </row>
    <row r="29" spans="1:4">
      <c r="A29" s="21"/>
      <c r="B29" s="355" t="s">
        <v>48</v>
      </c>
      <c r="C29" s="355"/>
    </row>
    <row r="30" spans="1:4">
      <c r="A30" s="21" t="s">
        <v>49</v>
      </c>
      <c r="B30" s="3" t="s">
        <v>50</v>
      </c>
      <c r="C30" s="22"/>
    </row>
    <row r="31" spans="1:4">
      <c r="A31" s="21"/>
      <c r="B31" s="21"/>
      <c r="C31" s="21"/>
    </row>
    <row r="32" spans="1:4">
      <c r="A32" s="22"/>
      <c r="B32" s="22"/>
      <c r="C32" s="21"/>
    </row>
    <row r="33" spans="1:3">
      <c r="A33" s="21" t="s">
        <v>51</v>
      </c>
      <c r="B33" s="349"/>
      <c r="C33" s="349"/>
    </row>
    <row r="34" spans="1:3">
      <c r="A34" s="23"/>
      <c r="B34" s="350" t="s">
        <v>48</v>
      </c>
      <c r="C34" s="350"/>
    </row>
    <row r="35" spans="1:3">
      <c r="A35" s="21" t="s">
        <v>49</v>
      </c>
    </row>
    <row r="37" spans="1:3">
      <c r="A37" s="3" t="s">
        <v>292</v>
      </c>
    </row>
    <row r="40" spans="1:3">
      <c r="A40" s="351" t="s">
        <v>52</v>
      </c>
      <c r="B40" s="351"/>
      <c r="C40" s="351"/>
    </row>
  </sheetData>
  <mergeCells count="9">
    <mergeCell ref="B33:C33"/>
    <mergeCell ref="B34:C34"/>
    <mergeCell ref="A40:C40"/>
    <mergeCell ref="A11:C11"/>
    <mergeCell ref="A12:C12"/>
    <mergeCell ref="A13:C13"/>
    <mergeCell ref="A14:C14"/>
    <mergeCell ref="B28:C28"/>
    <mergeCell ref="B29:C29"/>
  </mergeCells>
  <pageMargins left="0.99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DCFE3-AB1E-4311-9BD3-31BC085DB9C6}">
  <sheetPr>
    <pageSetUpPr fitToPage="1"/>
  </sheetPr>
  <dimension ref="A1:H36"/>
  <sheetViews>
    <sheetView showZeros="0" zoomScaleNormal="100" zoomScaleSheetLayoutView="100" workbookViewId="0">
      <selection sqref="A1:H1"/>
    </sheetView>
  </sheetViews>
  <sheetFormatPr defaultColWidth="8.85546875" defaultRowHeight="12"/>
  <cols>
    <col min="1" max="1" width="4.7109375" style="3" customWidth="1"/>
    <col min="2" max="2" width="6.42578125" style="3" customWidth="1"/>
    <col min="3" max="3" width="26.140625" style="3" customWidth="1"/>
    <col min="4" max="4" width="12.42578125" style="3" customWidth="1"/>
    <col min="5" max="5" width="10.7109375" style="3" customWidth="1"/>
    <col min="6" max="6" width="13.7109375" style="3" customWidth="1"/>
    <col min="7" max="7" width="10.140625" style="3" customWidth="1"/>
    <col min="8" max="8" width="9.140625" style="3" customWidth="1"/>
    <col min="9" max="256" width="8.85546875" style="3"/>
    <col min="257" max="257" width="4.7109375" style="3" customWidth="1"/>
    <col min="258" max="258" width="6.42578125" style="3" customWidth="1"/>
    <col min="259" max="259" width="26.140625" style="3" customWidth="1"/>
    <col min="260" max="260" width="12.42578125" style="3" customWidth="1"/>
    <col min="261" max="261" width="10.7109375" style="3" customWidth="1"/>
    <col min="262" max="262" width="13.7109375" style="3" customWidth="1"/>
    <col min="263" max="263" width="10.140625" style="3" customWidth="1"/>
    <col min="264" max="264" width="9.140625" style="3" customWidth="1"/>
    <col min="265" max="512" width="8.85546875" style="3"/>
    <col min="513" max="513" width="4.7109375" style="3" customWidth="1"/>
    <col min="514" max="514" width="6.42578125" style="3" customWidth="1"/>
    <col min="515" max="515" width="26.140625" style="3" customWidth="1"/>
    <col min="516" max="516" width="12.42578125" style="3" customWidth="1"/>
    <col min="517" max="517" width="10.7109375" style="3" customWidth="1"/>
    <col min="518" max="518" width="13.7109375" style="3" customWidth="1"/>
    <col min="519" max="519" width="10.140625" style="3" customWidth="1"/>
    <col min="520" max="520" width="9.140625" style="3" customWidth="1"/>
    <col min="521" max="768" width="8.85546875" style="3"/>
    <col min="769" max="769" width="4.7109375" style="3" customWidth="1"/>
    <col min="770" max="770" width="6.42578125" style="3" customWidth="1"/>
    <col min="771" max="771" width="26.140625" style="3" customWidth="1"/>
    <col min="772" max="772" width="12.42578125" style="3" customWidth="1"/>
    <col min="773" max="773" width="10.7109375" style="3" customWidth="1"/>
    <col min="774" max="774" width="13.7109375" style="3" customWidth="1"/>
    <col min="775" max="775" width="10.140625" style="3" customWidth="1"/>
    <col min="776" max="776" width="9.140625" style="3" customWidth="1"/>
    <col min="777" max="1024" width="8.85546875" style="3"/>
    <col min="1025" max="1025" width="4.7109375" style="3" customWidth="1"/>
    <col min="1026" max="1026" width="6.42578125" style="3" customWidth="1"/>
    <col min="1027" max="1027" width="26.140625" style="3" customWidth="1"/>
    <col min="1028" max="1028" width="12.42578125" style="3" customWidth="1"/>
    <col min="1029" max="1029" width="10.7109375" style="3" customWidth="1"/>
    <col min="1030" max="1030" width="13.7109375" style="3" customWidth="1"/>
    <col min="1031" max="1031" width="10.140625" style="3" customWidth="1"/>
    <col min="1032" max="1032" width="9.140625" style="3" customWidth="1"/>
    <col min="1033" max="1280" width="8.85546875" style="3"/>
    <col min="1281" max="1281" width="4.7109375" style="3" customWidth="1"/>
    <col min="1282" max="1282" width="6.42578125" style="3" customWidth="1"/>
    <col min="1283" max="1283" width="26.140625" style="3" customWidth="1"/>
    <col min="1284" max="1284" width="12.42578125" style="3" customWidth="1"/>
    <col min="1285" max="1285" width="10.7109375" style="3" customWidth="1"/>
    <col min="1286" max="1286" width="13.7109375" style="3" customWidth="1"/>
    <col min="1287" max="1287" width="10.140625" style="3" customWidth="1"/>
    <col min="1288" max="1288" width="9.140625" style="3" customWidth="1"/>
    <col min="1289" max="1536" width="8.85546875" style="3"/>
    <col min="1537" max="1537" width="4.7109375" style="3" customWidth="1"/>
    <col min="1538" max="1538" width="6.42578125" style="3" customWidth="1"/>
    <col min="1539" max="1539" width="26.140625" style="3" customWidth="1"/>
    <col min="1540" max="1540" width="12.42578125" style="3" customWidth="1"/>
    <col min="1541" max="1541" width="10.7109375" style="3" customWidth="1"/>
    <col min="1542" max="1542" width="13.7109375" style="3" customWidth="1"/>
    <col min="1543" max="1543" width="10.140625" style="3" customWidth="1"/>
    <col min="1544" max="1544" width="9.140625" style="3" customWidth="1"/>
    <col min="1545" max="1792" width="8.85546875" style="3"/>
    <col min="1793" max="1793" width="4.7109375" style="3" customWidth="1"/>
    <col min="1794" max="1794" width="6.42578125" style="3" customWidth="1"/>
    <col min="1795" max="1795" width="26.140625" style="3" customWidth="1"/>
    <col min="1796" max="1796" width="12.42578125" style="3" customWidth="1"/>
    <col min="1797" max="1797" width="10.7109375" style="3" customWidth="1"/>
    <col min="1798" max="1798" width="13.7109375" style="3" customWidth="1"/>
    <col min="1799" max="1799" width="10.140625" style="3" customWidth="1"/>
    <col min="1800" max="1800" width="9.140625" style="3" customWidth="1"/>
    <col min="1801" max="2048" width="8.85546875" style="3"/>
    <col min="2049" max="2049" width="4.7109375" style="3" customWidth="1"/>
    <col min="2050" max="2050" width="6.42578125" style="3" customWidth="1"/>
    <col min="2051" max="2051" width="26.140625" style="3" customWidth="1"/>
    <col min="2052" max="2052" width="12.42578125" style="3" customWidth="1"/>
    <col min="2053" max="2053" width="10.7109375" style="3" customWidth="1"/>
    <col min="2054" max="2054" width="13.7109375" style="3" customWidth="1"/>
    <col min="2055" max="2055" width="10.140625" style="3" customWidth="1"/>
    <col min="2056" max="2056" width="9.140625" style="3" customWidth="1"/>
    <col min="2057" max="2304" width="8.85546875" style="3"/>
    <col min="2305" max="2305" width="4.7109375" style="3" customWidth="1"/>
    <col min="2306" max="2306" width="6.42578125" style="3" customWidth="1"/>
    <col min="2307" max="2307" width="26.140625" style="3" customWidth="1"/>
    <col min="2308" max="2308" width="12.42578125" style="3" customWidth="1"/>
    <col min="2309" max="2309" width="10.7109375" style="3" customWidth="1"/>
    <col min="2310" max="2310" width="13.7109375" style="3" customWidth="1"/>
    <col min="2311" max="2311" width="10.140625" style="3" customWidth="1"/>
    <col min="2312" max="2312" width="9.140625" style="3" customWidth="1"/>
    <col min="2313" max="2560" width="8.85546875" style="3"/>
    <col min="2561" max="2561" width="4.7109375" style="3" customWidth="1"/>
    <col min="2562" max="2562" width="6.42578125" style="3" customWidth="1"/>
    <col min="2563" max="2563" width="26.140625" style="3" customWidth="1"/>
    <col min="2564" max="2564" width="12.42578125" style="3" customWidth="1"/>
    <col min="2565" max="2565" width="10.7109375" style="3" customWidth="1"/>
    <col min="2566" max="2566" width="13.7109375" style="3" customWidth="1"/>
    <col min="2567" max="2567" width="10.140625" style="3" customWidth="1"/>
    <col min="2568" max="2568" width="9.140625" style="3" customWidth="1"/>
    <col min="2569" max="2816" width="8.85546875" style="3"/>
    <col min="2817" max="2817" width="4.7109375" style="3" customWidth="1"/>
    <col min="2818" max="2818" width="6.42578125" style="3" customWidth="1"/>
    <col min="2819" max="2819" width="26.140625" style="3" customWidth="1"/>
    <col min="2820" max="2820" width="12.42578125" style="3" customWidth="1"/>
    <col min="2821" max="2821" width="10.7109375" style="3" customWidth="1"/>
    <col min="2822" max="2822" width="13.7109375" style="3" customWidth="1"/>
    <col min="2823" max="2823" width="10.140625" style="3" customWidth="1"/>
    <col min="2824" max="2824" width="9.140625" style="3" customWidth="1"/>
    <col min="2825" max="3072" width="8.85546875" style="3"/>
    <col min="3073" max="3073" width="4.7109375" style="3" customWidth="1"/>
    <col min="3074" max="3074" width="6.42578125" style="3" customWidth="1"/>
    <col min="3075" max="3075" width="26.140625" style="3" customWidth="1"/>
    <col min="3076" max="3076" width="12.42578125" style="3" customWidth="1"/>
    <col min="3077" max="3077" width="10.7109375" style="3" customWidth="1"/>
    <col min="3078" max="3078" width="13.7109375" style="3" customWidth="1"/>
    <col min="3079" max="3079" width="10.140625" style="3" customWidth="1"/>
    <col min="3080" max="3080" width="9.140625" style="3" customWidth="1"/>
    <col min="3081" max="3328" width="8.85546875" style="3"/>
    <col min="3329" max="3329" width="4.7109375" style="3" customWidth="1"/>
    <col min="3330" max="3330" width="6.42578125" style="3" customWidth="1"/>
    <col min="3331" max="3331" width="26.140625" style="3" customWidth="1"/>
    <col min="3332" max="3332" width="12.42578125" style="3" customWidth="1"/>
    <col min="3333" max="3333" width="10.7109375" style="3" customWidth="1"/>
    <col min="3334" max="3334" width="13.7109375" style="3" customWidth="1"/>
    <col min="3335" max="3335" width="10.140625" style="3" customWidth="1"/>
    <col min="3336" max="3336" width="9.140625" style="3" customWidth="1"/>
    <col min="3337" max="3584" width="8.85546875" style="3"/>
    <col min="3585" max="3585" width="4.7109375" style="3" customWidth="1"/>
    <col min="3586" max="3586" width="6.42578125" style="3" customWidth="1"/>
    <col min="3587" max="3587" width="26.140625" style="3" customWidth="1"/>
    <col min="3588" max="3588" width="12.42578125" style="3" customWidth="1"/>
    <col min="3589" max="3589" width="10.7109375" style="3" customWidth="1"/>
    <col min="3590" max="3590" width="13.7109375" style="3" customWidth="1"/>
    <col min="3591" max="3591" width="10.140625" style="3" customWidth="1"/>
    <col min="3592" max="3592" width="9.140625" style="3" customWidth="1"/>
    <col min="3593" max="3840" width="8.85546875" style="3"/>
    <col min="3841" max="3841" width="4.7109375" style="3" customWidth="1"/>
    <col min="3842" max="3842" width="6.42578125" style="3" customWidth="1"/>
    <col min="3843" max="3843" width="26.140625" style="3" customWidth="1"/>
    <col min="3844" max="3844" width="12.42578125" style="3" customWidth="1"/>
    <col min="3845" max="3845" width="10.7109375" style="3" customWidth="1"/>
    <col min="3846" max="3846" width="13.7109375" style="3" customWidth="1"/>
    <col min="3847" max="3847" width="10.140625" style="3" customWidth="1"/>
    <col min="3848" max="3848" width="9.140625" style="3" customWidth="1"/>
    <col min="3849" max="4096" width="8.85546875" style="3"/>
    <col min="4097" max="4097" width="4.7109375" style="3" customWidth="1"/>
    <col min="4098" max="4098" width="6.42578125" style="3" customWidth="1"/>
    <col min="4099" max="4099" width="26.140625" style="3" customWidth="1"/>
    <col min="4100" max="4100" width="12.42578125" style="3" customWidth="1"/>
    <col min="4101" max="4101" width="10.7109375" style="3" customWidth="1"/>
    <col min="4102" max="4102" width="13.7109375" style="3" customWidth="1"/>
    <col min="4103" max="4103" width="10.140625" style="3" customWidth="1"/>
    <col min="4104" max="4104" width="9.140625" style="3" customWidth="1"/>
    <col min="4105" max="4352" width="8.85546875" style="3"/>
    <col min="4353" max="4353" width="4.7109375" style="3" customWidth="1"/>
    <col min="4354" max="4354" width="6.42578125" style="3" customWidth="1"/>
    <col min="4355" max="4355" width="26.140625" style="3" customWidth="1"/>
    <col min="4356" max="4356" width="12.42578125" style="3" customWidth="1"/>
    <col min="4357" max="4357" width="10.7109375" style="3" customWidth="1"/>
    <col min="4358" max="4358" width="13.7109375" style="3" customWidth="1"/>
    <col min="4359" max="4359" width="10.140625" style="3" customWidth="1"/>
    <col min="4360" max="4360" width="9.140625" style="3" customWidth="1"/>
    <col min="4361" max="4608" width="8.85546875" style="3"/>
    <col min="4609" max="4609" width="4.7109375" style="3" customWidth="1"/>
    <col min="4610" max="4610" width="6.42578125" style="3" customWidth="1"/>
    <col min="4611" max="4611" width="26.140625" style="3" customWidth="1"/>
    <col min="4612" max="4612" width="12.42578125" style="3" customWidth="1"/>
    <col min="4613" max="4613" width="10.7109375" style="3" customWidth="1"/>
    <col min="4614" max="4614" width="13.7109375" style="3" customWidth="1"/>
    <col min="4615" max="4615" width="10.140625" style="3" customWidth="1"/>
    <col min="4616" max="4616" width="9.140625" style="3" customWidth="1"/>
    <col min="4617" max="4864" width="8.85546875" style="3"/>
    <col min="4865" max="4865" width="4.7109375" style="3" customWidth="1"/>
    <col min="4866" max="4866" width="6.42578125" style="3" customWidth="1"/>
    <col min="4867" max="4867" width="26.140625" style="3" customWidth="1"/>
    <col min="4868" max="4868" width="12.42578125" style="3" customWidth="1"/>
    <col min="4869" max="4869" width="10.7109375" style="3" customWidth="1"/>
    <col min="4870" max="4870" width="13.7109375" style="3" customWidth="1"/>
    <col min="4871" max="4871" width="10.140625" style="3" customWidth="1"/>
    <col min="4872" max="4872" width="9.140625" style="3" customWidth="1"/>
    <col min="4873" max="5120" width="8.85546875" style="3"/>
    <col min="5121" max="5121" width="4.7109375" style="3" customWidth="1"/>
    <col min="5122" max="5122" width="6.42578125" style="3" customWidth="1"/>
    <col min="5123" max="5123" width="26.140625" style="3" customWidth="1"/>
    <col min="5124" max="5124" width="12.42578125" style="3" customWidth="1"/>
    <col min="5125" max="5125" width="10.7109375" style="3" customWidth="1"/>
    <col min="5126" max="5126" width="13.7109375" style="3" customWidth="1"/>
    <col min="5127" max="5127" width="10.140625" style="3" customWidth="1"/>
    <col min="5128" max="5128" width="9.140625" style="3" customWidth="1"/>
    <col min="5129" max="5376" width="8.85546875" style="3"/>
    <col min="5377" max="5377" width="4.7109375" style="3" customWidth="1"/>
    <col min="5378" max="5378" width="6.42578125" style="3" customWidth="1"/>
    <col min="5379" max="5379" width="26.140625" style="3" customWidth="1"/>
    <col min="5380" max="5380" width="12.42578125" style="3" customWidth="1"/>
    <col min="5381" max="5381" width="10.7109375" style="3" customWidth="1"/>
    <col min="5382" max="5382" width="13.7109375" style="3" customWidth="1"/>
    <col min="5383" max="5383" width="10.140625" style="3" customWidth="1"/>
    <col min="5384" max="5384" width="9.140625" style="3" customWidth="1"/>
    <col min="5385" max="5632" width="8.85546875" style="3"/>
    <col min="5633" max="5633" width="4.7109375" style="3" customWidth="1"/>
    <col min="5634" max="5634" width="6.42578125" style="3" customWidth="1"/>
    <col min="5635" max="5635" width="26.140625" style="3" customWidth="1"/>
    <col min="5636" max="5636" width="12.42578125" style="3" customWidth="1"/>
    <col min="5637" max="5637" width="10.7109375" style="3" customWidth="1"/>
    <col min="5638" max="5638" width="13.7109375" style="3" customWidth="1"/>
    <col min="5639" max="5639" width="10.140625" style="3" customWidth="1"/>
    <col min="5640" max="5640" width="9.140625" style="3" customWidth="1"/>
    <col min="5641" max="5888" width="8.85546875" style="3"/>
    <col min="5889" max="5889" width="4.7109375" style="3" customWidth="1"/>
    <col min="5890" max="5890" width="6.42578125" style="3" customWidth="1"/>
    <col min="5891" max="5891" width="26.140625" style="3" customWidth="1"/>
    <col min="5892" max="5892" width="12.42578125" style="3" customWidth="1"/>
    <col min="5893" max="5893" width="10.7109375" style="3" customWidth="1"/>
    <col min="5894" max="5894" width="13.7109375" style="3" customWidth="1"/>
    <col min="5895" max="5895" width="10.140625" style="3" customWidth="1"/>
    <col min="5896" max="5896" width="9.140625" style="3" customWidth="1"/>
    <col min="5897" max="6144" width="8.85546875" style="3"/>
    <col min="6145" max="6145" width="4.7109375" style="3" customWidth="1"/>
    <col min="6146" max="6146" width="6.42578125" style="3" customWidth="1"/>
    <col min="6147" max="6147" width="26.140625" style="3" customWidth="1"/>
    <col min="6148" max="6148" width="12.42578125" style="3" customWidth="1"/>
    <col min="6149" max="6149" width="10.7109375" style="3" customWidth="1"/>
    <col min="6150" max="6150" width="13.7109375" style="3" customWidth="1"/>
    <col min="6151" max="6151" width="10.140625" style="3" customWidth="1"/>
    <col min="6152" max="6152" width="9.140625" style="3" customWidth="1"/>
    <col min="6153" max="6400" width="8.85546875" style="3"/>
    <col min="6401" max="6401" width="4.7109375" style="3" customWidth="1"/>
    <col min="6402" max="6402" width="6.42578125" style="3" customWidth="1"/>
    <col min="6403" max="6403" width="26.140625" style="3" customWidth="1"/>
    <col min="6404" max="6404" width="12.42578125" style="3" customWidth="1"/>
    <col min="6405" max="6405" width="10.7109375" style="3" customWidth="1"/>
    <col min="6406" max="6406" width="13.7109375" style="3" customWidth="1"/>
    <col min="6407" max="6407" width="10.140625" style="3" customWidth="1"/>
    <col min="6408" max="6408" width="9.140625" style="3" customWidth="1"/>
    <col min="6409" max="6656" width="8.85546875" style="3"/>
    <col min="6657" max="6657" width="4.7109375" style="3" customWidth="1"/>
    <col min="6658" max="6658" width="6.42578125" style="3" customWidth="1"/>
    <col min="6659" max="6659" width="26.140625" style="3" customWidth="1"/>
    <col min="6660" max="6660" width="12.42578125" style="3" customWidth="1"/>
    <col min="6661" max="6661" width="10.7109375" style="3" customWidth="1"/>
    <col min="6662" max="6662" width="13.7109375" style="3" customWidth="1"/>
    <col min="6663" max="6663" width="10.140625" style="3" customWidth="1"/>
    <col min="6664" max="6664" width="9.140625" style="3" customWidth="1"/>
    <col min="6665" max="6912" width="8.85546875" style="3"/>
    <col min="6913" max="6913" width="4.7109375" style="3" customWidth="1"/>
    <col min="6914" max="6914" width="6.42578125" style="3" customWidth="1"/>
    <col min="6915" max="6915" width="26.140625" style="3" customWidth="1"/>
    <col min="6916" max="6916" width="12.42578125" style="3" customWidth="1"/>
    <col min="6917" max="6917" width="10.7109375" style="3" customWidth="1"/>
    <col min="6918" max="6918" width="13.7109375" style="3" customWidth="1"/>
    <col min="6919" max="6919" width="10.140625" style="3" customWidth="1"/>
    <col min="6920" max="6920" width="9.140625" style="3" customWidth="1"/>
    <col min="6921" max="7168" width="8.85546875" style="3"/>
    <col min="7169" max="7169" width="4.7109375" style="3" customWidth="1"/>
    <col min="7170" max="7170" width="6.42578125" style="3" customWidth="1"/>
    <col min="7171" max="7171" width="26.140625" style="3" customWidth="1"/>
    <col min="7172" max="7172" width="12.42578125" style="3" customWidth="1"/>
    <col min="7173" max="7173" width="10.7109375" style="3" customWidth="1"/>
    <col min="7174" max="7174" width="13.7109375" style="3" customWidth="1"/>
    <col min="7175" max="7175" width="10.140625" style="3" customWidth="1"/>
    <col min="7176" max="7176" width="9.140625" style="3" customWidth="1"/>
    <col min="7177" max="7424" width="8.85546875" style="3"/>
    <col min="7425" max="7425" width="4.7109375" style="3" customWidth="1"/>
    <col min="7426" max="7426" width="6.42578125" style="3" customWidth="1"/>
    <col min="7427" max="7427" width="26.140625" style="3" customWidth="1"/>
    <col min="7428" max="7428" width="12.42578125" style="3" customWidth="1"/>
    <col min="7429" max="7429" width="10.7109375" style="3" customWidth="1"/>
    <col min="7430" max="7430" width="13.7109375" style="3" customWidth="1"/>
    <col min="7431" max="7431" width="10.140625" style="3" customWidth="1"/>
    <col min="7432" max="7432" width="9.140625" style="3" customWidth="1"/>
    <col min="7433" max="7680" width="8.85546875" style="3"/>
    <col min="7681" max="7681" width="4.7109375" style="3" customWidth="1"/>
    <col min="7682" max="7682" width="6.42578125" style="3" customWidth="1"/>
    <col min="7683" max="7683" width="26.140625" style="3" customWidth="1"/>
    <col min="7684" max="7684" width="12.42578125" style="3" customWidth="1"/>
    <col min="7685" max="7685" width="10.7109375" style="3" customWidth="1"/>
    <col min="7686" max="7686" width="13.7109375" style="3" customWidth="1"/>
    <col min="7687" max="7687" width="10.140625" style="3" customWidth="1"/>
    <col min="7688" max="7688" width="9.140625" style="3" customWidth="1"/>
    <col min="7689" max="7936" width="8.85546875" style="3"/>
    <col min="7937" max="7937" width="4.7109375" style="3" customWidth="1"/>
    <col min="7938" max="7938" width="6.42578125" style="3" customWidth="1"/>
    <col min="7939" max="7939" width="26.140625" style="3" customWidth="1"/>
    <col min="7940" max="7940" width="12.42578125" style="3" customWidth="1"/>
    <col min="7941" max="7941" width="10.7109375" style="3" customWidth="1"/>
    <col min="7942" max="7942" width="13.7109375" style="3" customWidth="1"/>
    <col min="7943" max="7943" width="10.140625" style="3" customWidth="1"/>
    <col min="7944" max="7944" width="9.140625" style="3" customWidth="1"/>
    <col min="7945" max="8192" width="8.85546875" style="3"/>
    <col min="8193" max="8193" width="4.7109375" style="3" customWidth="1"/>
    <col min="8194" max="8194" width="6.42578125" style="3" customWidth="1"/>
    <col min="8195" max="8195" width="26.140625" style="3" customWidth="1"/>
    <col min="8196" max="8196" width="12.42578125" style="3" customWidth="1"/>
    <col min="8197" max="8197" width="10.7109375" style="3" customWidth="1"/>
    <col min="8198" max="8198" width="13.7109375" style="3" customWidth="1"/>
    <col min="8199" max="8199" width="10.140625" style="3" customWidth="1"/>
    <col min="8200" max="8200" width="9.140625" style="3" customWidth="1"/>
    <col min="8201" max="8448" width="8.85546875" style="3"/>
    <col min="8449" max="8449" width="4.7109375" style="3" customWidth="1"/>
    <col min="8450" max="8450" width="6.42578125" style="3" customWidth="1"/>
    <col min="8451" max="8451" width="26.140625" style="3" customWidth="1"/>
    <col min="8452" max="8452" width="12.42578125" style="3" customWidth="1"/>
    <col min="8453" max="8453" width="10.7109375" style="3" customWidth="1"/>
    <col min="8454" max="8454" width="13.7109375" style="3" customWidth="1"/>
    <col min="8455" max="8455" width="10.140625" style="3" customWidth="1"/>
    <col min="8456" max="8456" width="9.140625" style="3" customWidth="1"/>
    <col min="8457" max="8704" width="8.85546875" style="3"/>
    <col min="8705" max="8705" width="4.7109375" style="3" customWidth="1"/>
    <col min="8706" max="8706" width="6.42578125" style="3" customWidth="1"/>
    <col min="8707" max="8707" width="26.140625" style="3" customWidth="1"/>
    <col min="8708" max="8708" width="12.42578125" style="3" customWidth="1"/>
    <col min="8709" max="8709" width="10.7109375" style="3" customWidth="1"/>
    <col min="8710" max="8710" width="13.7109375" style="3" customWidth="1"/>
    <col min="8711" max="8711" width="10.140625" style="3" customWidth="1"/>
    <col min="8712" max="8712" width="9.140625" style="3" customWidth="1"/>
    <col min="8713" max="8960" width="8.85546875" style="3"/>
    <col min="8961" max="8961" width="4.7109375" style="3" customWidth="1"/>
    <col min="8962" max="8962" width="6.42578125" style="3" customWidth="1"/>
    <col min="8963" max="8963" width="26.140625" style="3" customWidth="1"/>
    <col min="8964" max="8964" width="12.42578125" style="3" customWidth="1"/>
    <col min="8965" max="8965" width="10.7109375" style="3" customWidth="1"/>
    <col min="8966" max="8966" width="13.7109375" style="3" customWidth="1"/>
    <col min="8967" max="8967" width="10.140625" style="3" customWidth="1"/>
    <col min="8968" max="8968" width="9.140625" style="3" customWidth="1"/>
    <col min="8969" max="9216" width="8.85546875" style="3"/>
    <col min="9217" max="9217" width="4.7109375" style="3" customWidth="1"/>
    <col min="9218" max="9218" width="6.42578125" style="3" customWidth="1"/>
    <col min="9219" max="9219" width="26.140625" style="3" customWidth="1"/>
    <col min="9220" max="9220" width="12.42578125" style="3" customWidth="1"/>
    <col min="9221" max="9221" width="10.7109375" style="3" customWidth="1"/>
    <col min="9222" max="9222" width="13.7109375" style="3" customWidth="1"/>
    <col min="9223" max="9223" width="10.140625" style="3" customWidth="1"/>
    <col min="9224" max="9224" width="9.140625" style="3" customWidth="1"/>
    <col min="9225" max="9472" width="8.85546875" style="3"/>
    <col min="9473" max="9473" width="4.7109375" style="3" customWidth="1"/>
    <col min="9474" max="9474" width="6.42578125" style="3" customWidth="1"/>
    <col min="9475" max="9475" width="26.140625" style="3" customWidth="1"/>
    <col min="9476" max="9476" width="12.42578125" style="3" customWidth="1"/>
    <col min="9477" max="9477" width="10.7109375" style="3" customWidth="1"/>
    <col min="9478" max="9478" width="13.7109375" style="3" customWidth="1"/>
    <col min="9479" max="9479" width="10.140625" style="3" customWidth="1"/>
    <col min="9480" max="9480" width="9.140625" style="3" customWidth="1"/>
    <col min="9481" max="9728" width="8.85546875" style="3"/>
    <col min="9729" max="9729" width="4.7109375" style="3" customWidth="1"/>
    <col min="9730" max="9730" width="6.42578125" style="3" customWidth="1"/>
    <col min="9731" max="9731" width="26.140625" style="3" customWidth="1"/>
    <col min="9732" max="9732" width="12.42578125" style="3" customWidth="1"/>
    <col min="9733" max="9733" width="10.7109375" style="3" customWidth="1"/>
    <col min="9734" max="9734" width="13.7109375" style="3" customWidth="1"/>
    <col min="9735" max="9735" width="10.140625" style="3" customWidth="1"/>
    <col min="9736" max="9736" width="9.140625" style="3" customWidth="1"/>
    <col min="9737" max="9984" width="8.85546875" style="3"/>
    <col min="9985" max="9985" width="4.7109375" style="3" customWidth="1"/>
    <col min="9986" max="9986" width="6.42578125" style="3" customWidth="1"/>
    <col min="9987" max="9987" width="26.140625" style="3" customWidth="1"/>
    <col min="9988" max="9988" width="12.42578125" style="3" customWidth="1"/>
    <col min="9989" max="9989" width="10.7109375" style="3" customWidth="1"/>
    <col min="9990" max="9990" width="13.7109375" style="3" customWidth="1"/>
    <col min="9991" max="9991" width="10.140625" style="3" customWidth="1"/>
    <col min="9992" max="9992" width="9.140625" style="3" customWidth="1"/>
    <col min="9993" max="10240" width="8.85546875" style="3"/>
    <col min="10241" max="10241" width="4.7109375" style="3" customWidth="1"/>
    <col min="10242" max="10242" width="6.42578125" style="3" customWidth="1"/>
    <col min="10243" max="10243" width="26.140625" style="3" customWidth="1"/>
    <col min="10244" max="10244" width="12.42578125" style="3" customWidth="1"/>
    <col min="10245" max="10245" width="10.7109375" style="3" customWidth="1"/>
    <col min="10246" max="10246" width="13.7109375" style="3" customWidth="1"/>
    <col min="10247" max="10247" width="10.140625" style="3" customWidth="1"/>
    <col min="10248" max="10248" width="9.140625" style="3" customWidth="1"/>
    <col min="10249" max="10496" width="8.85546875" style="3"/>
    <col min="10497" max="10497" width="4.7109375" style="3" customWidth="1"/>
    <col min="10498" max="10498" width="6.42578125" style="3" customWidth="1"/>
    <col min="10499" max="10499" width="26.140625" style="3" customWidth="1"/>
    <col min="10500" max="10500" width="12.42578125" style="3" customWidth="1"/>
    <col min="10501" max="10501" width="10.7109375" style="3" customWidth="1"/>
    <col min="10502" max="10502" width="13.7109375" style="3" customWidth="1"/>
    <col min="10503" max="10503" width="10.140625" style="3" customWidth="1"/>
    <col min="10504" max="10504" width="9.140625" style="3" customWidth="1"/>
    <col min="10505" max="10752" width="8.85546875" style="3"/>
    <col min="10753" max="10753" width="4.7109375" style="3" customWidth="1"/>
    <col min="10754" max="10754" width="6.42578125" style="3" customWidth="1"/>
    <col min="10755" max="10755" width="26.140625" style="3" customWidth="1"/>
    <col min="10756" max="10756" width="12.42578125" style="3" customWidth="1"/>
    <col min="10757" max="10757" width="10.7109375" style="3" customWidth="1"/>
    <col min="10758" max="10758" width="13.7109375" style="3" customWidth="1"/>
    <col min="10759" max="10759" width="10.140625" style="3" customWidth="1"/>
    <col min="10760" max="10760" width="9.140625" style="3" customWidth="1"/>
    <col min="10761" max="11008" width="8.85546875" style="3"/>
    <col min="11009" max="11009" width="4.7109375" style="3" customWidth="1"/>
    <col min="11010" max="11010" width="6.42578125" style="3" customWidth="1"/>
    <col min="11011" max="11011" width="26.140625" style="3" customWidth="1"/>
    <col min="11012" max="11012" width="12.42578125" style="3" customWidth="1"/>
    <col min="11013" max="11013" width="10.7109375" style="3" customWidth="1"/>
    <col min="11014" max="11014" width="13.7109375" style="3" customWidth="1"/>
    <col min="11015" max="11015" width="10.140625" style="3" customWidth="1"/>
    <col min="11016" max="11016" width="9.140625" style="3" customWidth="1"/>
    <col min="11017" max="11264" width="8.85546875" style="3"/>
    <col min="11265" max="11265" width="4.7109375" style="3" customWidth="1"/>
    <col min="11266" max="11266" width="6.42578125" style="3" customWidth="1"/>
    <col min="11267" max="11267" width="26.140625" style="3" customWidth="1"/>
    <col min="11268" max="11268" width="12.42578125" style="3" customWidth="1"/>
    <col min="11269" max="11269" width="10.7109375" style="3" customWidth="1"/>
    <col min="11270" max="11270" width="13.7109375" style="3" customWidth="1"/>
    <col min="11271" max="11271" width="10.140625" style="3" customWidth="1"/>
    <col min="11272" max="11272" width="9.140625" style="3" customWidth="1"/>
    <col min="11273" max="11520" width="8.85546875" style="3"/>
    <col min="11521" max="11521" width="4.7109375" style="3" customWidth="1"/>
    <col min="11522" max="11522" width="6.42578125" style="3" customWidth="1"/>
    <col min="11523" max="11523" width="26.140625" style="3" customWidth="1"/>
    <col min="11524" max="11524" width="12.42578125" style="3" customWidth="1"/>
    <col min="11525" max="11525" width="10.7109375" style="3" customWidth="1"/>
    <col min="11526" max="11526" width="13.7109375" style="3" customWidth="1"/>
    <col min="11527" max="11527" width="10.140625" style="3" customWidth="1"/>
    <col min="11528" max="11528" width="9.140625" style="3" customWidth="1"/>
    <col min="11529" max="11776" width="8.85546875" style="3"/>
    <col min="11777" max="11777" width="4.7109375" style="3" customWidth="1"/>
    <col min="11778" max="11778" width="6.42578125" style="3" customWidth="1"/>
    <col min="11779" max="11779" width="26.140625" style="3" customWidth="1"/>
    <col min="11780" max="11780" width="12.42578125" style="3" customWidth="1"/>
    <col min="11781" max="11781" width="10.7109375" style="3" customWidth="1"/>
    <col min="11782" max="11782" width="13.7109375" style="3" customWidth="1"/>
    <col min="11783" max="11783" width="10.140625" style="3" customWidth="1"/>
    <col min="11784" max="11784" width="9.140625" style="3" customWidth="1"/>
    <col min="11785" max="12032" width="8.85546875" style="3"/>
    <col min="12033" max="12033" width="4.7109375" style="3" customWidth="1"/>
    <col min="12034" max="12034" width="6.42578125" style="3" customWidth="1"/>
    <col min="12035" max="12035" width="26.140625" style="3" customWidth="1"/>
    <col min="12036" max="12036" width="12.42578125" style="3" customWidth="1"/>
    <col min="12037" max="12037" width="10.7109375" style="3" customWidth="1"/>
    <col min="12038" max="12038" width="13.7109375" style="3" customWidth="1"/>
    <col min="12039" max="12039" width="10.140625" style="3" customWidth="1"/>
    <col min="12040" max="12040" width="9.140625" style="3" customWidth="1"/>
    <col min="12041" max="12288" width="8.85546875" style="3"/>
    <col min="12289" max="12289" width="4.7109375" style="3" customWidth="1"/>
    <col min="12290" max="12290" width="6.42578125" style="3" customWidth="1"/>
    <col min="12291" max="12291" width="26.140625" style="3" customWidth="1"/>
    <col min="12292" max="12292" width="12.42578125" style="3" customWidth="1"/>
    <col min="12293" max="12293" width="10.7109375" style="3" customWidth="1"/>
    <col min="12294" max="12294" width="13.7109375" style="3" customWidth="1"/>
    <col min="12295" max="12295" width="10.140625" style="3" customWidth="1"/>
    <col min="12296" max="12296" width="9.140625" style="3" customWidth="1"/>
    <col min="12297" max="12544" width="8.85546875" style="3"/>
    <col min="12545" max="12545" width="4.7109375" style="3" customWidth="1"/>
    <col min="12546" max="12546" width="6.42578125" style="3" customWidth="1"/>
    <col min="12547" max="12547" width="26.140625" style="3" customWidth="1"/>
    <col min="12548" max="12548" width="12.42578125" style="3" customWidth="1"/>
    <col min="12549" max="12549" width="10.7109375" style="3" customWidth="1"/>
    <col min="12550" max="12550" width="13.7109375" style="3" customWidth="1"/>
    <col min="12551" max="12551" width="10.140625" style="3" customWidth="1"/>
    <col min="12552" max="12552" width="9.140625" style="3" customWidth="1"/>
    <col min="12553" max="12800" width="8.85546875" style="3"/>
    <col min="12801" max="12801" width="4.7109375" style="3" customWidth="1"/>
    <col min="12802" max="12802" width="6.42578125" style="3" customWidth="1"/>
    <col min="12803" max="12803" width="26.140625" style="3" customWidth="1"/>
    <col min="12804" max="12804" width="12.42578125" style="3" customWidth="1"/>
    <col min="12805" max="12805" width="10.7109375" style="3" customWidth="1"/>
    <col min="12806" max="12806" width="13.7109375" style="3" customWidth="1"/>
    <col min="12807" max="12807" width="10.140625" style="3" customWidth="1"/>
    <col min="12808" max="12808" width="9.140625" style="3" customWidth="1"/>
    <col min="12809" max="13056" width="8.85546875" style="3"/>
    <col min="13057" max="13057" width="4.7109375" style="3" customWidth="1"/>
    <col min="13058" max="13058" width="6.42578125" style="3" customWidth="1"/>
    <col min="13059" max="13059" width="26.140625" style="3" customWidth="1"/>
    <col min="13060" max="13060" width="12.42578125" style="3" customWidth="1"/>
    <col min="13061" max="13061" width="10.7109375" style="3" customWidth="1"/>
    <col min="13062" max="13062" width="13.7109375" style="3" customWidth="1"/>
    <col min="13063" max="13063" width="10.140625" style="3" customWidth="1"/>
    <col min="13064" max="13064" width="9.140625" style="3" customWidth="1"/>
    <col min="13065" max="13312" width="8.85546875" style="3"/>
    <col min="13313" max="13313" width="4.7109375" style="3" customWidth="1"/>
    <col min="13314" max="13314" width="6.42578125" style="3" customWidth="1"/>
    <col min="13315" max="13315" width="26.140625" style="3" customWidth="1"/>
    <col min="13316" max="13316" width="12.42578125" style="3" customWidth="1"/>
    <col min="13317" max="13317" width="10.7109375" style="3" customWidth="1"/>
    <col min="13318" max="13318" width="13.7109375" style="3" customWidth="1"/>
    <col min="13319" max="13319" width="10.140625" style="3" customWidth="1"/>
    <col min="13320" max="13320" width="9.140625" style="3" customWidth="1"/>
    <col min="13321" max="13568" width="8.85546875" style="3"/>
    <col min="13569" max="13569" width="4.7109375" style="3" customWidth="1"/>
    <col min="13570" max="13570" width="6.42578125" style="3" customWidth="1"/>
    <col min="13571" max="13571" width="26.140625" style="3" customWidth="1"/>
    <col min="13572" max="13572" width="12.42578125" style="3" customWidth="1"/>
    <col min="13573" max="13573" width="10.7109375" style="3" customWidth="1"/>
    <col min="13574" max="13574" width="13.7109375" style="3" customWidth="1"/>
    <col min="13575" max="13575" width="10.140625" style="3" customWidth="1"/>
    <col min="13576" max="13576" width="9.140625" style="3" customWidth="1"/>
    <col min="13577" max="13824" width="8.85546875" style="3"/>
    <col min="13825" max="13825" width="4.7109375" style="3" customWidth="1"/>
    <col min="13826" max="13826" width="6.42578125" style="3" customWidth="1"/>
    <col min="13827" max="13827" width="26.140625" style="3" customWidth="1"/>
    <col min="13828" max="13828" width="12.42578125" style="3" customWidth="1"/>
    <col min="13829" max="13829" width="10.7109375" style="3" customWidth="1"/>
    <col min="13830" max="13830" width="13.7109375" style="3" customWidth="1"/>
    <col min="13831" max="13831" width="10.140625" style="3" customWidth="1"/>
    <col min="13832" max="13832" width="9.140625" style="3" customWidth="1"/>
    <col min="13833" max="14080" width="8.85546875" style="3"/>
    <col min="14081" max="14081" width="4.7109375" style="3" customWidth="1"/>
    <col min="14082" max="14082" width="6.42578125" style="3" customWidth="1"/>
    <col min="14083" max="14083" width="26.140625" style="3" customWidth="1"/>
    <col min="14084" max="14084" width="12.42578125" style="3" customWidth="1"/>
    <col min="14085" max="14085" width="10.7109375" style="3" customWidth="1"/>
    <col min="14086" max="14086" width="13.7109375" style="3" customWidth="1"/>
    <col min="14087" max="14087" width="10.140625" style="3" customWidth="1"/>
    <col min="14088" max="14088" width="9.140625" style="3" customWidth="1"/>
    <col min="14089" max="14336" width="8.85546875" style="3"/>
    <col min="14337" max="14337" width="4.7109375" style="3" customWidth="1"/>
    <col min="14338" max="14338" width="6.42578125" style="3" customWidth="1"/>
    <col min="14339" max="14339" width="26.140625" style="3" customWidth="1"/>
    <col min="14340" max="14340" width="12.42578125" style="3" customWidth="1"/>
    <col min="14341" max="14341" width="10.7109375" style="3" customWidth="1"/>
    <col min="14342" max="14342" width="13.7109375" style="3" customWidth="1"/>
    <col min="14343" max="14343" width="10.140625" style="3" customWidth="1"/>
    <col min="14344" max="14344" width="9.140625" style="3" customWidth="1"/>
    <col min="14345" max="14592" width="8.85546875" style="3"/>
    <col min="14593" max="14593" width="4.7109375" style="3" customWidth="1"/>
    <col min="14594" max="14594" width="6.42578125" style="3" customWidth="1"/>
    <col min="14595" max="14595" width="26.140625" style="3" customWidth="1"/>
    <col min="14596" max="14596" width="12.42578125" style="3" customWidth="1"/>
    <col min="14597" max="14597" width="10.7109375" style="3" customWidth="1"/>
    <col min="14598" max="14598" width="13.7109375" style="3" customWidth="1"/>
    <col min="14599" max="14599" width="10.140625" style="3" customWidth="1"/>
    <col min="14600" max="14600" width="9.140625" style="3" customWidth="1"/>
    <col min="14601" max="14848" width="8.85546875" style="3"/>
    <col min="14849" max="14849" width="4.7109375" style="3" customWidth="1"/>
    <col min="14850" max="14850" width="6.42578125" style="3" customWidth="1"/>
    <col min="14851" max="14851" width="26.140625" style="3" customWidth="1"/>
    <col min="14852" max="14852" width="12.42578125" style="3" customWidth="1"/>
    <col min="14853" max="14853" width="10.7109375" style="3" customWidth="1"/>
    <col min="14854" max="14854" width="13.7109375" style="3" customWidth="1"/>
    <col min="14855" max="14855" width="10.140625" style="3" customWidth="1"/>
    <col min="14856" max="14856" width="9.140625" style="3" customWidth="1"/>
    <col min="14857" max="15104" width="8.85546875" style="3"/>
    <col min="15105" max="15105" width="4.7109375" style="3" customWidth="1"/>
    <col min="15106" max="15106" width="6.42578125" style="3" customWidth="1"/>
    <col min="15107" max="15107" width="26.140625" style="3" customWidth="1"/>
    <col min="15108" max="15108" width="12.42578125" style="3" customWidth="1"/>
    <col min="15109" max="15109" width="10.7109375" style="3" customWidth="1"/>
    <col min="15110" max="15110" width="13.7109375" style="3" customWidth="1"/>
    <col min="15111" max="15111" width="10.140625" style="3" customWidth="1"/>
    <col min="15112" max="15112" width="9.140625" style="3" customWidth="1"/>
    <col min="15113" max="15360" width="8.85546875" style="3"/>
    <col min="15361" max="15361" width="4.7109375" style="3" customWidth="1"/>
    <col min="15362" max="15362" width="6.42578125" style="3" customWidth="1"/>
    <col min="15363" max="15363" width="26.140625" style="3" customWidth="1"/>
    <col min="15364" max="15364" width="12.42578125" style="3" customWidth="1"/>
    <col min="15365" max="15365" width="10.7109375" style="3" customWidth="1"/>
    <col min="15366" max="15366" width="13.7109375" style="3" customWidth="1"/>
    <col min="15367" max="15367" width="10.140625" style="3" customWidth="1"/>
    <col min="15368" max="15368" width="9.140625" style="3" customWidth="1"/>
    <col min="15369" max="15616" width="8.85546875" style="3"/>
    <col min="15617" max="15617" width="4.7109375" style="3" customWidth="1"/>
    <col min="15618" max="15618" width="6.42578125" style="3" customWidth="1"/>
    <col min="15619" max="15619" width="26.140625" style="3" customWidth="1"/>
    <col min="15620" max="15620" width="12.42578125" style="3" customWidth="1"/>
    <col min="15621" max="15621" width="10.7109375" style="3" customWidth="1"/>
    <col min="15622" max="15622" width="13.7109375" style="3" customWidth="1"/>
    <col min="15623" max="15623" width="10.140625" style="3" customWidth="1"/>
    <col min="15624" max="15624" width="9.140625" style="3" customWidth="1"/>
    <col min="15625" max="15872" width="8.85546875" style="3"/>
    <col min="15873" max="15873" width="4.7109375" style="3" customWidth="1"/>
    <col min="15874" max="15874" width="6.42578125" style="3" customWidth="1"/>
    <col min="15875" max="15875" width="26.140625" style="3" customWidth="1"/>
    <col min="15876" max="15876" width="12.42578125" style="3" customWidth="1"/>
    <col min="15877" max="15877" width="10.7109375" style="3" customWidth="1"/>
    <col min="15878" max="15878" width="13.7109375" style="3" customWidth="1"/>
    <col min="15879" max="15879" width="10.140625" style="3" customWidth="1"/>
    <col min="15880" max="15880" width="9.140625" style="3" customWidth="1"/>
    <col min="15881" max="16128" width="8.85546875" style="3"/>
    <col min="16129" max="16129" width="4.7109375" style="3" customWidth="1"/>
    <col min="16130" max="16130" width="6.42578125" style="3" customWidth="1"/>
    <col min="16131" max="16131" width="26.140625" style="3" customWidth="1"/>
    <col min="16132" max="16132" width="12.42578125" style="3" customWidth="1"/>
    <col min="16133" max="16133" width="10.7109375" style="3" customWidth="1"/>
    <col min="16134" max="16134" width="13.7109375" style="3" customWidth="1"/>
    <col min="16135" max="16135" width="10.140625" style="3" customWidth="1"/>
    <col min="16136" max="16136" width="9.140625" style="3" customWidth="1"/>
    <col min="16137" max="16384" width="8.85546875" style="3"/>
  </cols>
  <sheetData>
    <row r="1" spans="1:8" ht="13.15" customHeight="1">
      <c r="A1" s="352" t="s">
        <v>53</v>
      </c>
      <c r="B1" s="352"/>
      <c r="C1" s="352"/>
      <c r="D1" s="352"/>
      <c r="E1" s="352"/>
      <c r="F1" s="352"/>
      <c r="G1" s="352"/>
      <c r="H1" s="352"/>
    </row>
    <row r="2" spans="1:8">
      <c r="A2" s="351" t="s">
        <v>46</v>
      </c>
      <c r="B2" s="351"/>
      <c r="C2" s="351"/>
      <c r="D2" s="351"/>
      <c r="E2" s="351"/>
      <c r="F2" s="351"/>
      <c r="G2" s="351"/>
      <c r="H2" s="351"/>
    </row>
    <row r="6" spans="1:8" s="24" customFormat="1">
      <c r="A6" s="354" t="str">
        <f>APV_koptāme!A13</f>
        <v>Būves nosaukums: Aizkraukles profesionālās vidusskolas renovācija</v>
      </c>
      <c r="B6" s="357"/>
      <c r="C6" s="357"/>
      <c r="D6" s="357"/>
      <c r="E6" s="357"/>
      <c r="F6" s="357"/>
    </row>
    <row r="7" spans="1:8">
      <c r="A7" s="354" t="str">
        <f>APV_koptāme!A14</f>
        <v>Objekta nosaukums: Aizkraukles profesionālās vidusskolas renovācija</v>
      </c>
      <c r="B7" s="357"/>
      <c r="C7" s="357"/>
      <c r="D7" s="357"/>
      <c r="E7" s="357"/>
      <c r="F7" s="357"/>
    </row>
    <row r="8" spans="1:8">
      <c r="A8" s="354" t="str">
        <f>APV_koptāme!A15</f>
        <v>Objekta adrese: Aizkraukle, Jaunceltnes iela 21</v>
      </c>
      <c r="B8" s="357"/>
      <c r="C8" s="357"/>
      <c r="D8" s="357"/>
      <c r="E8" s="357"/>
      <c r="F8" s="357"/>
    </row>
    <row r="9" spans="1:8">
      <c r="A9" s="25" t="str">
        <f>APV_koptāme!A16</f>
        <v xml:space="preserve">Iepirkuma identifikācijas Nr. </v>
      </c>
      <c r="B9" s="26"/>
      <c r="C9" s="26"/>
      <c r="D9" s="26"/>
      <c r="E9" s="26"/>
      <c r="F9" s="26"/>
    </row>
    <row r="10" spans="1:8">
      <c r="A10" s="26"/>
      <c r="B10" s="26"/>
      <c r="C10" s="26"/>
      <c r="D10" s="26"/>
      <c r="E10" s="26"/>
      <c r="F10" s="26"/>
    </row>
    <row r="11" spans="1:8">
      <c r="A11" s="26"/>
      <c r="B11" s="356" t="s">
        <v>54</v>
      </c>
      <c r="C11" s="356"/>
      <c r="D11" s="356"/>
      <c r="E11" s="18">
        <f>D23</f>
        <v>41173.729999999996</v>
      </c>
      <c r="F11" s="26"/>
    </row>
    <row r="12" spans="1:8">
      <c r="A12" s="26"/>
      <c r="B12" s="356" t="s">
        <v>55</v>
      </c>
      <c r="C12" s="356"/>
      <c r="D12" s="356"/>
      <c r="E12" s="18">
        <f>H19</f>
        <v>771.2600000000001</v>
      </c>
      <c r="F12" s="26"/>
    </row>
    <row r="14" spans="1:8" s="27" customFormat="1">
      <c r="A14" s="358" t="s">
        <v>44</v>
      </c>
      <c r="B14" s="358" t="s">
        <v>56</v>
      </c>
      <c r="C14" s="358" t="s">
        <v>57</v>
      </c>
      <c r="D14" s="358" t="s">
        <v>58</v>
      </c>
      <c r="E14" s="359" t="s">
        <v>10</v>
      </c>
      <c r="F14" s="359"/>
      <c r="G14" s="359"/>
      <c r="H14" s="358" t="s">
        <v>59</v>
      </c>
    </row>
    <row r="15" spans="1:8" s="27" customFormat="1" ht="24">
      <c r="A15" s="359"/>
      <c r="B15" s="358"/>
      <c r="C15" s="358"/>
      <c r="D15" s="358"/>
      <c r="E15" s="328" t="s">
        <v>11</v>
      </c>
      <c r="F15" s="328" t="s">
        <v>12</v>
      </c>
      <c r="G15" s="328" t="s">
        <v>60</v>
      </c>
      <c r="H15" s="358"/>
    </row>
    <row r="16" spans="1:8">
      <c r="A16" s="28"/>
      <c r="B16" s="28"/>
      <c r="C16" s="29"/>
      <c r="D16" s="29"/>
      <c r="E16" s="28"/>
      <c r="F16" s="28"/>
      <c r="G16" s="28"/>
      <c r="H16" s="28"/>
    </row>
    <row r="17" spans="1:8">
      <c r="A17" s="28">
        <v>1</v>
      </c>
      <c r="B17" s="30" t="s">
        <v>19</v>
      </c>
      <c r="C17" s="31" t="s">
        <v>46</v>
      </c>
      <c r="D17" s="17">
        <f>SUM(E17:G17)</f>
        <v>35233.99</v>
      </c>
      <c r="E17" s="17">
        <f>APV_1.1!M37</f>
        <v>16968.18</v>
      </c>
      <c r="F17" s="17">
        <f>APV_1.1!N37</f>
        <v>16411.66</v>
      </c>
      <c r="G17" s="17">
        <f>APV_1.1!O37</f>
        <v>1854.1499999999996</v>
      </c>
      <c r="H17" s="17">
        <f>APV_1.1!L37</f>
        <v>771.2600000000001</v>
      </c>
    </row>
    <row r="18" spans="1:8">
      <c r="A18" s="28"/>
      <c r="B18" s="30"/>
      <c r="C18" s="13"/>
      <c r="D18" s="32"/>
      <c r="E18" s="17"/>
      <c r="F18" s="17"/>
      <c r="G18" s="17"/>
      <c r="H18" s="17"/>
    </row>
    <row r="19" spans="1:8" s="27" customFormat="1">
      <c r="A19" s="33"/>
      <c r="B19" s="33"/>
      <c r="C19" s="34" t="s">
        <v>34</v>
      </c>
      <c r="D19" s="35">
        <f>SUM(D16:D18)</f>
        <v>35233.99</v>
      </c>
      <c r="E19" s="35">
        <f>SUM(E16:E18)</f>
        <v>16968.18</v>
      </c>
      <c r="F19" s="35">
        <f>SUM(F16:F18)</f>
        <v>16411.66</v>
      </c>
      <c r="G19" s="35">
        <f>SUM(G16:G18)</f>
        <v>1854.1499999999996</v>
      </c>
      <c r="H19" s="35">
        <f>SUM(H16:H18)</f>
        <v>771.2600000000001</v>
      </c>
    </row>
    <row r="20" spans="1:8" s="27" customFormat="1" ht="18" customHeight="1">
      <c r="A20" s="33"/>
      <c r="B20" s="33"/>
      <c r="C20" s="36" t="s">
        <v>293</v>
      </c>
      <c r="D20" s="37">
        <f>ROUND(D19*0.10857995,2)</f>
        <v>3825.7</v>
      </c>
      <c r="E20" s="38"/>
      <c r="F20" s="38"/>
      <c r="G20" s="38"/>
      <c r="H20" s="38"/>
    </row>
    <row r="21" spans="1:8" s="27" customFormat="1">
      <c r="A21" s="33"/>
      <c r="B21" s="33"/>
      <c r="C21" s="39" t="s">
        <v>61</v>
      </c>
      <c r="D21" s="37">
        <f>ROUND(D20*0.05,2)</f>
        <v>191.29</v>
      </c>
      <c r="E21" s="38"/>
      <c r="F21" s="38"/>
      <c r="G21" s="38"/>
      <c r="H21" s="38"/>
    </row>
    <row r="22" spans="1:8" s="27" customFormat="1" ht="18" customHeight="1">
      <c r="A22" s="33"/>
      <c r="B22" s="33"/>
      <c r="C22" s="36" t="s">
        <v>62</v>
      </c>
      <c r="D22" s="37">
        <f>ROUND(D19*0.06,2)</f>
        <v>2114.04</v>
      </c>
      <c r="E22" s="38"/>
      <c r="F22" s="38"/>
      <c r="G22" s="38"/>
      <c r="H22" s="38"/>
    </row>
    <row r="23" spans="1:8" s="27" customFormat="1">
      <c r="A23" s="33"/>
      <c r="B23" s="33"/>
      <c r="C23" s="34" t="s">
        <v>63</v>
      </c>
      <c r="D23" s="40">
        <f>D19+D20+D22</f>
        <v>41173.729999999996</v>
      </c>
      <c r="E23" s="41"/>
      <c r="F23" s="38" t="s">
        <v>64</v>
      </c>
      <c r="G23" s="38"/>
      <c r="H23" s="38"/>
    </row>
    <row r="24" spans="1:8" s="27" customFormat="1"/>
    <row r="25" spans="1:8" s="27" customFormat="1">
      <c r="C25" s="42" t="s">
        <v>5</v>
      </c>
      <c r="D25" s="360" t="s">
        <v>291</v>
      </c>
      <c r="E25" s="360"/>
      <c r="F25" s="360"/>
      <c r="G25" s="360"/>
      <c r="H25" s="360"/>
    </row>
    <row r="26" spans="1:8" s="27" customFormat="1" ht="13.15" customHeight="1">
      <c r="C26" s="21"/>
      <c r="D26" s="350" t="s">
        <v>48</v>
      </c>
      <c r="E26" s="350"/>
      <c r="F26" s="350"/>
      <c r="G26" s="350"/>
      <c r="H26" s="350"/>
    </row>
    <row r="27" spans="1:8" s="27" customFormat="1">
      <c r="C27" s="21"/>
      <c r="D27" s="21"/>
      <c r="E27" s="22"/>
    </row>
    <row r="28" spans="1:8">
      <c r="C28" s="3" t="str">
        <f>APV_koptāme!A37</f>
        <v>Tāme sastādīta :    2025.gada  20. janvāris</v>
      </c>
    </row>
    <row r="29" spans="1:8">
      <c r="C29" s="21"/>
      <c r="D29" s="21"/>
      <c r="E29" s="21"/>
    </row>
    <row r="30" spans="1:8">
      <c r="C30" s="22"/>
      <c r="D30" s="22"/>
      <c r="E30" s="21"/>
    </row>
    <row r="31" spans="1:8">
      <c r="C31" s="42" t="s">
        <v>51</v>
      </c>
      <c r="D31" s="360"/>
      <c r="E31" s="360"/>
      <c r="F31" s="360"/>
      <c r="G31" s="360"/>
      <c r="H31" s="360"/>
    </row>
    <row r="32" spans="1:8" ht="13.15" customHeight="1">
      <c r="C32" s="23"/>
      <c r="D32" s="350" t="s">
        <v>48</v>
      </c>
      <c r="E32" s="350"/>
      <c r="F32" s="350"/>
      <c r="G32" s="350"/>
      <c r="H32" s="350"/>
    </row>
    <row r="33" spans="1:8">
      <c r="C33" s="21" t="s">
        <v>49</v>
      </c>
    </row>
    <row r="36" spans="1:8">
      <c r="A36" s="351" t="s">
        <v>52</v>
      </c>
      <c r="B36" s="351"/>
      <c r="C36" s="351"/>
      <c r="D36" s="351"/>
      <c r="E36" s="351"/>
      <c r="F36" s="351"/>
      <c r="G36" s="351"/>
      <c r="H36" s="351"/>
    </row>
  </sheetData>
  <mergeCells count="18">
    <mergeCell ref="A36:H36"/>
    <mergeCell ref="B12:D12"/>
    <mergeCell ref="A14:A15"/>
    <mergeCell ref="B14:B15"/>
    <mergeCell ref="C14:C15"/>
    <mergeCell ref="D14:D15"/>
    <mergeCell ref="E14:G14"/>
    <mergeCell ref="H14:H15"/>
    <mergeCell ref="D25:H25"/>
    <mergeCell ref="D26:H26"/>
    <mergeCell ref="D31:H31"/>
    <mergeCell ref="D32:H32"/>
    <mergeCell ref="B11:D11"/>
    <mergeCell ref="A1:H1"/>
    <mergeCell ref="A2:H2"/>
    <mergeCell ref="A6:F6"/>
    <mergeCell ref="A7:F7"/>
    <mergeCell ref="A8:F8"/>
  </mergeCells>
  <pageMargins left="0.70866141732283472" right="0.70866141732283472" top="1.1023622047244095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4A9F1-4AA4-4990-B09D-6F56DA5CC233}">
  <sheetPr>
    <pageSetUpPr fitToPage="1"/>
  </sheetPr>
  <dimension ref="A1:Q51"/>
  <sheetViews>
    <sheetView showZeros="0" showOutlineSymbols="0" topLeftCell="A12" zoomScaleNormal="100" zoomScaleSheetLayoutView="100" workbookViewId="0">
      <selection activeCell="P37" sqref="P37"/>
    </sheetView>
  </sheetViews>
  <sheetFormatPr defaultRowHeight="12"/>
  <cols>
    <col min="1" max="1" width="4.28515625" style="43" customWidth="1"/>
    <col min="2" max="2" width="7.85546875" style="43" customWidth="1"/>
    <col min="3" max="3" width="42.85546875" style="43" customWidth="1"/>
    <col min="4" max="4" width="6.28515625" style="43" customWidth="1"/>
    <col min="5" max="5" width="8" style="43" customWidth="1"/>
    <col min="6" max="6" width="6.42578125" style="43" customWidth="1"/>
    <col min="7" max="7" width="8.140625" style="43" customWidth="1"/>
    <col min="8" max="8" width="8.28515625" style="43" customWidth="1"/>
    <col min="9" max="9" width="7.5703125" style="43" customWidth="1"/>
    <col min="10" max="10" width="7.85546875" style="43" bestFit="1" customWidth="1"/>
    <col min="11" max="11" width="8.7109375" style="43" customWidth="1"/>
    <col min="12" max="12" width="8.28515625" style="43" customWidth="1"/>
    <col min="13" max="13" width="9.7109375" style="43" customWidth="1"/>
    <col min="14" max="14" width="11" style="43" customWidth="1"/>
    <col min="15" max="15" width="9.140625" style="43" customWidth="1"/>
    <col min="16" max="16" width="10.7109375" style="43" customWidth="1"/>
    <col min="17" max="256" width="9.140625" style="43"/>
    <col min="257" max="257" width="4.28515625" style="43" customWidth="1"/>
    <col min="258" max="258" width="7.85546875" style="43" customWidth="1"/>
    <col min="259" max="259" width="42.85546875" style="43" customWidth="1"/>
    <col min="260" max="260" width="6.28515625" style="43" customWidth="1"/>
    <col min="261" max="261" width="8" style="43" customWidth="1"/>
    <col min="262" max="262" width="6.42578125" style="43" customWidth="1"/>
    <col min="263" max="263" width="8.140625" style="43" customWidth="1"/>
    <col min="264" max="264" width="8.28515625" style="43" customWidth="1"/>
    <col min="265" max="265" width="7.5703125" style="43" customWidth="1"/>
    <col min="266" max="266" width="7.85546875" style="43" bestFit="1" customWidth="1"/>
    <col min="267" max="267" width="8.7109375" style="43" customWidth="1"/>
    <col min="268" max="268" width="8.28515625" style="43" customWidth="1"/>
    <col min="269" max="269" width="9.7109375" style="43" customWidth="1"/>
    <col min="270" max="270" width="11" style="43" customWidth="1"/>
    <col min="271" max="271" width="9.140625" style="43"/>
    <col min="272" max="272" width="10.7109375" style="43" customWidth="1"/>
    <col min="273" max="512" width="9.140625" style="43"/>
    <col min="513" max="513" width="4.28515625" style="43" customWidth="1"/>
    <col min="514" max="514" width="7.85546875" style="43" customWidth="1"/>
    <col min="515" max="515" width="42.85546875" style="43" customWidth="1"/>
    <col min="516" max="516" width="6.28515625" style="43" customWidth="1"/>
    <col min="517" max="517" width="8" style="43" customWidth="1"/>
    <col min="518" max="518" width="6.42578125" style="43" customWidth="1"/>
    <col min="519" max="519" width="8.140625" style="43" customWidth="1"/>
    <col min="520" max="520" width="8.28515625" style="43" customWidth="1"/>
    <col min="521" max="521" width="7.5703125" style="43" customWidth="1"/>
    <col min="522" max="522" width="7.85546875" style="43" bestFit="1" customWidth="1"/>
    <col min="523" max="523" width="8.7109375" style="43" customWidth="1"/>
    <col min="524" max="524" width="8.28515625" style="43" customWidth="1"/>
    <col min="525" max="525" width="9.7109375" style="43" customWidth="1"/>
    <col min="526" max="526" width="11" style="43" customWidth="1"/>
    <col min="527" max="527" width="9.140625" style="43"/>
    <col min="528" max="528" width="10.7109375" style="43" customWidth="1"/>
    <col min="529" max="768" width="9.140625" style="43"/>
    <col min="769" max="769" width="4.28515625" style="43" customWidth="1"/>
    <col min="770" max="770" width="7.85546875" style="43" customWidth="1"/>
    <col min="771" max="771" width="42.85546875" style="43" customWidth="1"/>
    <col min="772" max="772" width="6.28515625" style="43" customWidth="1"/>
    <col min="773" max="773" width="8" style="43" customWidth="1"/>
    <col min="774" max="774" width="6.42578125" style="43" customWidth="1"/>
    <col min="775" max="775" width="8.140625" style="43" customWidth="1"/>
    <col min="776" max="776" width="8.28515625" style="43" customWidth="1"/>
    <col min="777" max="777" width="7.5703125" style="43" customWidth="1"/>
    <col min="778" max="778" width="7.85546875" style="43" bestFit="1" customWidth="1"/>
    <col min="779" max="779" width="8.7109375" style="43" customWidth="1"/>
    <col min="780" max="780" width="8.28515625" style="43" customWidth="1"/>
    <col min="781" max="781" width="9.7109375" style="43" customWidth="1"/>
    <col min="782" max="782" width="11" style="43" customWidth="1"/>
    <col min="783" max="783" width="9.140625" style="43"/>
    <col min="784" max="784" width="10.7109375" style="43" customWidth="1"/>
    <col min="785" max="1024" width="9.140625" style="43"/>
    <col min="1025" max="1025" width="4.28515625" style="43" customWidth="1"/>
    <col min="1026" max="1026" width="7.85546875" style="43" customWidth="1"/>
    <col min="1027" max="1027" width="42.85546875" style="43" customWidth="1"/>
    <col min="1028" max="1028" width="6.28515625" style="43" customWidth="1"/>
    <col min="1029" max="1029" width="8" style="43" customWidth="1"/>
    <col min="1030" max="1030" width="6.42578125" style="43" customWidth="1"/>
    <col min="1031" max="1031" width="8.140625" style="43" customWidth="1"/>
    <col min="1032" max="1032" width="8.28515625" style="43" customWidth="1"/>
    <col min="1033" max="1033" width="7.5703125" style="43" customWidth="1"/>
    <col min="1034" max="1034" width="7.85546875" style="43" bestFit="1" customWidth="1"/>
    <col min="1035" max="1035" width="8.7109375" style="43" customWidth="1"/>
    <col min="1036" max="1036" width="8.28515625" style="43" customWidth="1"/>
    <col min="1037" max="1037" width="9.7109375" style="43" customWidth="1"/>
    <col min="1038" max="1038" width="11" style="43" customWidth="1"/>
    <col min="1039" max="1039" width="9.140625" style="43"/>
    <col min="1040" max="1040" width="10.7109375" style="43" customWidth="1"/>
    <col min="1041" max="1280" width="9.140625" style="43"/>
    <col min="1281" max="1281" width="4.28515625" style="43" customWidth="1"/>
    <col min="1282" max="1282" width="7.85546875" style="43" customWidth="1"/>
    <col min="1283" max="1283" width="42.85546875" style="43" customWidth="1"/>
    <col min="1284" max="1284" width="6.28515625" style="43" customWidth="1"/>
    <col min="1285" max="1285" width="8" style="43" customWidth="1"/>
    <col min="1286" max="1286" width="6.42578125" style="43" customWidth="1"/>
    <col min="1287" max="1287" width="8.140625" style="43" customWidth="1"/>
    <col min="1288" max="1288" width="8.28515625" style="43" customWidth="1"/>
    <col min="1289" max="1289" width="7.5703125" style="43" customWidth="1"/>
    <col min="1290" max="1290" width="7.85546875" style="43" bestFit="1" customWidth="1"/>
    <col min="1291" max="1291" width="8.7109375" style="43" customWidth="1"/>
    <col min="1292" max="1292" width="8.28515625" style="43" customWidth="1"/>
    <col min="1293" max="1293" width="9.7109375" style="43" customWidth="1"/>
    <col min="1294" max="1294" width="11" style="43" customWidth="1"/>
    <col min="1295" max="1295" width="9.140625" style="43"/>
    <col min="1296" max="1296" width="10.7109375" style="43" customWidth="1"/>
    <col min="1297" max="1536" width="9.140625" style="43"/>
    <col min="1537" max="1537" width="4.28515625" style="43" customWidth="1"/>
    <col min="1538" max="1538" width="7.85546875" style="43" customWidth="1"/>
    <col min="1539" max="1539" width="42.85546875" style="43" customWidth="1"/>
    <col min="1540" max="1540" width="6.28515625" style="43" customWidth="1"/>
    <col min="1541" max="1541" width="8" style="43" customWidth="1"/>
    <col min="1542" max="1542" width="6.42578125" style="43" customWidth="1"/>
    <col min="1543" max="1543" width="8.140625" style="43" customWidth="1"/>
    <col min="1544" max="1544" width="8.28515625" style="43" customWidth="1"/>
    <col min="1545" max="1545" width="7.5703125" style="43" customWidth="1"/>
    <col min="1546" max="1546" width="7.85546875" style="43" bestFit="1" customWidth="1"/>
    <col min="1547" max="1547" width="8.7109375" style="43" customWidth="1"/>
    <col min="1548" max="1548" width="8.28515625" style="43" customWidth="1"/>
    <col min="1549" max="1549" width="9.7109375" style="43" customWidth="1"/>
    <col min="1550" max="1550" width="11" style="43" customWidth="1"/>
    <col min="1551" max="1551" width="9.140625" style="43"/>
    <col min="1552" max="1552" width="10.7109375" style="43" customWidth="1"/>
    <col min="1553" max="1792" width="9.140625" style="43"/>
    <col min="1793" max="1793" width="4.28515625" style="43" customWidth="1"/>
    <col min="1794" max="1794" width="7.85546875" style="43" customWidth="1"/>
    <col min="1795" max="1795" width="42.85546875" style="43" customWidth="1"/>
    <col min="1796" max="1796" width="6.28515625" style="43" customWidth="1"/>
    <col min="1797" max="1797" width="8" style="43" customWidth="1"/>
    <col min="1798" max="1798" width="6.42578125" style="43" customWidth="1"/>
    <col min="1799" max="1799" width="8.140625" style="43" customWidth="1"/>
    <col min="1800" max="1800" width="8.28515625" style="43" customWidth="1"/>
    <col min="1801" max="1801" width="7.5703125" style="43" customWidth="1"/>
    <col min="1802" max="1802" width="7.85546875" style="43" bestFit="1" customWidth="1"/>
    <col min="1803" max="1803" width="8.7109375" style="43" customWidth="1"/>
    <col min="1804" max="1804" width="8.28515625" style="43" customWidth="1"/>
    <col min="1805" max="1805" width="9.7109375" style="43" customWidth="1"/>
    <col min="1806" max="1806" width="11" style="43" customWidth="1"/>
    <col min="1807" max="1807" width="9.140625" style="43"/>
    <col min="1808" max="1808" width="10.7109375" style="43" customWidth="1"/>
    <col min="1809" max="2048" width="9.140625" style="43"/>
    <col min="2049" max="2049" width="4.28515625" style="43" customWidth="1"/>
    <col min="2050" max="2050" width="7.85546875" style="43" customWidth="1"/>
    <col min="2051" max="2051" width="42.85546875" style="43" customWidth="1"/>
    <col min="2052" max="2052" width="6.28515625" style="43" customWidth="1"/>
    <col min="2053" max="2053" width="8" style="43" customWidth="1"/>
    <col min="2054" max="2054" width="6.42578125" style="43" customWidth="1"/>
    <col min="2055" max="2055" width="8.140625" style="43" customWidth="1"/>
    <col min="2056" max="2056" width="8.28515625" style="43" customWidth="1"/>
    <col min="2057" max="2057" width="7.5703125" style="43" customWidth="1"/>
    <col min="2058" max="2058" width="7.85546875" style="43" bestFit="1" customWidth="1"/>
    <col min="2059" max="2059" width="8.7109375" style="43" customWidth="1"/>
    <col min="2060" max="2060" width="8.28515625" style="43" customWidth="1"/>
    <col min="2061" max="2061" width="9.7109375" style="43" customWidth="1"/>
    <col min="2062" max="2062" width="11" style="43" customWidth="1"/>
    <col min="2063" max="2063" width="9.140625" style="43"/>
    <col min="2064" max="2064" width="10.7109375" style="43" customWidth="1"/>
    <col min="2065" max="2304" width="9.140625" style="43"/>
    <col min="2305" max="2305" width="4.28515625" style="43" customWidth="1"/>
    <col min="2306" max="2306" width="7.85546875" style="43" customWidth="1"/>
    <col min="2307" max="2307" width="42.85546875" style="43" customWidth="1"/>
    <col min="2308" max="2308" width="6.28515625" style="43" customWidth="1"/>
    <col min="2309" max="2309" width="8" style="43" customWidth="1"/>
    <col min="2310" max="2310" width="6.42578125" style="43" customWidth="1"/>
    <col min="2311" max="2311" width="8.140625" style="43" customWidth="1"/>
    <col min="2312" max="2312" width="8.28515625" style="43" customWidth="1"/>
    <col min="2313" max="2313" width="7.5703125" style="43" customWidth="1"/>
    <col min="2314" max="2314" width="7.85546875" style="43" bestFit="1" customWidth="1"/>
    <col min="2315" max="2315" width="8.7109375" style="43" customWidth="1"/>
    <col min="2316" max="2316" width="8.28515625" style="43" customWidth="1"/>
    <col min="2317" max="2317" width="9.7109375" style="43" customWidth="1"/>
    <col min="2318" max="2318" width="11" style="43" customWidth="1"/>
    <col min="2319" max="2319" width="9.140625" style="43"/>
    <col min="2320" max="2320" width="10.7109375" style="43" customWidth="1"/>
    <col min="2321" max="2560" width="9.140625" style="43"/>
    <col min="2561" max="2561" width="4.28515625" style="43" customWidth="1"/>
    <col min="2562" max="2562" width="7.85546875" style="43" customWidth="1"/>
    <col min="2563" max="2563" width="42.85546875" style="43" customWidth="1"/>
    <col min="2564" max="2564" width="6.28515625" style="43" customWidth="1"/>
    <col min="2565" max="2565" width="8" style="43" customWidth="1"/>
    <col min="2566" max="2566" width="6.42578125" style="43" customWidth="1"/>
    <col min="2567" max="2567" width="8.140625" style="43" customWidth="1"/>
    <col min="2568" max="2568" width="8.28515625" style="43" customWidth="1"/>
    <col min="2569" max="2569" width="7.5703125" style="43" customWidth="1"/>
    <col min="2570" max="2570" width="7.85546875" style="43" bestFit="1" customWidth="1"/>
    <col min="2571" max="2571" width="8.7109375" style="43" customWidth="1"/>
    <col min="2572" max="2572" width="8.28515625" style="43" customWidth="1"/>
    <col min="2573" max="2573" width="9.7109375" style="43" customWidth="1"/>
    <col min="2574" max="2574" width="11" style="43" customWidth="1"/>
    <col min="2575" max="2575" width="9.140625" style="43"/>
    <col min="2576" max="2576" width="10.7109375" style="43" customWidth="1"/>
    <col min="2577" max="2816" width="9.140625" style="43"/>
    <col min="2817" max="2817" width="4.28515625" style="43" customWidth="1"/>
    <col min="2818" max="2818" width="7.85546875" style="43" customWidth="1"/>
    <col min="2819" max="2819" width="42.85546875" style="43" customWidth="1"/>
    <col min="2820" max="2820" width="6.28515625" style="43" customWidth="1"/>
    <col min="2821" max="2821" width="8" style="43" customWidth="1"/>
    <col min="2822" max="2822" width="6.42578125" style="43" customWidth="1"/>
    <col min="2823" max="2823" width="8.140625" style="43" customWidth="1"/>
    <col min="2824" max="2824" width="8.28515625" style="43" customWidth="1"/>
    <col min="2825" max="2825" width="7.5703125" style="43" customWidth="1"/>
    <col min="2826" max="2826" width="7.85546875" style="43" bestFit="1" customWidth="1"/>
    <col min="2827" max="2827" width="8.7109375" style="43" customWidth="1"/>
    <col min="2828" max="2828" width="8.28515625" style="43" customWidth="1"/>
    <col min="2829" max="2829" width="9.7109375" style="43" customWidth="1"/>
    <col min="2830" max="2830" width="11" style="43" customWidth="1"/>
    <col min="2831" max="2831" width="9.140625" style="43"/>
    <col min="2832" max="2832" width="10.7109375" style="43" customWidth="1"/>
    <col min="2833" max="3072" width="9.140625" style="43"/>
    <col min="3073" max="3073" width="4.28515625" style="43" customWidth="1"/>
    <col min="3074" max="3074" width="7.85546875" style="43" customWidth="1"/>
    <col min="3075" max="3075" width="42.85546875" style="43" customWidth="1"/>
    <col min="3076" max="3076" width="6.28515625" style="43" customWidth="1"/>
    <col min="3077" max="3077" width="8" style="43" customWidth="1"/>
    <col min="3078" max="3078" width="6.42578125" style="43" customWidth="1"/>
    <col min="3079" max="3079" width="8.140625" style="43" customWidth="1"/>
    <col min="3080" max="3080" width="8.28515625" style="43" customWidth="1"/>
    <col min="3081" max="3081" width="7.5703125" style="43" customWidth="1"/>
    <col min="3082" max="3082" width="7.85546875" style="43" bestFit="1" customWidth="1"/>
    <col min="3083" max="3083" width="8.7109375" style="43" customWidth="1"/>
    <col min="3084" max="3084" width="8.28515625" style="43" customWidth="1"/>
    <col min="3085" max="3085" width="9.7109375" style="43" customWidth="1"/>
    <col min="3086" max="3086" width="11" style="43" customWidth="1"/>
    <col min="3087" max="3087" width="9.140625" style="43"/>
    <col min="3088" max="3088" width="10.7109375" style="43" customWidth="1"/>
    <col min="3089" max="3328" width="9.140625" style="43"/>
    <col min="3329" max="3329" width="4.28515625" style="43" customWidth="1"/>
    <col min="3330" max="3330" width="7.85546875" style="43" customWidth="1"/>
    <col min="3331" max="3331" width="42.85546875" style="43" customWidth="1"/>
    <col min="3332" max="3332" width="6.28515625" style="43" customWidth="1"/>
    <col min="3333" max="3333" width="8" style="43" customWidth="1"/>
    <col min="3334" max="3334" width="6.42578125" style="43" customWidth="1"/>
    <col min="3335" max="3335" width="8.140625" style="43" customWidth="1"/>
    <col min="3336" max="3336" width="8.28515625" style="43" customWidth="1"/>
    <col min="3337" max="3337" width="7.5703125" style="43" customWidth="1"/>
    <col min="3338" max="3338" width="7.85546875" style="43" bestFit="1" customWidth="1"/>
    <col min="3339" max="3339" width="8.7109375" style="43" customWidth="1"/>
    <col min="3340" max="3340" width="8.28515625" style="43" customWidth="1"/>
    <col min="3341" max="3341" width="9.7109375" style="43" customWidth="1"/>
    <col min="3342" max="3342" width="11" style="43" customWidth="1"/>
    <col min="3343" max="3343" width="9.140625" style="43"/>
    <col min="3344" max="3344" width="10.7109375" style="43" customWidth="1"/>
    <col min="3345" max="3584" width="9.140625" style="43"/>
    <col min="3585" max="3585" width="4.28515625" style="43" customWidth="1"/>
    <col min="3586" max="3586" width="7.85546875" style="43" customWidth="1"/>
    <col min="3587" max="3587" width="42.85546875" style="43" customWidth="1"/>
    <col min="3588" max="3588" width="6.28515625" style="43" customWidth="1"/>
    <col min="3589" max="3589" width="8" style="43" customWidth="1"/>
    <col min="3590" max="3590" width="6.42578125" style="43" customWidth="1"/>
    <col min="3591" max="3591" width="8.140625" style="43" customWidth="1"/>
    <col min="3592" max="3592" width="8.28515625" style="43" customWidth="1"/>
    <col min="3593" max="3593" width="7.5703125" style="43" customWidth="1"/>
    <col min="3594" max="3594" width="7.85546875" style="43" bestFit="1" customWidth="1"/>
    <col min="3595" max="3595" width="8.7109375" style="43" customWidth="1"/>
    <col min="3596" max="3596" width="8.28515625" style="43" customWidth="1"/>
    <col min="3597" max="3597" width="9.7109375" style="43" customWidth="1"/>
    <col min="3598" max="3598" width="11" style="43" customWidth="1"/>
    <col min="3599" max="3599" width="9.140625" style="43"/>
    <col min="3600" max="3600" width="10.7109375" style="43" customWidth="1"/>
    <col min="3601" max="3840" width="9.140625" style="43"/>
    <col min="3841" max="3841" width="4.28515625" style="43" customWidth="1"/>
    <col min="3842" max="3842" width="7.85546875" style="43" customWidth="1"/>
    <col min="3843" max="3843" width="42.85546875" style="43" customWidth="1"/>
    <col min="3844" max="3844" width="6.28515625" style="43" customWidth="1"/>
    <col min="3845" max="3845" width="8" style="43" customWidth="1"/>
    <col min="3846" max="3846" width="6.42578125" style="43" customWidth="1"/>
    <col min="3847" max="3847" width="8.140625" style="43" customWidth="1"/>
    <col min="3848" max="3848" width="8.28515625" style="43" customWidth="1"/>
    <col min="3849" max="3849" width="7.5703125" style="43" customWidth="1"/>
    <col min="3850" max="3850" width="7.85546875" style="43" bestFit="1" customWidth="1"/>
    <col min="3851" max="3851" width="8.7109375" style="43" customWidth="1"/>
    <col min="3852" max="3852" width="8.28515625" style="43" customWidth="1"/>
    <col min="3853" max="3853" width="9.7109375" style="43" customWidth="1"/>
    <col min="3854" max="3854" width="11" style="43" customWidth="1"/>
    <col min="3855" max="3855" width="9.140625" style="43"/>
    <col min="3856" max="3856" width="10.7109375" style="43" customWidth="1"/>
    <col min="3857" max="4096" width="9.140625" style="43"/>
    <col min="4097" max="4097" width="4.28515625" style="43" customWidth="1"/>
    <col min="4098" max="4098" width="7.85546875" style="43" customWidth="1"/>
    <col min="4099" max="4099" width="42.85546875" style="43" customWidth="1"/>
    <col min="4100" max="4100" width="6.28515625" style="43" customWidth="1"/>
    <col min="4101" max="4101" width="8" style="43" customWidth="1"/>
    <col min="4102" max="4102" width="6.42578125" style="43" customWidth="1"/>
    <col min="4103" max="4103" width="8.140625" style="43" customWidth="1"/>
    <col min="4104" max="4104" width="8.28515625" style="43" customWidth="1"/>
    <col min="4105" max="4105" width="7.5703125" style="43" customWidth="1"/>
    <col min="4106" max="4106" width="7.85546875" style="43" bestFit="1" customWidth="1"/>
    <col min="4107" max="4107" width="8.7109375" style="43" customWidth="1"/>
    <col min="4108" max="4108" width="8.28515625" style="43" customWidth="1"/>
    <col min="4109" max="4109" width="9.7109375" style="43" customWidth="1"/>
    <col min="4110" max="4110" width="11" style="43" customWidth="1"/>
    <col min="4111" max="4111" width="9.140625" style="43"/>
    <col min="4112" max="4112" width="10.7109375" style="43" customWidth="1"/>
    <col min="4113" max="4352" width="9.140625" style="43"/>
    <col min="4353" max="4353" width="4.28515625" style="43" customWidth="1"/>
    <col min="4354" max="4354" width="7.85546875" style="43" customWidth="1"/>
    <col min="4355" max="4355" width="42.85546875" style="43" customWidth="1"/>
    <col min="4356" max="4356" width="6.28515625" style="43" customWidth="1"/>
    <col min="4357" max="4357" width="8" style="43" customWidth="1"/>
    <col min="4358" max="4358" width="6.42578125" style="43" customWidth="1"/>
    <col min="4359" max="4359" width="8.140625" style="43" customWidth="1"/>
    <col min="4360" max="4360" width="8.28515625" style="43" customWidth="1"/>
    <col min="4361" max="4361" width="7.5703125" style="43" customWidth="1"/>
    <col min="4362" max="4362" width="7.85546875" style="43" bestFit="1" customWidth="1"/>
    <col min="4363" max="4363" width="8.7109375" style="43" customWidth="1"/>
    <col min="4364" max="4364" width="8.28515625" style="43" customWidth="1"/>
    <col min="4365" max="4365" width="9.7109375" style="43" customWidth="1"/>
    <col min="4366" max="4366" width="11" style="43" customWidth="1"/>
    <col min="4367" max="4367" width="9.140625" style="43"/>
    <col min="4368" max="4368" width="10.7109375" style="43" customWidth="1"/>
    <col min="4369" max="4608" width="9.140625" style="43"/>
    <col min="4609" max="4609" width="4.28515625" style="43" customWidth="1"/>
    <col min="4610" max="4610" width="7.85546875" style="43" customWidth="1"/>
    <col min="4611" max="4611" width="42.85546875" style="43" customWidth="1"/>
    <col min="4612" max="4612" width="6.28515625" style="43" customWidth="1"/>
    <col min="4613" max="4613" width="8" style="43" customWidth="1"/>
    <col min="4614" max="4614" width="6.42578125" style="43" customWidth="1"/>
    <col min="4615" max="4615" width="8.140625" style="43" customWidth="1"/>
    <col min="4616" max="4616" width="8.28515625" style="43" customWidth="1"/>
    <col min="4617" max="4617" width="7.5703125" style="43" customWidth="1"/>
    <col min="4618" max="4618" width="7.85546875" style="43" bestFit="1" customWidth="1"/>
    <col min="4619" max="4619" width="8.7109375" style="43" customWidth="1"/>
    <col min="4620" max="4620" width="8.28515625" style="43" customWidth="1"/>
    <col min="4621" max="4621" width="9.7109375" style="43" customWidth="1"/>
    <col min="4622" max="4622" width="11" style="43" customWidth="1"/>
    <col min="4623" max="4623" width="9.140625" style="43"/>
    <col min="4624" max="4624" width="10.7109375" style="43" customWidth="1"/>
    <col min="4625" max="4864" width="9.140625" style="43"/>
    <col min="4865" max="4865" width="4.28515625" style="43" customWidth="1"/>
    <col min="4866" max="4866" width="7.85546875" style="43" customWidth="1"/>
    <col min="4867" max="4867" width="42.85546875" style="43" customWidth="1"/>
    <col min="4868" max="4868" width="6.28515625" style="43" customWidth="1"/>
    <col min="4869" max="4869" width="8" style="43" customWidth="1"/>
    <col min="4870" max="4870" width="6.42578125" style="43" customWidth="1"/>
    <col min="4871" max="4871" width="8.140625" style="43" customWidth="1"/>
    <col min="4872" max="4872" width="8.28515625" style="43" customWidth="1"/>
    <col min="4873" max="4873" width="7.5703125" style="43" customWidth="1"/>
    <col min="4874" max="4874" width="7.85546875" style="43" bestFit="1" customWidth="1"/>
    <col min="4875" max="4875" width="8.7109375" style="43" customWidth="1"/>
    <col min="4876" max="4876" width="8.28515625" style="43" customWidth="1"/>
    <col min="4877" max="4877" width="9.7109375" style="43" customWidth="1"/>
    <col min="4878" max="4878" width="11" style="43" customWidth="1"/>
    <col min="4879" max="4879" width="9.140625" style="43"/>
    <col min="4880" max="4880" width="10.7109375" style="43" customWidth="1"/>
    <col min="4881" max="5120" width="9.140625" style="43"/>
    <col min="5121" max="5121" width="4.28515625" style="43" customWidth="1"/>
    <col min="5122" max="5122" width="7.85546875" style="43" customWidth="1"/>
    <col min="5123" max="5123" width="42.85546875" style="43" customWidth="1"/>
    <col min="5124" max="5124" width="6.28515625" style="43" customWidth="1"/>
    <col min="5125" max="5125" width="8" style="43" customWidth="1"/>
    <col min="5126" max="5126" width="6.42578125" style="43" customWidth="1"/>
    <col min="5127" max="5127" width="8.140625" style="43" customWidth="1"/>
    <col min="5128" max="5128" width="8.28515625" style="43" customWidth="1"/>
    <col min="5129" max="5129" width="7.5703125" style="43" customWidth="1"/>
    <col min="5130" max="5130" width="7.85546875" style="43" bestFit="1" customWidth="1"/>
    <col min="5131" max="5131" width="8.7109375" style="43" customWidth="1"/>
    <col min="5132" max="5132" width="8.28515625" style="43" customWidth="1"/>
    <col min="5133" max="5133" width="9.7109375" style="43" customWidth="1"/>
    <col min="5134" max="5134" width="11" style="43" customWidth="1"/>
    <col min="5135" max="5135" width="9.140625" style="43"/>
    <col min="5136" max="5136" width="10.7109375" style="43" customWidth="1"/>
    <col min="5137" max="5376" width="9.140625" style="43"/>
    <col min="5377" max="5377" width="4.28515625" style="43" customWidth="1"/>
    <col min="5378" max="5378" width="7.85546875" style="43" customWidth="1"/>
    <col min="5379" max="5379" width="42.85546875" style="43" customWidth="1"/>
    <col min="5380" max="5380" width="6.28515625" style="43" customWidth="1"/>
    <col min="5381" max="5381" width="8" style="43" customWidth="1"/>
    <col min="5382" max="5382" width="6.42578125" style="43" customWidth="1"/>
    <col min="5383" max="5383" width="8.140625" style="43" customWidth="1"/>
    <col min="5384" max="5384" width="8.28515625" style="43" customWidth="1"/>
    <col min="5385" max="5385" width="7.5703125" style="43" customWidth="1"/>
    <col min="5386" max="5386" width="7.85546875" style="43" bestFit="1" customWidth="1"/>
    <col min="5387" max="5387" width="8.7109375" style="43" customWidth="1"/>
    <col min="5388" max="5388" width="8.28515625" style="43" customWidth="1"/>
    <col min="5389" max="5389" width="9.7109375" style="43" customWidth="1"/>
    <col min="5390" max="5390" width="11" style="43" customWidth="1"/>
    <col min="5391" max="5391" width="9.140625" style="43"/>
    <col min="5392" max="5392" width="10.7109375" style="43" customWidth="1"/>
    <col min="5393" max="5632" width="9.140625" style="43"/>
    <col min="5633" max="5633" width="4.28515625" style="43" customWidth="1"/>
    <col min="5634" max="5634" width="7.85546875" style="43" customWidth="1"/>
    <col min="5635" max="5635" width="42.85546875" style="43" customWidth="1"/>
    <col min="5636" max="5636" width="6.28515625" style="43" customWidth="1"/>
    <col min="5637" max="5637" width="8" style="43" customWidth="1"/>
    <col min="5638" max="5638" width="6.42578125" style="43" customWidth="1"/>
    <col min="5639" max="5639" width="8.140625" style="43" customWidth="1"/>
    <col min="5640" max="5640" width="8.28515625" style="43" customWidth="1"/>
    <col min="5641" max="5641" width="7.5703125" style="43" customWidth="1"/>
    <col min="5642" max="5642" width="7.85546875" style="43" bestFit="1" customWidth="1"/>
    <col min="5643" max="5643" width="8.7109375" style="43" customWidth="1"/>
    <col min="5644" max="5644" width="8.28515625" style="43" customWidth="1"/>
    <col min="5645" max="5645" width="9.7109375" style="43" customWidth="1"/>
    <col min="5646" max="5646" width="11" style="43" customWidth="1"/>
    <col min="5647" max="5647" width="9.140625" style="43"/>
    <col min="5648" max="5648" width="10.7109375" style="43" customWidth="1"/>
    <col min="5649" max="5888" width="9.140625" style="43"/>
    <col min="5889" max="5889" width="4.28515625" style="43" customWidth="1"/>
    <col min="5890" max="5890" width="7.85546875" style="43" customWidth="1"/>
    <col min="5891" max="5891" width="42.85546875" style="43" customWidth="1"/>
    <col min="5892" max="5892" width="6.28515625" style="43" customWidth="1"/>
    <col min="5893" max="5893" width="8" style="43" customWidth="1"/>
    <col min="5894" max="5894" width="6.42578125" style="43" customWidth="1"/>
    <col min="5895" max="5895" width="8.140625" style="43" customWidth="1"/>
    <col min="5896" max="5896" width="8.28515625" style="43" customWidth="1"/>
    <col min="5897" max="5897" width="7.5703125" style="43" customWidth="1"/>
    <col min="5898" max="5898" width="7.85546875" style="43" bestFit="1" customWidth="1"/>
    <col min="5899" max="5899" width="8.7109375" style="43" customWidth="1"/>
    <col min="5900" max="5900" width="8.28515625" style="43" customWidth="1"/>
    <col min="5901" max="5901" width="9.7109375" style="43" customWidth="1"/>
    <col min="5902" max="5902" width="11" style="43" customWidth="1"/>
    <col min="5903" max="5903" width="9.140625" style="43"/>
    <col min="5904" max="5904" width="10.7109375" style="43" customWidth="1"/>
    <col min="5905" max="6144" width="9.140625" style="43"/>
    <col min="6145" max="6145" width="4.28515625" style="43" customWidth="1"/>
    <col min="6146" max="6146" width="7.85546875" style="43" customWidth="1"/>
    <col min="6147" max="6147" width="42.85546875" style="43" customWidth="1"/>
    <col min="6148" max="6148" width="6.28515625" style="43" customWidth="1"/>
    <col min="6149" max="6149" width="8" style="43" customWidth="1"/>
    <col min="6150" max="6150" width="6.42578125" style="43" customWidth="1"/>
    <col min="6151" max="6151" width="8.140625" style="43" customWidth="1"/>
    <col min="6152" max="6152" width="8.28515625" style="43" customWidth="1"/>
    <col min="6153" max="6153" width="7.5703125" style="43" customWidth="1"/>
    <col min="6154" max="6154" width="7.85546875" style="43" bestFit="1" customWidth="1"/>
    <col min="6155" max="6155" width="8.7109375" style="43" customWidth="1"/>
    <col min="6156" max="6156" width="8.28515625" style="43" customWidth="1"/>
    <col min="6157" max="6157" width="9.7109375" style="43" customWidth="1"/>
    <col min="6158" max="6158" width="11" style="43" customWidth="1"/>
    <col min="6159" max="6159" width="9.140625" style="43"/>
    <col min="6160" max="6160" width="10.7109375" style="43" customWidth="1"/>
    <col min="6161" max="6400" width="9.140625" style="43"/>
    <col min="6401" max="6401" width="4.28515625" style="43" customWidth="1"/>
    <col min="6402" max="6402" width="7.85546875" style="43" customWidth="1"/>
    <col min="6403" max="6403" width="42.85546875" style="43" customWidth="1"/>
    <col min="6404" max="6404" width="6.28515625" style="43" customWidth="1"/>
    <col min="6405" max="6405" width="8" style="43" customWidth="1"/>
    <col min="6406" max="6406" width="6.42578125" style="43" customWidth="1"/>
    <col min="6407" max="6407" width="8.140625" style="43" customWidth="1"/>
    <col min="6408" max="6408" width="8.28515625" style="43" customWidth="1"/>
    <col min="6409" max="6409" width="7.5703125" style="43" customWidth="1"/>
    <col min="6410" max="6410" width="7.85546875" style="43" bestFit="1" customWidth="1"/>
    <col min="6411" max="6411" width="8.7109375" style="43" customWidth="1"/>
    <col min="6412" max="6412" width="8.28515625" style="43" customWidth="1"/>
    <col min="6413" max="6413" width="9.7109375" style="43" customWidth="1"/>
    <col min="6414" max="6414" width="11" style="43" customWidth="1"/>
    <col min="6415" max="6415" width="9.140625" style="43"/>
    <col min="6416" max="6416" width="10.7109375" style="43" customWidth="1"/>
    <col min="6417" max="6656" width="9.140625" style="43"/>
    <col min="6657" max="6657" width="4.28515625" style="43" customWidth="1"/>
    <col min="6658" max="6658" width="7.85546875" style="43" customWidth="1"/>
    <col min="6659" max="6659" width="42.85546875" style="43" customWidth="1"/>
    <col min="6660" max="6660" width="6.28515625" style="43" customWidth="1"/>
    <col min="6661" max="6661" width="8" style="43" customWidth="1"/>
    <col min="6662" max="6662" width="6.42578125" style="43" customWidth="1"/>
    <col min="6663" max="6663" width="8.140625" style="43" customWidth="1"/>
    <col min="6664" max="6664" width="8.28515625" style="43" customWidth="1"/>
    <col min="6665" max="6665" width="7.5703125" style="43" customWidth="1"/>
    <col min="6666" max="6666" width="7.85546875" style="43" bestFit="1" customWidth="1"/>
    <col min="6667" max="6667" width="8.7109375" style="43" customWidth="1"/>
    <col min="6668" max="6668" width="8.28515625" style="43" customWidth="1"/>
    <col min="6669" max="6669" width="9.7109375" style="43" customWidth="1"/>
    <col min="6670" max="6670" width="11" style="43" customWidth="1"/>
    <col min="6671" max="6671" width="9.140625" style="43"/>
    <col min="6672" max="6672" width="10.7109375" style="43" customWidth="1"/>
    <col min="6673" max="6912" width="9.140625" style="43"/>
    <col min="6913" max="6913" width="4.28515625" style="43" customWidth="1"/>
    <col min="6914" max="6914" width="7.85546875" style="43" customWidth="1"/>
    <col min="6915" max="6915" width="42.85546875" style="43" customWidth="1"/>
    <col min="6916" max="6916" width="6.28515625" style="43" customWidth="1"/>
    <col min="6917" max="6917" width="8" style="43" customWidth="1"/>
    <col min="6918" max="6918" width="6.42578125" style="43" customWidth="1"/>
    <col min="6919" max="6919" width="8.140625" style="43" customWidth="1"/>
    <col min="6920" max="6920" width="8.28515625" style="43" customWidth="1"/>
    <col min="6921" max="6921" width="7.5703125" style="43" customWidth="1"/>
    <col min="6922" max="6922" width="7.85546875" style="43" bestFit="1" customWidth="1"/>
    <col min="6923" max="6923" width="8.7109375" style="43" customWidth="1"/>
    <col min="6924" max="6924" width="8.28515625" style="43" customWidth="1"/>
    <col min="6925" max="6925" width="9.7109375" style="43" customWidth="1"/>
    <col min="6926" max="6926" width="11" style="43" customWidth="1"/>
    <col min="6927" max="6927" width="9.140625" style="43"/>
    <col min="6928" max="6928" width="10.7109375" style="43" customWidth="1"/>
    <col min="6929" max="7168" width="9.140625" style="43"/>
    <col min="7169" max="7169" width="4.28515625" style="43" customWidth="1"/>
    <col min="7170" max="7170" width="7.85546875" style="43" customWidth="1"/>
    <col min="7171" max="7171" width="42.85546875" style="43" customWidth="1"/>
    <col min="7172" max="7172" width="6.28515625" style="43" customWidth="1"/>
    <col min="7173" max="7173" width="8" style="43" customWidth="1"/>
    <col min="7174" max="7174" width="6.42578125" style="43" customWidth="1"/>
    <col min="7175" max="7175" width="8.140625" style="43" customWidth="1"/>
    <col min="7176" max="7176" width="8.28515625" style="43" customWidth="1"/>
    <col min="7177" max="7177" width="7.5703125" style="43" customWidth="1"/>
    <col min="7178" max="7178" width="7.85546875" style="43" bestFit="1" customWidth="1"/>
    <col min="7179" max="7179" width="8.7109375" style="43" customWidth="1"/>
    <col min="7180" max="7180" width="8.28515625" style="43" customWidth="1"/>
    <col min="7181" max="7181" width="9.7109375" style="43" customWidth="1"/>
    <col min="7182" max="7182" width="11" style="43" customWidth="1"/>
    <col min="7183" max="7183" width="9.140625" style="43"/>
    <col min="7184" max="7184" width="10.7109375" style="43" customWidth="1"/>
    <col min="7185" max="7424" width="9.140625" style="43"/>
    <col min="7425" max="7425" width="4.28515625" style="43" customWidth="1"/>
    <col min="7426" max="7426" width="7.85546875" style="43" customWidth="1"/>
    <col min="7427" max="7427" width="42.85546875" style="43" customWidth="1"/>
    <col min="7428" max="7428" width="6.28515625" style="43" customWidth="1"/>
    <col min="7429" max="7429" width="8" style="43" customWidth="1"/>
    <col min="7430" max="7430" width="6.42578125" style="43" customWidth="1"/>
    <col min="7431" max="7431" width="8.140625" style="43" customWidth="1"/>
    <col min="7432" max="7432" width="8.28515625" style="43" customWidth="1"/>
    <col min="7433" max="7433" width="7.5703125" style="43" customWidth="1"/>
    <col min="7434" max="7434" width="7.85546875" style="43" bestFit="1" customWidth="1"/>
    <col min="7435" max="7435" width="8.7109375" style="43" customWidth="1"/>
    <col min="7436" max="7436" width="8.28515625" style="43" customWidth="1"/>
    <col min="7437" max="7437" width="9.7109375" style="43" customWidth="1"/>
    <col min="7438" max="7438" width="11" style="43" customWidth="1"/>
    <col min="7439" max="7439" width="9.140625" style="43"/>
    <col min="7440" max="7440" width="10.7109375" style="43" customWidth="1"/>
    <col min="7441" max="7680" width="9.140625" style="43"/>
    <col min="7681" max="7681" width="4.28515625" style="43" customWidth="1"/>
    <col min="7682" max="7682" width="7.85546875" style="43" customWidth="1"/>
    <col min="7683" max="7683" width="42.85546875" style="43" customWidth="1"/>
    <col min="7684" max="7684" width="6.28515625" style="43" customWidth="1"/>
    <col min="7685" max="7685" width="8" style="43" customWidth="1"/>
    <col min="7686" max="7686" width="6.42578125" style="43" customWidth="1"/>
    <col min="7687" max="7687" width="8.140625" style="43" customWidth="1"/>
    <col min="7688" max="7688" width="8.28515625" style="43" customWidth="1"/>
    <col min="7689" max="7689" width="7.5703125" style="43" customWidth="1"/>
    <col min="7690" max="7690" width="7.85546875" style="43" bestFit="1" customWidth="1"/>
    <col min="7691" max="7691" width="8.7109375" style="43" customWidth="1"/>
    <col min="7692" max="7692" width="8.28515625" style="43" customWidth="1"/>
    <col min="7693" max="7693" width="9.7109375" style="43" customWidth="1"/>
    <col min="7694" max="7694" width="11" style="43" customWidth="1"/>
    <col min="7695" max="7695" width="9.140625" style="43"/>
    <col min="7696" max="7696" width="10.7109375" style="43" customWidth="1"/>
    <col min="7697" max="7936" width="9.140625" style="43"/>
    <col min="7937" max="7937" width="4.28515625" style="43" customWidth="1"/>
    <col min="7938" max="7938" width="7.85546875" style="43" customWidth="1"/>
    <col min="7939" max="7939" width="42.85546875" style="43" customWidth="1"/>
    <col min="7940" max="7940" width="6.28515625" style="43" customWidth="1"/>
    <col min="7941" max="7941" width="8" style="43" customWidth="1"/>
    <col min="7942" max="7942" width="6.42578125" style="43" customWidth="1"/>
    <col min="7943" max="7943" width="8.140625" style="43" customWidth="1"/>
    <col min="7944" max="7944" width="8.28515625" style="43" customWidth="1"/>
    <col min="7945" max="7945" width="7.5703125" style="43" customWidth="1"/>
    <col min="7946" max="7946" width="7.85546875" style="43" bestFit="1" customWidth="1"/>
    <col min="7947" max="7947" width="8.7109375" style="43" customWidth="1"/>
    <col min="7948" max="7948" width="8.28515625" style="43" customWidth="1"/>
    <col min="7949" max="7949" width="9.7109375" style="43" customWidth="1"/>
    <col min="7950" max="7950" width="11" style="43" customWidth="1"/>
    <col min="7951" max="7951" width="9.140625" style="43"/>
    <col min="7952" max="7952" width="10.7109375" style="43" customWidth="1"/>
    <col min="7953" max="8192" width="9.140625" style="43"/>
    <col min="8193" max="8193" width="4.28515625" style="43" customWidth="1"/>
    <col min="8194" max="8194" width="7.85546875" style="43" customWidth="1"/>
    <col min="8195" max="8195" width="42.85546875" style="43" customWidth="1"/>
    <col min="8196" max="8196" width="6.28515625" style="43" customWidth="1"/>
    <col min="8197" max="8197" width="8" style="43" customWidth="1"/>
    <col min="8198" max="8198" width="6.42578125" style="43" customWidth="1"/>
    <col min="8199" max="8199" width="8.140625" style="43" customWidth="1"/>
    <col min="8200" max="8200" width="8.28515625" style="43" customWidth="1"/>
    <col min="8201" max="8201" width="7.5703125" style="43" customWidth="1"/>
    <col min="8202" max="8202" width="7.85546875" style="43" bestFit="1" customWidth="1"/>
    <col min="8203" max="8203" width="8.7109375" style="43" customWidth="1"/>
    <col min="8204" max="8204" width="8.28515625" style="43" customWidth="1"/>
    <col min="8205" max="8205" width="9.7109375" style="43" customWidth="1"/>
    <col min="8206" max="8206" width="11" style="43" customWidth="1"/>
    <col min="8207" max="8207" width="9.140625" style="43"/>
    <col min="8208" max="8208" width="10.7109375" style="43" customWidth="1"/>
    <col min="8209" max="8448" width="9.140625" style="43"/>
    <col min="8449" max="8449" width="4.28515625" style="43" customWidth="1"/>
    <col min="8450" max="8450" width="7.85546875" style="43" customWidth="1"/>
    <col min="8451" max="8451" width="42.85546875" style="43" customWidth="1"/>
    <col min="8452" max="8452" width="6.28515625" style="43" customWidth="1"/>
    <col min="8453" max="8453" width="8" style="43" customWidth="1"/>
    <col min="8454" max="8454" width="6.42578125" style="43" customWidth="1"/>
    <col min="8455" max="8455" width="8.140625" style="43" customWidth="1"/>
    <col min="8456" max="8456" width="8.28515625" style="43" customWidth="1"/>
    <col min="8457" max="8457" width="7.5703125" style="43" customWidth="1"/>
    <col min="8458" max="8458" width="7.85546875" style="43" bestFit="1" customWidth="1"/>
    <col min="8459" max="8459" width="8.7109375" style="43" customWidth="1"/>
    <col min="8460" max="8460" width="8.28515625" style="43" customWidth="1"/>
    <col min="8461" max="8461" width="9.7109375" style="43" customWidth="1"/>
    <col min="8462" max="8462" width="11" style="43" customWidth="1"/>
    <col min="8463" max="8463" width="9.140625" style="43"/>
    <col min="8464" max="8464" width="10.7109375" style="43" customWidth="1"/>
    <col min="8465" max="8704" width="9.140625" style="43"/>
    <col min="8705" max="8705" width="4.28515625" style="43" customWidth="1"/>
    <col min="8706" max="8706" width="7.85546875" style="43" customWidth="1"/>
    <col min="8707" max="8707" width="42.85546875" style="43" customWidth="1"/>
    <col min="8708" max="8708" width="6.28515625" style="43" customWidth="1"/>
    <col min="8709" max="8709" width="8" style="43" customWidth="1"/>
    <col min="8710" max="8710" width="6.42578125" style="43" customWidth="1"/>
    <col min="8711" max="8711" width="8.140625" style="43" customWidth="1"/>
    <col min="8712" max="8712" width="8.28515625" style="43" customWidth="1"/>
    <col min="8713" max="8713" width="7.5703125" style="43" customWidth="1"/>
    <col min="8714" max="8714" width="7.85546875" style="43" bestFit="1" customWidth="1"/>
    <col min="8715" max="8715" width="8.7109375" style="43" customWidth="1"/>
    <col min="8716" max="8716" width="8.28515625" style="43" customWidth="1"/>
    <col min="8717" max="8717" width="9.7109375" style="43" customWidth="1"/>
    <col min="8718" max="8718" width="11" style="43" customWidth="1"/>
    <col min="8719" max="8719" width="9.140625" style="43"/>
    <col min="8720" max="8720" width="10.7109375" style="43" customWidth="1"/>
    <col min="8721" max="8960" width="9.140625" style="43"/>
    <col min="8961" max="8961" width="4.28515625" style="43" customWidth="1"/>
    <col min="8962" max="8962" width="7.85546875" style="43" customWidth="1"/>
    <col min="8963" max="8963" width="42.85546875" style="43" customWidth="1"/>
    <col min="8964" max="8964" width="6.28515625" style="43" customWidth="1"/>
    <col min="8965" max="8965" width="8" style="43" customWidth="1"/>
    <col min="8966" max="8966" width="6.42578125" style="43" customWidth="1"/>
    <col min="8967" max="8967" width="8.140625" style="43" customWidth="1"/>
    <col min="8968" max="8968" width="8.28515625" style="43" customWidth="1"/>
    <col min="8969" max="8969" width="7.5703125" style="43" customWidth="1"/>
    <col min="8970" max="8970" width="7.85546875" style="43" bestFit="1" customWidth="1"/>
    <col min="8971" max="8971" width="8.7109375" style="43" customWidth="1"/>
    <col min="8972" max="8972" width="8.28515625" style="43" customWidth="1"/>
    <col min="8973" max="8973" width="9.7109375" style="43" customWidth="1"/>
    <col min="8974" max="8974" width="11" style="43" customWidth="1"/>
    <col min="8975" max="8975" width="9.140625" style="43"/>
    <col min="8976" max="8976" width="10.7109375" style="43" customWidth="1"/>
    <col min="8977" max="9216" width="9.140625" style="43"/>
    <col min="9217" max="9217" width="4.28515625" style="43" customWidth="1"/>
    <col min="9218" max="9218" width="7.85546875" style="43" customWidth="1"/>
    <col min="9219" max="9219" width="42.85546875" style="43" customWidth="1"/>
    <col min="9220" max="9220" width="6.28515625" style="43" customWidth="1"/>
    <col min="9221" max="9221" width="8" style="43" customWidth="1"/>
    <col min="9222" max="9222" width="6.42578125" style="43" customWidth="1"/>
    <col min="9223" max="9223" width="8.140625" style="43" customWidth="1"/>
    <col min="9224" max="9224" width="8.28515625" style="43" customWidth="1"/>
    <col min="9225" max="9225" width="7.5703125" style="43" customWidth="1"/>
    <col min="9226" max="9226" width="7.85546875" style="43" bestFit="1" customWidth="1"/>
    <col min="9227" max="9227" width="8.7109375" style="43" customWidth="1"/>
    <col min="9228" max="9228" width="8.28515625" style="43" customWidth="1"/>
    <col min="9229" max="9229" width="9.7109375" style="43" customWidth="1"/>
    <col min="9230" max="9230" width="11" style="43" customWidth="1"/>
    <col min="9231" max="9231" width="9.140625" style="43"/>
    <col min="9232" max="9232" width="10.7109375" style="43" customWidth="1"/>
    <col min="9233" max="9472" width="9.140625" style="43"/>
    <col min="9473" max="9473" width="4.28515625" style="43" customWidth="1"/>
    <col min="9474" max="9474" width="7.85546875" style="43" customWidth="1"/>
    <col min="9475" max="9475" width="42.85546875" style="43" customWidth="1"/>
    <col min="9476" max="9476" width="6.28515625" style="43" customWidth="1"/>
    <col min="9477" max="9477" width="8" style="43" customWidth="1"/>
    <col min="9478" max="9478" width="6.42578125" style="43" customWidth="1"/>
    <col min="9479" max="9479" width="8.140625" style="43" customWidth="1"/>
    <col min="9480" max="9480" width="8.28515625" style="43" customWidth="1"/>
    <col min="9481" max="9481" width="7.5703125" style="43" customWidth="1"/>
    <col min="9482" max="9482" width="7.85546875" style="43" bestFit="1" customWidth="1"/>
    <col min="9483" max="9483" width="8.7109375" style="43" customWidth="1"/>
    <col min="9484" max="9484" width="8.28515625" style="43" customWidth="1"/>
    <col min="9485" max="9485" width="9.7109375" style="43" customWidth="1"/>
    <col min="9486" max="9486" width="11" style="43" customWidth="1"/>
    <col min="9487" max="9487" width="9.140625" style="43"/>
    <col min="9488" max="9488" width="10.7109375" style="43" customWidth="1"/>
    <col min="9489" max="9728" width="9.140625" style="43"/>
    <col min="9729" max="9729" width="4.28515625" style="43" customWidth="1"/>
    <col min="9730" max="9730" width="7.85546875" style="43" customWidth="1"/>
    <col min="9731" max="9731" width="42.85546875" style="43" customWidth="1"/>
    <col min="9732" max="9732" width="6.28515625" style="43" customWidth="1"/>
    <col min="9733" max="9733" width="8" style="43" customWidth="1"/>
    <col min="9734" max="9734" width="6.42578125" style="43" customWidth="1"/>
    <col min="9735" max="9735" width="8.140625" style="43" customWidth="1"/>
    <col min="9736" max="9736" width="8.28515625" style="43" customWidth="1"/>
    <col min="9737" max="9737" width="7.5703125" style="43" customWidth="1"/>
    <col min="9738" max="9738" width="7.85546875" style="43" bestFit="1" customWidth="1"/>
    <col min="9739" max="9739" width="8.7109375" style="43" customWidth="1"/>
    <col min="9740" max="9740" width="8.28515625" style="43" customWidth="1"/>
    <col min="9741" max="9741" width="9.7109375" style="43" customWidth="1"/>
    <col min="9742" max="9742" width="11" style="43" customWidth="1"/>
    <col min="9743" max="9743" width="9.140625" style="43"/>
    <col min="9744" max="9744" width="10.7109375" style="43" customWidth="1"/>
    <col min="9745" max="9984" width="9.140625" style="43"/>
    <col min="9985" max="9985" width="4.28515625" style="43" customWidth="1"/>
    <col min="9986" max="9986" width="7.85546875" style="43" customWidth="1"/>
    <col min="9987" max="9987" width="42.85546875" style="43" customWidth="1"/>
    <col min="9988" max="9988" width="6.28515625" style="43" customWidth="1"/>
    <col min="9989" max="9989" width="8" style="43" customWidth="1"/>
    <col min="9990" max="9990" width="6.42578125" style="43" customWidth="1"/>
    <col min="9991" max="9991" width="8.140625" style="43" customWidth="1"/>
    <col min="9992" max="9992" width="8.28515625" style="43" customWidth="1"/>
    <col min="9993" max="9993" width="7.5703125" style="43" customWidth="1"/>
    <col min="9994" max="9994" width="7.85546875" style="43" bestFit="1" customWidth="1"/>
    <col min="9995" max="9995" width="8.7109375" style="43" customWidth="1"/>
    <col min="9996" max="9996" width="8.28515625" style="43" customWidth="1"/>
    <col min="9997" max="9997" width="9.7109375" style="43" customWidth="1"/>
    <col min="9998" max="9998" width="11" style="43" customWidth="1"/>
    <col min="9999" max="9999" width="9.140625" style="43"/>
    <col min="10000" max="10000" width="10.7109375" style="43" customWidth="1"/>
    <col min="10001" max="10240" width="9.140625" style="43"/>
    <col min="10241" max="10241" width="4.28515625" style="43" customWidth="1"/>
    <col min="10242" max="10242" width="7.85546875" style="43" customWidth="1"/>
    <col min="10243" max="10243" width="42.85546875" style="43" customWidth="1"/>
    <col min="10244" max="10244" width="6.28515625" style="43" customWidth="1"/>
    <col min="10245" max="10245" width="8" style="43" customWidth="1"/>
    <col min="10246" max="10246" width="6.42578125" style="43" customWidth="1"/>
    <col min="10247" max="10247" width="8.140625" style="43" customWidth="1"/>
    <col min="10248" max="10248" width="8.28515625" style="43" customWidth="1"/>
    <col min="10249" max="10249" width="7.5703125" style="43" customWidth="1"/>
    <col min="10250" max="10250" width="7.85546875" style="43" bestFit="1" customWidth="1"/>
    <col min="10251" max="10251" width="8.7109375" style="43" customWidth="1"/>
    <col min="10252" max="10252" width="8.28515625" style="43" customWidth="1"/>
    <col min="10253" max="10253" width="9.7109375" style="43" customWidth="1"/>
    <col min="10254" max="10254" width="11" style="43" customWidth="1"/>
    <col min="10255" max="10255" width="9.140625" style="43"/>
    <col min="10256" max="10256" width="10.7109375" style="43" customWidth="1"/>
    <col min="10257" max="10496" width="9.140625" style="43"/>
    <col min="10497" max="10497" width="4.28515625" style="43" customWidth="1"/>
    <col min="10498" max="10498" width="7.85546875" style="43" customWidth="1"/>
    <col min="10499" max="10499" width="42.85546875" style="43" customWidth="1"/>
    <col min="10500" max="10500" width="6.28515625" style="43" customWidth="1"/>
    <col min="10501" max="10501" width="8" style="43" customWidth="1"/>
    <col min="10502" max="10502" width="6.42578125" style="43" customWidth="1"/>
    <col min="10503" max="10503" width="8.140625" style="43" customWidth="1"/>
    <col min="10504" max="10504" width="8.28515625" style="43" customWidth="1"/>
    <col min="10505" max="10505" width="7.5703125" style="43" customWidth="1"/>
    <col min="10506" max="10506" width="7.85546875" style="43" bestFit="1" customWidth="1"/>
    <col min="10507" max="10507" width="8.7109375" style="43" customWidth="1"/>
    <col min="10508" max="10508" width="8.28515625" style="43" customWidth="1"/>
    <col min="10509" max="10509" width="9.7109375" style="43" customWidth="1"/>
    <col min="10510" max="10510" width="11" style="43" customWidth="1"/>
    <col min="10511" max="10511" width="9.140625" style="43"/>
    <col min="10512" max="10512" width="10.7109375" style="43" customWidth="1"/>
    <col min="10513" max="10752" width="9.140625" style="43"/>
    <col min="10753" max="10753" width="4.28515625" style="43" customWidth="1"/>
    <col min="10754" max="10754" width="7.85546875" style="43" customWidth="1"/>
    <col min="10755" max="10755" width="42.85546875" style="43" customWidth="1"/>
    <col min="10756" max="10756" width="6.28515625" style="43" customWidth="1"/>
    <col min="10757" max="10757" width="8" style="43" customWidth="1"/>
    <col min="10758" max="10758" width="6.42578125" style="43" customWidth="1"/>
    <col min="10759" max="10759" width="8.140625" style="43" customWidth="1"/>
    <col min="10760" max="10760" width="8.28515625" style="43" customWidth="1"/>
    <col min="10761" max="10761" width="7.5703125" style="43" customWidth="1"/>
    <col min="10762" max="10762" width="7.85546875" style="43" bestFit="1" customWidth="1"/>
    <col min="10763" max="10763" width="8.7109375" style="43" customWidth="1"/>
    <col min="10764" max="10764" width="8.28515625" style="43" customWidth="1"/>
    <col min="10765" max="10765" width="9.7109375" style="43" customWidth="1"/>
    <col min="10766" max="10766" width="11" style="43" customWidth="1"/>
    <col min="10767" max="10767" width="9.140625" style="43"/>
    <col min="10768" max="10768" width="10.7109375" style="43" customWidth="1"/>
    <col min="10769" max="11008" width="9.140625" style="43"/>
    <col min="11009" max="11009" width="4.28515625" style="43" customWidth="1"/>
    <col min="11010" max="11010" width="7.85546875" style="43" customWidth="1"/>
    <col min="11011" max="11011" width="42.85546875" style="43" customWidth="1"/>
    <col min="11012" max="11012" width="6.28515625" style="43" customWidth="1"/>
    <col min="11013" max="11013" width="8" style="43" customWidth="1"/>
    <col min="11014" max="11014" width="6.42578125" style="43" customWidth="1"/>
    <col min="11015" max="11015" width="8.140625" style="43" customWidth="1"/>
    <col min="11016" max="11016" width="8.28515625" style="43" customWidth="1"/>
    <col min="11017" max="11017" width="7.5703125" style="43" customWidth="1"/>
    <col min="11018" max="11018" width="7.85546875" style="43" bestFit="1" customWidth="1"/>
    <col min="11019" max="11019" width="8.7109375" style="43" customWidth="1"/>
    <col min="11020" max="11020" width="8.28515625" style="43" customWidth="1"/>
    <col min="11021" max="11021" width="9.7109375" style="43" customWidth="1"/>
    <col min="11022" max="11022" width="11" style="43" customWidth="1"/>
    <col min="11023" max="11023" width="9.140625" style="43"/>
    <col min="11024" max="11024" width="10.7109375" style="43" customWidth="1"/>
    <col min="11025" max="11264" width="9.140625" style="43"/>
    <col min="11265" max="11265" width="4.28515625" style="43" customWidth="1"/>
    <col min="11266" max="11266" width="7.85546875" style="43" customWidth="1"/>
    <col min="11267" max="11267" width="42.85546875" style="43" customWidth="1"/>
    <col min="11268" max="11268" width="6.28515625" style="43" customWidth="1"/>
    <col min="11269" max="11269" width="8" style="43" customWidth="1"/>
    <col min="11270" max="11270" width="6.42578125" style="43" customWidth="1"/>
    <col min="11271" max="11271" width="8.140625" style="43" customWidth="1"/>
    <col min="11272" max="11272" width="8.28515625" style="43" customWidth="1"/>
    <col min="11273" max="11273" width="7.5703125" style="43" customWidth="1"/>
    <col min="11274" max="11274" width="7.85546875" style="43" bestFit="1" customWidth="1"/>
    <col min="11275" max="11275" width="8.7109375" style="43" customWidth="1"/>
    <col min="11276" max="11276" width="8.28515625" style="43" customWidth="1"/>
    <col min="11277" max="11277" width="9.7109375" style="43" customWidth="1"/>
    <col min="11278" max="11278" width="11" style="43" customWidth="1"/>
    <col min="11279" max="11279" width="9.140625" style="43"/>
    <col min="11280" max="11280" width="10.7109375" style="43" customWidth="1"/>
    <col min="11281" max="11520" width="9.140625" style="43"/>
    <col min="11521" max="11521" width="4.28515625" style="43" customWidth="1"/>
    <col min="11522" max="11522" width="7.85546875" style="43" customWidth="1"/>
    <col min="11523" max="11523" width="42.85546875" style="43" customWidth="1"/>
    <col min="11524" max="11524" width="6.28515625" style="43" customWidth="1"/>
    <col min="11525" max="11525" width="8" style="43" customWidth="1"/>
    <col min="11526" max="11526" width="6.42578125" style="43" customWidth="1"/>
    <col min="11527" max="11527" width="8.140625" style="43" customWidth="1"/>
    <col min="11528" max="11528" width="8.28515625" style="43" customWidth="1"/>
    <col min="11529" max="11529" width="7.5703125" style="43" customWidth="1"/>
    <col min="11530" max="11530" width="7.85546875" style="43" bestFit="1" customWidth="1"/>
    <col min="11531" max="11531" width="8.7109375" style="43" customWidth="1"/>
    <col min="11532" max="11532" width="8.28515625" style="43" customWidth="1"/>
    <col min="11533" max="11533" width="9.7109375" style="43" customWidth="1"/>
    <col min="11534" max="11534" width="11" style="43" customWidth="1"/>
    <col min="11535" max="11535" width="9.140625" style="43"/>
    <col min="11536" max="11536" width="10.7109375" style="43" customWidth="1"/>
    <col min="11537" max="11776" width="9.140625" style="43"/>
    <col min="11777" max="11777" width="4.28515625" style="43" customWidth="1"/>
    <col min="11778" max="11778" width="7.85546875" style="43" customWidth="1"/>
    <col min="11779" max="11779" width="42.85546875" style="43" customWidth="1"/>
    <col min="11780" max="11780" width="6.28515625" style="43" customWidth="1"/>
    <col min="11781" max="11781" width="8" style="43" customWidth="1"/>
    <col min="11782" max="11782" width="6.42578125" style="43" customWidth="1"/>
    <col min="11783" max="11783" width="8.140625" style="43" customWidth="1"/>
    <col min="11784" max="11784" width="8.28515625" style="43" customWidth="1"/>
    <col min="11785" max="11785" width="7.5703125" style="43" customWidth="1"/>
    <col min="11786" max="11786" width="7.85546875" style="43" bestFit="1" customWidth="1"/>
    <col min="11787" max="11787" width="8.7109375" style="43" customWidth="1"/>
    <col min="11788" max="11788" width="8.28515625" style="43" customWidth="1"/>
    <col min="11789" max="11789" width="9.7109375" style="43" customWidth="1"/>
    <col min="11790" max="11790" width="11" style="43" customWidth="1"/>
    <col min="11791" max="11791" width="9.140625" style="43"/>
    <col min="11792" max="11792" width="10.7109375" style="43" customWidth="1"/>
    <col min="11793" max="12032" width="9.140625" style="43"/>
    <col min="12033" max="12033" width="4.28515625" style="43" customWidth="1"/>
    <col min="12034" max="12034" width="7.85546875" style="43" customWidth="1"/>
    <col min="12035" max="12035" width="42.85546875" style="43" customWidth="1"/>
    <col min="12036" max="12036" width="6.28515625" style="43" customWidth="1"/>
    <col min="12037" max="12037" width="8" style="43" customWidth="1"/>
    <col min="12038" max="12038" width="6.42578125" style="43" customWidth="1"/>
    <col min="12039" max="12039" width="8.140625" style="43" customWidth="1"/>
    <col min="12040" max="12040" width="8.28515625" style="43" customWidth="1"/>
    <col min="12041" max="12041" width="7.5703125" style="43" customWidth="1"/>
    <col min="12042" max="12042" width="7.85546875" style="43" bestFit="1" customWidth="1"/>
    <col min="12043" max="12043" width="8.7109375" style="43" customWidth="1"/>
    <col min="12044" max="12044" width="8.28515625" style="43" customWidth="1"/>
    <col min="12045" max="12045" width="9.7109375" style="43" customWidth="1"/>
    <col min="12046" max="12046" width="11" style="43" customWidth="1"/>
    <col min="12047" max="12047" width="9.140625" style="43"/>
    <col min="12048" max="12048" width="10.7109375" style="43" customWidth="1"/>
    <col min="12049" max="12288" width="9.140625" style="43"/>
    <col min="12289" max="12289" width="4.28515625" style="43" customWidth="1"/>
    <col min="12290" max="12290" width="7.85546875" style="43" customWidth="1"/>
    <col min="12291" max="12291" width="42.85546875" style="43" customWidth="1"/>
    <col min="12292" max="12292" width="6.28515625" style="43" customWidth="1"/>
    <col min="12293" max="12293" width="8" style="43" customWidth="1"/>
    <col min="12294" max="12294" width="6.42578125" style="43" customWidth="1"/>
    <col min="12295" max="12295" width="8.140625" style="43" customWidth="1"/>
    <col min="12296" max="12296" width="8.28515625" style="43" customWidth="1"/>
    <col min="12297" max="12297" width="7.5703125" style="43" customWidth="1"/>
    <col min="12298" max="12298" width="7.85546875" style="43" bestFit="1" customWidth="1"/>
    <col min="12299" max="12299" width="8.7109375" style="43" customWidth="1"/>
    <col min="12300" max="12300" width="8.28515625" style="43" customWidth="1"/>
    <col min="12301" max="12301" width="9.7109375" style="43" customWidth="1"/>
    <col min="12302" max="12302" width="11" style="43" customWidth="1"/>
    <col min="12303" max="12303" width="9.140625" style="43"/>
    <col min="12304" max="12304" width="10.7109375" style="43" customWidth="1"/>
    <col min="12305" max="12544" width="9.140625" style="43"/>
    <col min="12545" max="12545" width="4.28515625" style="43" customWidth="1"/>
    <col min="12546" max="12546" width="7.85546875" style="43" customWidth="1"/>
    <col min="12547" max="12547" width="42.85546875" style="43" customWidth="1"/>
    <col min="12548" max="12548" width="6.28515625" style="43" customWidth="1"/>
    <col min="12549" max="12549" width="8" style="43" customWidth="1"/>
    <col min="12550" max="12550" width="6.42578125" style="43" customWidth="1"/>
    <col min="12551" max="12551" width="8.140625" style="43" customWidth="1"/>
    <col min="12552" max="12552" width="8.28515625" style="43" customWidth="1"/>
    <col min="12553" max="12553" width="7.5703125" style="43" customWidth="1"/>
    <col min="12554" max="12554" width="7.85546875" style="43" bestFit="1" customWidth="1"/>
    <col min="12555" max="12555" width="8.7109375" style="43" customWidth="1"/>
    <col min="12556" max="12556" width="8.28515625" style="43" customWidth="1"/>
    <col min="12557" max="12557" width="9.7109375" style="43" customWidth="1"/>
    <col min="12558" max="12558" width="11" style="43" customWidth="1"/>
    <col min="12559" max="12559" width="9.140625" style="43"/>
    <col min="12560" max="12560" width="10.7109375" style="43" customWidth="1"/>
    <col min="12561" max="12800" width="9.140625" style="43"/>
    <col min="12801" max="12801" width="4.28515625" style="43" customWidth="1"/>
    <col min="12802" max="12802" width="7.85546875" style="43" customWidth="1"/>
    <col min="12803" max="12803" width="42.85546875" style="43" customWidth="1"/>
    <col min="12804" max="12804" width="6.28515625" style="43" customWidth="1"/>
    <col min="12805" max="12805" width="8" style="43" customWidth="1"/>
    <col min="12806" max="12806" width="6.42578125" style="43" customWidth="1"/>
    <col min="12807" max="12807" width="8.140625" style="43" customWidth="1"/>
    <col min="12808" max="12808" width="8.28515625" style="43" customWidth="1"/>
    <col min="12809" max="12809" width="7.5703125" style="43" customWidth="1"/>
    <col min="12810" max="12810" width="7.85546875" style="43" bestFit="1" customWidth="1"/>
    <col min="12811" max="12811" width="8.7109375" style="43" customWidth="1"/>
    <col min="12812" max="12812" width="8.28515625" style="43" customWidth="1"/>
    <col min="12813" max="12813" width="9.7109375" style="43" customWidth="1"/>
    <col min="12814" max="12814" width="11" style="43" customWidth="1"/>
    <col min="12815" max="12815" width="9.140625" style="43"/>
    <col min="12816" max="12816" width="10.7109375" style="43" customWidth="1"/>
    <col min="12817" max="13056" width="9.140625" style="43"/>
    <col min="13057" max="13057" width="4.28515625" style="43" customWidth="1"/>
    <col min="13058" max="13058" width="7.85546875" style="43" customWidth="1"/>
    <col min="13059" max="13059" width="42.85546875" style="43" customWidth="1"/>
    <col min="13060" max="13060" width="6.28515625" style="43" customWidth="1"/>
    <col min="13061" max="13061" width="8" style="43" customWidth="1"/>
    <col min="13062" max="13062" width="6.42578125" style="43" customWidth="1"/>
    <col min="13063" max="13063" width="8.140625" style="43" customWidth="1"/>
    <col min="13064" max="13064" width="8.28515625" style="43" customWidth="1"/>
    <col min="13065" max="13065" width="7.5703125" style="43" customWidth="1"/>
    <col min="13066" max="13066" width="7.85546875" style="43" bestFit="1" customWidth="1"/>
    <col min="13067" max="13067" width="8.7109375" style="43" customWidth="1"/>
    <col min="13068" max="13068" width="8.28515625" style="43" customWidth="1"/>
    <col min="13069" max="13069" width="9.7109375" style="43" customWidth="1"/>
    <col min="13070" max="13070" width="11" style="43" customWidth="1"/>
    <col min="13071" max="13071" width="9.140625" style="43"/>
    <col min="13072" max="13072" width="10.7109375" style="43" customWidth="1"/>
    <col min="13073" max="13312" width="9.140625" style="43"/>
    <col min="13313" max="13313" width="4.28515625" style="43" customWidth="1"/>
    <col min="13314" max="13314" width="7.85546875" style="43" customWidth="1"/>
    <col min="13315" max="13315" width="42.85546875" style="43" customWidth="1"/>
    <col min="13316" max="13316" width="6.28515625" style="43" customWidth="1"/>
    <col min="13317" max="13317" width="8" style="43" customWidth="1"/>
    <col min="13318" max="13318" width="6.42578125" style="43" customWidth="1"/>
    <col min="13319" max="13319" width="8.140625" style="43" customWidth="1"/>
    <col min="13320" max="13320" width="8.28515625" style="43" customWidth="1"/>
    <col min="13321" max="13321" width="7.5703125" style="43" customWidth="1"/>
    <col min="13322" max="13322" width="7.85546875" style="43" bestFit="1" customWidth="1"/>
    <col min="13323" max="13323" width="8.7109375" style="43" customWidth="1"/>
    <col min="13324" max="13324" width="8.28515625" style="43" customWidth="1"/>
    <col min="13325" max="13325" width="9.7109375" style="43" customWidth="1"/>
    <col min="13326" max="13326" width="11" style="43" customWidth="1"/>
    <col min="13327" max="13327" width="9.140625" style="43"/>
    <col min="13328" max="13328" width="10.7109375" style="43" customWidth="1"/>
    <col min="13329" max="13568" width="9.140625" style="43"/>
    <col min="13569" max="13569" width="4.28515625" style="43" customWidth="1"/>
    <col min="13570" max="13570" width="7.85546875" style="43" customWidth="1"/>
    <col min="13571" max="13571" width="42.85546875" style="43" customWidth="1"/>
    <col min="13572" max="13572" width="6.28515625" style="43" customWidth="1"/>
    <col min="13573" max="13573" width="8" style="43" customWidth="1"/>
    <col min="13574" max="13574" width="6.42578125" style="43" customWidth="1"/>
    <col min="13575" max="13575" width="8.140625" style="43" customWidth="1"/>
    <col min="13576" max="13576" width="8.28515625" style="43" customWidth="1"/>
    <col min="13577" max="13577" width="7.5703125" style="43" customWidth="1"/>
    <col min="13578" max="13578" width="7.85546875" style="43" bestFit="1" customWidth="1"/>
    <col min="13579" max="13579" width="8.7109375" style="43" customWidth="1"/>
    <col min="13580" max="13580" width="8.28515625" style="43" customWidth="1"/>
    <col min="13581" max="13581" width="9.7109375" style="43" customWidth="1"/>
    <col min="13582" max="13582" width="11" style="43" customWidth="1"/>
    <col min="13583" max="13583" width="9.140625" style="43"/>
    <col min="13584" max="13584" width="10.7109375" style="43" customWidth="1"/>
    <col min="13585" max="13824" width="9.140625" style="43"/>
    <col min="13825" max="13825" width="4.28515625" style="43" customWidth="1"/>
    <col min="13826" max="13826" width="7.85546875" style="43" customWidth="1"/>
    <col min="13827" max="13827" width="42.85546875" style="43" customWidth="1"/>
    <col min="13828" max="13828" width="6.28515625" style="43" customWidth="1"/>
    <col min="13829" max="13829" width="8" style="43" customWidth="1"/>
    <col min="13830" max="13830" width="6.42578125" style="43" customWidth="1"/>
    <col min="13831" max="13831" width="8.140625" style="43" customWidth="1"/>
    <col min="13832" max="13832" width="8.28515625" style="43" customWidth="1"/>
    <col min="13833" max="13833" width="7.5703125" style="43" customWidth="1"/>
    <col min="13834" max="13834" width="7.85546875" style="43" bestFit="1" customWidth="1"/>
    <col min="13835" max="13835" width="8.7109375" style="43" customWidth="1"/>
    <col min="13836" max="13836" width="8.28515625" style="43" customWidth="1"/>
    <col min="13837" max="13837" width="9.7109375" style="43" customWidth="1"/>
    <col min="13838" max="13838" width="11" style="43" customWidth="1"/>
    <col min="13839" max="13839" width="9.140625" style="43"/>
    <col min="13840" max="13840" width="10.7109375" style="43" customWidth="1"/>
    <col min="13841" max="14080" width="9.140625" style="43"/>
    <col min="14081" max="14081" width="4.28515625" style="43" customWidth="1"/>
    <col min="14082" max="14082" width="7.85546875" style="43" customWidth="1"/>
    <col min="14083" max="14083" width="42.85546875" style="43" customWidth="1"/>
    <col min="14084" max="14084" width="6.28515625" style="43" customWidth="1"/>
    <col min="14085" max="14085" width="8" style="43" customWidth="1"/>
    <col min="14086" max="14086" width="6.42578125" style="43" customWidth="1"/>
    <col min="14087" max="14087" width="8.140625" style="43" customWidth="1"/>
    <col min="14088" max="14088" width="8.28515625" style="43" customWidth="1"/>
    <col min="14089" max="14089" width="7.5703125" style="43" customWidth="1"/>
    <col min="14090" max="14090" width="7.85546875" style="43" bestFit="1" customWidth="1"/>
    <col min="14091" max="14091" width="8.7109375" style="43" customWidth="1"/>
    <col min="14092" max="14092" width="8.28515625" style="43" customWidth="1"/>
    <col min="14093" max="14093" width="9.7109375" style="43" customWidth="1"/>
    <col min="14094" max="14094" width="11" style="43" customWidth="1"/>
    <col min="14095" max="14095" width="9.140625" style="43"/>
    <col min="14096" max="14096" width="10.7109375" style="43" customWidth="1"/>
    <col min="14097" max="14336" width="9.140625" style="43"/>
    <col min="14337" max="14337" width="4.28515625" style="43" customWidth="1"/>
    <col min="14338" max="14338" width="7.85546875" style="43" customWidth="1"/>
    <col min="14339" max="14339" width="42.85546875" style="43" customWidth="1"/>
    <col min="14340" max="14340" width="6.28515625" style="43" customWidth="1"/>
    <col min="14341" max="14341" width="8" style="43" customWidth="1"/>
    <col min="14342" max="14342" width="6.42578125" style="43" customWidth="1"/>
    <col min="14343" max="14343" width="8.140625" style="43" customWidth="1"/>
    <col min="14344" max="14344" width="8.28515625" style="43" customWidth="1"/>
    <col min="14345" max="14345" width="7.5703125" style="43" customWidth="1"/>
    <col min="14346" max="14346" width="7.85546875" style="43" bestFit="1" customWidth="1"/>
    <col min="14347" max="14347" width="8.7109375" style="43" customWidth="1"/>
    <col min="14348" max="14348" width="8.28515625" style="43" customWidth="1"/>
    <col min="14349" max="14349" width="9.7109375" style="43" customWidth="1"/>
    <col min="14350" max="14350" width="11" style="43" customWidth="1"/>
    <col min="14351" max="14351" width="9.140625" style="43"/>
    <col min="14352" max="14352" width="10.7109375" style="43" customWidth="1"/>
    <col min="14353" max="14592" width="9.140625" style="43"/>
    <col min="14593" max="14593" width="4.28515625" style="43" customWidth="1"/>
    <col min="14594" max="14594" width="7.85546875" style="43" customWidth="1"/>
    <col min="14595" max="14595" width="42.85546875" style="43" customWidth="1"/>
    <col min="14596" max="14596" width="6.28515625" style="43" customWidth="1"/>
    <col min="14597" max="14597" width="8" style="43" customWidth="1"/>
    <col min="14598" max="14598" width="6.42578125" style="43" customWidth="1"/>
    <col min="14599" max="14599" width="8.140625" style="43" customWidth="1"/>
    <col min="14600" max="14600" width="8.28515625" style="43" customWidth="1"/>
    <col min="14601" max="14601" width="7.5703125" style="43" customWidth="1"/>
    <col min="14602" max="14602" width="7.85546875" style="43" bestFit="1" customWidth="1"/>
    <col min="14603" max="14603" width="8.7109375" style="43" customWidth="1"/>
    <col min="14604" max="14604" width="8.28515625" style="43" customWidth="1"/>
    <col min="14605" max="14605" width="9.7109375" style="43" customWidth="1"/>
    <col min="14606" max="14606" width="11" style="43" customWidth="1"/>
    <col min="14607" max="14607" width="9.140625" style="43"/>
    <col min="14608" max="14608" width="10.7109375" style="43" customWidth="1"/>
    <col min="14609" max="14848" width="9.140625" style="43"/>
    <col min="14849" max="14849" width="4.28515625" style="43" customWidth="1"/>
    <col min="14850" max="14850" width="7.85546875" style="43" customWidth="1"/>
    <col min="14851" max="14851" width="42.85546875" style="43" customWidth="1"/>
    <col min="14852" max="14852" width="6.28515625" style="43" customWidth="1"/>
    <col min="14853" max="14853" width="8" style="43" customWidth="1"/>
    <col min="14854" max="14854" width="6.42578125" style="43" customWidth="1"/>
    <col min="14855" max="14855" width="8.140625" style="43" customWidth="1"/>
    <col min="14856" max="14856" width="8.28515625" style="43" customWidth="1"/>
    <col min="14857" max="14857" width="7.5703125" style="43" customWidth="1"/>
    <col min="14858" max="14858" width="7.85546875" style="43" bestFit="1" customWidth="1"/>
    <col min="14859" max="14859" width="8.7109375" style="43" customWidth="1"/>
    <col min="14860" max="14860" width="8.28515625" style="43" customWidth="1"/>
    <col min="14861" max="14861" width="9.7109375" style="43" customWidth="1"/>
    <col min="14862" max="14862" width="11" style="43" customWidth="1"/>
    <col min="14863" max="14863" width="9.140625" style="43"/>
    <col min="14864" max="14864" width="10.7109375" style="43" customWidth="1"/>
    <col min="14865" max="15104" width="9.140625" style="43"/>
    <col min="15105" max="15105" width="4.28515625" style="43" customWidth="1"/>
    <col min="15106" max="15106" width="7.85546875" style="43" customWidth="1"/>
    <col min="15107" max="15107" width="42.85546875" style="43" customWidth="1"/>
    <col min="15108" max="15108" width="6.28515625" style="43" customWidth="1"/>
    <col min="15109" max="15109" width="8" style="43" customWidth="1"/>
    <col min="15110" max="15110" width="6.42578125" style="43" customWidth="1"/>
    <col min="15111" max="15111" width="8.140625" style="43" customWidth="1"/>
    <col min="15112" max="15112" width="8.28515625" style="43" customWidth="1"/>
    <col min="15113" max="15113" width="7.5703125" style="43" customWidth="1"/>
    <col min="15114" max="15114" width="7.85546875" style="43" bestFit="1" customWidth="1"/>
    <col min="15115" max="15115" width="8.7109375" style="43" customWidth="1"/>
    <col min="15116" max="15116" width="8.28515625" style="43" customWidth="1"/>
    <col min="15117" max="15117" width="9.7109375" style="43" customWidth="1"/>
    <col min="15118" max="15118" width="11" style="43" customWidth="1"/>
    <col min="15119" max="15119" width="9.140625" style="43"/>
    <col min="15120" max="15120" width="10.7109375" style="43" customWidth="1"/>
    <col min="15121" max="15360" width="9.140625" style="43"/>
    <col min="15361" max="15361" width="4.28515625" style="43" customWidth="1"/>
    <col min="15362" max="15362" width="7.85546875" style="43" customWidth="1"/>
    <col min="15363" max="15363" width="42.85546875" style="43" customWidth="1"/>
    <col min="15364" max="15364" width="6.28515625" style="43" customWidth="1"/>
    <col min="15365" max="15365" width="8" style="43" customWidth="1"/>
    <col min="15366" max="15366" width="6.42578125" style="43" customWidth="1"/>
    <col min="15367" max="15367" width="8.140625" style="43" customWidth="1"/>
    <col min="15368" max="15368" width="8.28515625" style="43" customWidth="1"/>
    <col min="15369" max="15369" width="7.5703125" style="43" customWidth="1"/>
    <col min="15370" max="15370" width="7.85546875" style="43" bestFit="1" customWidth="1"/>
    <col min="15371" max="15371" width="8.7109375" style="43" customWidth="1"/>
    <col min="15372" max="15372" width="8.28515625" style="43" customWidth="1"/>
    <col min="15373" max="15373" width="9.7109375" style="43" customWidth="1"/>
    <col min="15374" max="15374" width="11" style="43" customWidth="1"/>
    <col min="15375" max="15375" width="9.140625" style="43"/>
    <col min="15376" max="15376" width="10.7109375" style="43" customWidth="1"/>
    <col min="15377" max="15616" width="9.140625" style="43"/>
    <col min="15617" max="15617" width="4.28515625" style="43" customWidth="1"/>
    <col min="15618" max="15618" width="7.85546875" style="43" customWidth="1"/>
    <col min="15619" max="15619" width="42.85546875" style="43" customWidth="1"/>
    <col min="15620" max="15620" width="6.28515625" style="43" customWidth="1"/>
    <col min="15621" max="15621" width="8" style="43" customWidth="1"/>
    <col min="15622" max="15622" width="6.42578125" style="43" customWidth="1"/>
    <col min="15623" max="15623" width="8.140625" style="43" customWidth="1"/>
    <col min="15624" max="15624" width="8.28515625" style="43" customWidth="1"/>
    <col min="15625" max="15625" width="7.5703125" style="43" customWidth="1"/>
    <col min="15626" max="15626" width="7.85546875" style="43" bestFit="1" customWidth="1"/>
    <col min="15627" max="15627" width="8.7109375" style="43" customWidth="1"/>
    <col min="15628" max="15628" width="8.28515625" style="43" customWidth="1"/>
    <col min="15629" max="15629" width="9.7109375" style="43" customWidth="1"/>
    <col min="15630" max="15630" width="11" style="43" customWidth="1"/>
    <col min="15631" max="15631" width="9.140625" style="43"/>
    <col min="15632" max="15632" width="10.7109375" style="43" customWidth="1"/>
    <col min="15633" max="15872" width="9.140625" style="43"/>
    <col min="15873" max="15873" width="4.28515625" style="43" customWidth="1"/>
    <col min="15874" max="15874" width="7.85546875" style="43" customWidth="1"/>
    <col min="15875" max="15875" width="42.85546875" style="43" customWidth="1"/>
    <col min="15876" max="15876" width="6.28515625" style="43" customWidth="1"/>
    <col min="15877" max="15877" width="8" style="43" customWidth="1"/>
    <col min="15878" max="15878" width="6.42578125" style="43" customWidth="1"/>
    <col min="15879" max="15879" width="8.140625" style="43" customWidth="1"/>
    <col min="15880" max="15880" width="8.28515625" style="43" customWidth="1"/>
    <col min="15881" max="15881" width="7.5703125" style="43" customWidth="1"/>
    <col min="15882" max="15882" width="7.85546875" style="43" bestFit="1" customWidth="1"/>
    <col min="15883" max="15883" width="8.7109375" style="43" customWidth="1"/>
    <col min="15884" max="15884" width="8.28515625" style="43" customWidth="1"/>
    <col min="15885" max="15885" width="9.7109375" style="43" customWidth="1"/>
    <col min="15886" max="15886" width="11" style="43" customWidth="1"/>
    <col min="15887" max="15887" width="9.140625" style="43"/>
    <col min="15888" max="15888" width="10.7109375" style="43" customWidth="1"/>
    <col min="15889" max="16128" width="9.140625" style="43"/>
    <col min="16129" max="16129" width="4.28515625" style="43" customWidth="1"/>
    <col min="16130" max="16130" width="7.85546875" style="43" customWidth="1"/>
    <col min="16131" max="16131" width="42.85546875" style="43" customWidth="1"/>
    <col min="16132" max="16132" width="6.28515625" style="43" customWidth="1"/>
    <col min="16133" max="16133" width="8" style="43" customWidth="1"/>
    <col min="16134" max="16134" width="6.42578125" style="43" customWidth="1"/>
    <col min="16135" max="16135" width="8.140625" style="43" customWidth="1"/>
    <col min="16136" max="16136" width="8.28515625" style="43" customWidth="1"/>
    <col min="16137" max="16137" width="7.5703125" style="43" customWidth="1"/>
    <col min="16138" max="16138" width="7.85546875" style="43" bestFit="1" customWidth="1"/>
    <col min="16139" max="16139" width="8.7109375" style="43" customWidth="1"/>
    <col min="16140" max="16140" width="8.28515625" style="43" customWidth="1"/>
    <col min="16141" max="16141" width="9.7109375" style="43" customWidth="1"/>
    <col min="16142" max="16142" width="11" style="43" customWidth="1"/>
    <col min="16143" max="16143" width="9.140625" style="43"/>
    <col min="16144" max="16144" width="10.7109375" style="43" customWidth="1"/>
    <col min="16145" max="16384" width="9.140625" style="43"/>
  </cols>
  <sheetData>
    <row r="1" spans="1:17" ht="12.75" customHeight="1">
      <c r="A1" s="362" t="s">
        <v>6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</row>
    <row r="2" spans="1:17">
      <c r="A2" s="363" t="str">
        <f>APV_kopsavilkums!C17</f>
        <v>Jumta darbi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</row>
    <row r="3" spans="1:17">
      <c r="E3" s="44" t="s">
        <v>24</v>
      </c>
    </row>
    <row r="4" spans="1:17">
      <c r="E4" s="44"/>
    </row>
    <row r="5" spans="1:17">
      <c r="A5" s="354" t="str">
        <f>APV_kopsavilkums!$A$6</f>
        <v>Būves nosaukums: Aizkraukles profesionālās vidusskolas renovācija</v>
      </c>
      <c r="B5" s="357"/>
      <c r="C5" s="357"/>
      <c r="D5" s="357"/>
      <c r="E5" s="357"/>
      <c r="F5" s="357"/>
    </row>
    <row r="6" spans="1:17">
      <c r="A6" s="354" t="str">
        <f>APV_kopsavilkums!$A$7</f>
        <v>Objekta nosaukums: Aizkraukles profesionālās vidusskolas renovācija</v>
      </c>
      <c r="B6" s="354"/>
      <c r="C6" s="354"/>
      <c r="D6" s="354"/>
      <c r="E6" s="354"/>
      <c r="F6" s="354"/>
    </row>
    <row r="7" spans="1:17">
      <c r="A7" s="354" t="str">
        <f>APV_kopsavilkums!$A$8</f>
        <v>Objekta adrese: Aizkraukle, Jaunceltnes iela 21</v>
      </c>
      <c r="B7" s="357"/>
      <c r="C7" s="357"/>
      <c r="D7" s="357"/>
      <c r="E7" s="357"/>
      <c r="F7" s="357"/>
    </row>
    <row r="8" spans="1:17">
      <c r="A8" s="25" t="str">
        <f>APV_kopsavilkums!$A$9</f>
        <v xml:space="preserve">Iepirkuma identifikācijas Nr. </v>
      </c>
      <c r="B8" s="26"/>
      <c r="K8" s="27"/>
      <c r="L8" s="45" t="s">
        <v>65</v>
      </c>
      <c r="M8" s="361">
        <f>P37</f>
        <v>35233.990000000005</v>
      </c>
      <c r="N8" s="361"/>
      <c r="O8" s="361"/>
      <c r="P8" s="46" t="s">
        <v>66</v>
      </c>
      <c r="Q8" s="27"/>
    </row>
    <row r="9" spans="1:17">
      <c r="K9" s="27"/>
      <c r="L9" s="45" t="s">
        <v>67</v>
      </c>
      <c r="M9" s="27" t="s">
        <v>294</v>
      </c>
      <c r="N9" s="27"/>
      <c r="O9" s="27"/>
      <c r="P9" s="27"/>
      <c r="Q9" s="27"/>
    </row>
    <row r="10" spans="1:17">
      <c r="K10" s="27"/>
      <c r="L10" s="27"/>
      <c r="M10" s="27"/>
      <c r="N10" s="27"/>
      <c r="O10" s="27"/>
      <c r="P10" s="27"/>
      <c r="Q10" s="27"/>
    </row>
    <row r="11" spans="1:17" ht="12.75" customHeight="1">
      <c r="A11" s="365" t="s">
        <v>15</v>
      </c>
      <c r="B11" s="365" t="s">
        <v>68</v>
      </c>
      <c r="C11" s="359" t="s">
        <v>69</v>
      </c>
      <c r="D11" s="358" t="s">
        <v>0</v>
      </c>
      <c r="E11" s="358" t="s">
        <v>28</v>
      </c>
      <c r="F11" s="366" t="s">
        <v>29</v>
      </c>
      <c r="G11" s="366"/>
      <c r="H11" s="366"/>
      <c r="I11" s="366"/>
      <c r="J11" s="366"/>
      <c r="K11" s="366"/>
      <c r="L11" s="366" t="s">
        <v>30</v>
      </c>
      <c r="M11" s="366"/>
      <c r="N11" s="366"/>
      <c r="O11" s="366"/>
      <c r="P11" s="366"/>
    </row>
    <row r="12" spans="1:17" ht="60">
      <c r="A12" s="365"/>
      <c r="B12" s="365"/>
      <c r="C12" s="359"/>
      <c r="D12" s="358"/>
      <c r="E12" s="358"/>
      <c r="F12" s="328" t="s">
        <v>70</v>
      </c>
      <c r="G12" s="328" t="s">
        <v>71</v>
      </c>
      <c r="H12" s="328" t="s">
        <v>72</v>
      </c>
      <c r="I12" s="328" t="s">
        <v>73</v>
      </c>
      <c r="J12" s="328" t="s">
        <v>74</v>
      </c>
      <c r="K12" s="328" t="s">
        <v>75</v>
      </c>
      <c r="L12" s="328" t="s">
        <v>76</v>
      </c>
      <c r="M12" s="328" t="s">
        <v>77</v>
      </c>
      <c r="N12" s="328" t="s">
        <v>73</v>
      </c>
      <c r="O12" s="328" t="s">
        <v>74</v>
      </c>
      <c r="P12" s="328" t="s">
        <v>78</v>
      </c>
    </row>
    <row r="13" spans="1:17" ht="14.25" customHeight="1">
      <c r="A13" s="28">
        <v>1</v>
      </c>
      <c r="B13" s="28">
        <f>A13+1</f>
        <v>2</v>
      </c>
      <c r="C13" s="28">
        <f>B13+1</f>
        <v>3</v>
      </c>
      <c r="D13" s="28">
        <f t="shared" ref="D13:K13" si="0">C13+1</f>
        <v>4</v>
      </c>
      <c r="E13" s="28">
        <f>D13+1</f>
        <v>5</v>
      </c>
      <c r="F13" s="28">
        <v>6</v>
      </c>
      <c r="G13" s="28">
        <f t="shared" si="0"/>
        <v>7</v>
      </c>
      <c r="H13" s="28">
        <f t="shared" si="0"/>
        <v>8</v>
      </c>
      <c r="I13" s="28">
        <v>9</v>
      </c>
      <c r="J13" s="28">
        <v>10</v>
      </c>
      <c r="K13" s="28">
        <f t="shared" si="0"/>
        <v>11</v>
      </c>
      <c r="L13" s="28">
        <f>K13+1</f>
        <v>12</v>
      </c>
      <c r="M13" s="28">
        <f>L13+1</f>
        <v>13</v>
      </c>
      <c r="N13" s="28">
        <f>M13+1</f>
        <v>14</v>
      </c>
      <c r="O13" s="28">
        <f>N13+1</f>
        <v>15</v>
      </c>
      <c r="P13" s="28">
        <f>O13+1</f>
        <v>16</v>
      </c>
    </row>
    <row r="14" spans="1:17">
      <c r="A14" s="28"/>
      <c r="B14" s="47"/>
      <c r="C14" s="338" t="s">
        <v>79</v>
      </c>
      <c r="D14" s="48"/>
      <c r="E14" s="48"/>
      <c r="F14" s="49"/>
      <c r="G14" s="49"/>
      <c r="H14" s="50"/>
      <c r="I14" s="49"/>
      <c r="J14" s="49"/>
      <c r="K14" s="50"/>
      <c r="L14" s="49"/>
      <c r="M14" s="51"/>
      <c r="N14" s="51"/>
      <c r="O14" s="51"/>
      <c r="P14" s="50"/>
    </row>
    <row r="15" spans="1:17">
      <c r="A15" s="28">
        <v>1</v>
      </c>
      <c r="B15" s="28" t="s">
        <v>80</v>
      </c>
      <c r="C15" s="339" t="s">
        <v>81</v>
      </c>
      <c r="D15" s="28" t="s">
        <v>23</v>
      </c>
      <c r="E15" s="52">
        <v>434.5</v>
      </c>
      <c r="F15" s="49">
        <v>0.25</v>
      </c>
      <c r="G15" s="49">
        <v>22</v>
      </c>
      <c r="H15" s="50">
        <f>G15*F15</f>
        <v>5.5</v>
      </c>
      <c r="I15" s="49">
        <v>0</v>
      </c>
      <c r="J15" s="49">
        <v>0.8</v>
      </c>
      <c r="K15" s="50">
        <f>ROUND(H15+I15+J15,2)</f>
        <v>6.3</v>
      </c>
      <c r="L15" s="49">
        <f>ROUND(F15*E15,1)</f>
        <v>108.6</v>
      </c>
      <c r="M15" s="51">
        <f>ROUND(H15*E15,2)</f>
        <v>2389.75</v>
      </c>
      <c r="N15" s="51">
        <f>ROUND(I15*E15,2)</f>
        <v>0</v>
      </c>
      <c r="O15" s="51">
        <f>ROUND(J15*E15,2)</f>
        <v>347.6</v>
      </c>
      <c r="P15" s="50">
        <f>ROUND(M15+N15+O15,2)</f>
        <v>2737.35</v>
      </c>
    </row>
    <row r="16" spans="1:17">
      <c r="A16" s="28">
        <f>A15+1</f>
        <v>2</v>
      </c>
      <c r="B16" s="28" t="s">
        <v>80</v>
      </c>
      <c r="C16" s="339" t="s">
        <v>82</v>
      </c>
      <c r="D16" s="28" t="s">
        <v>2</v>
      </c>
      <c r="E16" s="332">
        <v>37.76</v>
      </c>
      <c r="F16" s="49">
        <v>0.7</v>
      </c>
      <c r="G16" s="49">
        <v>22</v>
      </c>
      <c r="H16" s="50">
        <f t="shared" ref="H16:H35" si="1">G16*F16</f>
        <v>15.399999999999999</v>
      </c>
      <c r="I16" s="49">
        <v>0</v>
      </c>
      <c r="J16" s="49">
        <v>2.2999999999999998</v>
      </c>
      <c r="K16" s="50">
        <f>ROUND(H16+I16+J16,2)</f>
        <v>17.7</v>
      </c>
      <c r="L16" s="49">
        <f>ROUND(F16*E16,1)</f>
        <v>26.4</v>
      </c>
      <c r="M16" s="51">
        <f>ROUND(H16*E16,2)</f>
        <v>581.5</v>
      </c>
      <c r="N16" s="51">
        <f>ROUND(I16*E16,2)</f>
        <v>0</v>
      </c>
      <c r="O16" s="51">
        <f>ROUND(J16*E16,2)</f>
        <v>86.85</v>
      </c>
      <c r="P16" s="50">
        <f>ROUND(M16+N16+O16,2)</f>
        <v>668.35</v>
      </c>
    </row>
    <row r="17" spans="1:16">
      <c r="A17" s="28">
        <f>A16+1</f>
        <v>3</v>
      </c>
      <c r="B17" s="28" t="s">
        <v>80</v>
      </c>
      <c r="C17" s="340" t="s">
        <v>83</v>
      </c>
      <c r="D17" s="329" t="s">
        <v>84</v>
      </c>
      <c r="E17" s="332">
        <v>5.6000000000000001E-2</v>
      </c>
      <c r="F17" s="50">
        <v>10</v>
      </c>
      <c r="G17" s="50">
        <f>G15</f>
        <v>22</v>
      </c>
      <c r="H17" s="50">
        <f t="shared" si="1"/>
        <v>220</v>
      </c>
      <c r="I17" s="17">
        <v>0</v>
      </c>
      <c r="J17" s="17">
        <v>0.5</v>
      </c>
      <c r="K17" s="50">
        <f>SUM(H17:J17)</f>
        <v>220.5</v>
      </c>
      <c r="L17" s="49">
        <f>ROUND(F17*E17,2)</f>
        <v>0.56000000000000005</v>
      </c>
      <c r="M17" s="49">
        <f>ROUND(E17*H17,2)</f>
        <v>12.32</v>
      </c>
      <c r="N17" s="49">
        <f>ROUND(E17*I17,2)</f>
        <v>0</v>
      </c>
      <c r="O17" s="49">
        <f>ROUND(E17*J17,2)</f>
        <v>0.03</v>
      </c>
      <c r="P17" s="50">
        <f>SUM(M17:O17)</f>
        <v>12.35</v>
      </c>
    </row>
    <row r="18" spans="1:16">
      <c r="A18" s="28"/>
      <c r="B18" s="28"/>
      <c r="C18" s="341" t="s">
        <v>85</v>
      </c>
      <c r="D18" s="329" t="s">
        <v>84</v>
      </c>
      <c r="E18" s="333">
        <v>0.20599999999999999</v>
      </c>
      <c r="F18" s="50">
        <v>0</v>
      </c>
      <c r="G18" s="50"/>
      <c r="H18" s="50">
        <f t="shared" si="1"/>
        <v>0</v>
      </c>
      <c r="I18" s="53">
        <v>0</v>
      </c>
      <c r="J18" s="53">
        <v>548</v>
      </c>
      <c r="K18" s="50">
        <f>SUM(H18:J18)</f>
        <v>548</v>
      </c>
      <c r="L18" s="49">
        <f>ROUND(F18*E18,2)</f>
        <v>0</v>
      </c>
      <c r="M18" s="49">
        <f>ROUND(E18*H18,2)</f>
        <v>0</v>
      </c>
      <c r="N18" s="49">
        <f>ROUND(E18*I18,2)</f>
        <v>0</v>
      </c>
      <c r="O18" s="49">
        <f>ROUND(E18*J18,2)</f>
        <v>112.89</v>
      </c>
      <c r="P18" s="50">
        <f>SUM(M18:O18)</f>
        <v>112.89</v>
      </c>
    </row>
    <row r="19" spans="1:16">
      <c r="A19" s="28"/>
      <c r="B19" s="28"/>
      <c r="C19" s="341"/>
      <c r="D19" s="329"/>
      <c r="E19" s="333"/>
      <c r="F19" s="50"/>
      <c r="G19" s="50"/>
      <c r="H19" s="50">
        <f t="shared" si="1"/>
        <v>0</v>
      </c>
      <c r="I19" s="53">
        <v>0</v>
      </c>
      <c r="J19" s="53">
        <v>0</v>
      </c>
      <c r="K19" s="50"/>
      <c r="L19" s="49"/>
      <c r="M19" s="49"/>
      <c r="N19" s="49"/>
      <c r="O19" s="49"/>
      <c r="P19" s="50"/>
    </row>
    <row r="20" spans="1:16">
      <c r="A20" s="28"/>
      <c r="B20" s="28"/>
      <c r="C20" s="342" t="s">
        <v>86</v>
      </c>
      <c r="D20" s="54"/>
      <c r="E20" s="334"/>
      <c r="F20" s="49"/>
      <c r="G20" s="49"/>
      <c r="H20" s="50">
        <f t="shared" si="1"/>
        <v>0</v>
      </c>
      <c r="I20" s="50">
        <v>0</v>
      </c>
      <c r="J20" s="50">
        <v>0</v>
      </c>
      <c r="K20" s="50">
        <f>ROUND(H20+I20+J20,2)</f>
        <v>0</v>
      </c>
      <c r="L20" s="49">
        <f>ROUND(F20*E20,1)</f>
        <v>0</v>
      </c>
      <c r="M20" s="51">
        <f>ROUND(H20*E20,2)</f>
        <v>0</v>
      </c>
      <c r="N20" s="51">
        <f>ROUND(I20*E20,2)</f>
        <v>0</v>
      </c>
      <c r="O20" s="51">
        <f>ROUND(J20*E20,2)</f>
        <v>0</v>
      </c>
      <c r="P20" s="50">
        <f>ROUND(M20+N20+O20,2)</f>
        <v>0</v>
      </c>
    </row>
    <row r="21" spans="1:16">
      <c r="A21" s="28"/>
      <c r="B21" s="28"/>
      <c r="C21" s="343" t="s">
        <v>87</v>
      </c>
      <c r="D21" s="54" t="s">
        <v>23</v>
      </c>
      <c r="E21" s="335">
        <v>700</v>
      </c>
      <c r="F21" s="49"/>
      <c r="G21" s="49"/>
      <c r="H21" s="50">
        <f t="shared" si="1"/>
        <v>0</v>
      </c>
      <c r="I21" s="50">
        <v>0</v>
      </c>
      <c r="J21" s="50">
        <v>0</v>
      </c>
      <c r="K21" s="50">
        <f>ROUND(H21+I21+J21,2)</f>
        <v>0</v>
      </c>
      <c r="L21" s="49">
        <f>ROUND(F21*E21,1)</f>
        <v>0</v>
      </c>
      <c r="M21" s="51">
        <f>ROUND(H21*E21,2)</f>
        <v>0</v>
      </c>
      <c r="N21" s="51">
        <f>ROUND(I21*E21,2)</f>
        <v>0</v>
      </c>
      <c r="O21" s="51">
        <f>ROUND(J21*E21,2)</f>
        <v>0</v>
      </c>
      <c r="P21" s="50">
        <f>ROUND(M21+N21+O21,2)</f>
        <v>0</v>
      </c>
    </row>
    <row r="22" spans="1:16" ht="24">
      <c r="A22" s="28">
        <f>A17+1</f>
        <v>4</v>
      </c>
      <c r="B22" s="28" t="s">
        <v>80</v>
      </c>
      <c r="C22" s="344" t="s">
        <v>88</v>
      </c>
      <c r="D22" s="48" t="s">
        <v>23</v>
      </c>
      <c r="E22" s="334">
        <f>E21</f>
        <v>700</v>
      </c>
      <c r="F22" s="17">
        <v>0.38</v>
      </c>
      <c r="G22" s="17">
        <f>22</f>
        <v>22</v>
      </c>
      <c r="H22" s="50">
        <f t="shared" si="1"/>
        <v>8.36</v>
      </c>
      <c r="I22" s="17">
        <v>10.86</v>
      </c>
      <c r="J22" s="17">
        <v>0.92</v>
      </c>
      <c r="K22" s="50">
        <f>ROUND(H22+I22+J22,2)</f>
        <v>20.14</v>
      </c>
      <c r="L22" s="49">
        <f>ROUND(F22*E22,1)</f>
        <v>266</v>
      </c>
      <c r="M22" s="51">
        <f>ROUND(H22*E22,2)</f>
        <v>5852</v>
      </c>
      <c r="N22" s="51">
        <f>ROUND(I22*E22,2)</f>
        <v>7602</v>
      </c>
      <c r="O22" s="51">
        <f>ROUND(J22*E22,2)</f>
        <v>644</v>
      </c>
      <c r="P22" s="50">
        <f>ROUND(M22+N22+O22,2)</f>
        <v>14098</v>
      </c>
    </row>
    <row r="23" spans="1:16" ht="24">
      <c r="A23" s="28">
        <f>A22+1</f>
        <v>5</v>
      </c>
      <c r="B23" s="28" t="s">
        <v>80</v>
      </c>
      <c r="C23" s="344" t="s">
        <v>295</v>
      </c>
      <c r="D23" s="48" t="s">
        <v>23</v>
      </c>
      <c r="E23" s="334">
        <v>595.20000000000005</v>
      </c>
      <c r="F23" s="17">
        <v>0.38</v>
      </c>
      <c r="G23" s="17">
        <f>22</f>
        <v>22</v>
      </c>
      <c r="H23" s="50">
        <f t="shared" si="1"/>
        <v>8.36</v>
      </c>
      <c r="I23" s="17">
        <v>12.26</v>
      </c>
      <c r="J23" s="17">
        <v>0.92</v>
      </c>
      <c r="K23" s="50">
        <f>ROUND(H23+I23+J23,2)</f>
        <v>21.54</v>
      </c>
      <c r="L23" s="49">
        <f>ROUND(F23*E23,1)</f>
        <v>226.2</v>
      </c>
      <c r="M23" s="51">
        <f>ROUND(H23*E23,2)</f>
        <v>4975.87</v>
      </c>
      <c r="N23" s="51">
        <f>ROUND(I23*E23,2)</f>
        <v>7297.15</v>
      </c>
      <c r="O23" s="51">
        <f>ROUND(J23*E23,2)</f>
        <v>547.58000000000004</v>
      </c>
      <c r="P23" s="50">
        <f>ROUND(M23+N23+O23,2)</f>
        <v>12820.6</v>
      </c>
    </row>
    <row r="24" spans="1:16">
      <c r="A24" s="28"/>
      <c r="B24" s="28"/>
      <c r="C24" s="344"/>
      <c r="D24" s="48"/>
      <c r="E24" s="334"/>
      <c r="F24" s="17"/>
      <c r="G24" s="17"/>
      <c r="H24" s="50"/>
      <c r="I24" s="17">
        <v>0</v>
      </c>
      <c r="J24" s="17">
        <v>0</v>
      </c>
      <c r="K24" s="50"/>
      <c r="L24" s="49"/>
      <c r="M24" s="51"/>
      <c r="N24" s="51"/>
      <c r="O24" s="51"/>
      <c r="P24" s="50"/>
    </row>
    <row r="25" spans="1:16">
      <c r="A25" s="28"/>
      <c r="B25" s="28"/>
      <c r="C25" s="343" t="s">
        <v>89</v>
      </c>
      <c r="D25" s="54"/>
      <c r="E25" s="335"/>
      <c r="F25" s="49"/>
      <c r="G25" s="17"/>
      <c r="H25" s="50"/>
      <c r="I25" s="50">
        <v>0</v>
      </c>
      <c r="J25" s="50">
        <v>0</v>
      </c>
      <c r="K25" s="50">
        <f>ROUND(H25+I25+J25,2)</f>
        <v>0</v>
      </c>
      <c r="L25" s="49">
        <f>ROUND(F25*E25,1)</f>
        <v>0</v>
      </c>
      <c r="M25" s="51">
        <f>ROUND(H25*E25,2)</f>
        <v>0</v>
      </c>
      <c r="N25" s="51">
        <f>ROUND(I25*E25,2)</f>
        <v>0</v>
      </c>
      <c r="O25" s="51">
        <f>ROUND(J25*E25,2)</f>
        <v>0</v>
      </c>
      <c r="P25" s="50">
        <f>ROUND(M25+N25+O25,2)</f>
        <v>0</v>
      </c>
    </row>
    <row r="26" spans="1:16">
      <c r="A26" s="28">
        <f>A23+1</f>
        <v>6</v>
      </c>
      <c r="B26" s="28" t="s">
        <v>80</v>
      </c>
      <c r="C26" s="344" t="s">
        <v>90</v>
      </c>
      <c r="D26" s="48" t="s">
        <v>2</v>
      </c>
      <c r="E26" s="334">
        <v>23.16</v>
      </c>
      <c r="F26" s="17">
        <v>0.72</v>
      </c>
      <c r="G26" s="17">
        <f>22</f>
        <v>22</v>
      </c>
      <c r="H26" s="50">
        <f t="shared" si="1"/>
        <v>15.84</v>
      </c>
      <c r="I26" s="17">
        <v>19.16</v>
      </c>
      <c r="J26" s="17">
        <v>0.78</v>
      </c>
      <c r="K26" s="50">
        <f>ROUND(H26+I26+J26,2)</f>
        <v>35.78</v>
      </c>
      <c r="L26" s="49">
        <f>ROUND(F26*E26,1)</f>
        <v>16.7</v>
      </c>
      <c r="M26" s="51">
        <f>ROUND(H26*E26,2)</f>
        <v>366.85</v>
      </c>
      <c r="N26" s="51">
        <f>ROUND(I26*E26,2)</f>
        <v>443.75</v>
      </c>
      <c r="O26" s="51">
        <f>ROUND(J26*E26,2)</f>
        <v>18.059999999999999</v>
      </c>
      <c r="P26" s="50">
        <f>ROUND(M26+N26+O26,2)</f>
        <v>828.66</v>
      </c>
    </row>
    <row r="27" spans="1:16">
      <c r="A27" s="28">
        <f>A26+1</f>
        <v>7</v>
      </c>
      <c r="B27" s="28" t="s">
        <v>80</v>
      </c>
      <c r="C27" s="344" t="s">
        <v>91</v>
      </c>
      <c r="D27" s="48" t="s">
        <v>2</v>
      </c>
      <c r="E27" s="334">
        <v>28.1</v>
      </c>
      <c r="F27" s="17">
        <v>1</v>
      </c>
      <c r="G27" s="17">
        <f>22</f>
        <v>22</v>
      </c>
      <c r="H27" s="50">
        <f t="shared" si="1"/>
        <v>22</v>
      </c>
      <c r="I27" s="17">
        <v>18.88</v>
      </c>
      <c r="J27" s="17">
        <v>0.44</v>
      </c>
      <c r="K27" s="50">
        <f>ROUND(H27+I27+J27,2)</f>
        <v>41.32</v>
      </c>
      <c r="L27" s="49">
        <f>ROUND(F27*E27,1)</f>
        <v>28.1</v>
      </c>
      <c r="M27" s="51">
        <f>ROUND(H27*E27,2)</f>
        <v>618.20000000000005</v>
      </c>
      <c r="N27" s="51">
        <f>ROUND(I27*E27,2)</f>
        <v>530.53</v>
      </c>
      <c r="O27" s="51">
        <f>ROUND(J27*E27,2)</f>
        <v>12.36</v>
      </c>
      <c r="P27" s="50">
        <f>ROUND(M27+N27+O27,2)</f>
        <v>1161.0899999999999</v>
      </c>
    </row>
    <row r="28" spans="1:16">
      <c r="A28" s="28">
        <f>A27+1</f>
        <v>8</v>
      </c>
      <c r="B28" s="28" t="s">
        <v>80</v>
      </c>
      <c r="C28" s="344" t="s">
        <v>92</v>
      </c>
      <c r="D28" s="48" t="s">
        <v>84</v>
      </c>
      <c r="E28" s="334">
        <v>8</v>
      </c>
      <c r="F28" s="17">
        <v>4.5</v>
      </c>
      <c r="G28" s="17">
        <f>22</f>
        <v>22</v>
      </c>
      <c r="H28" s="50">
        <f t="shared" si="1"/>
        <v>99</v>
      </c>
      <c r="I28" s="17">
        <v>38.520000000000003</v>
      </c>
      <c r="J28" s="17">
        <v>8</v>
      </c>
      <c r="K28" s="50">
        <f>ROUND(H28+I28+J28,2)</f>
        <v>145.52000000000001</v>
      </c>
      <c r="L28" s="49">
        <f>ROUND(F28*E28,1)</f>
        <v>36</v>
      </c>
      <c r="M28" s="51">
        <f>ROUND(H28*E28,2)</f>
        <v>792</v>
      </c>
      <c r="N28" s="51">
        <f>ROUND(I28*E28,2)</f>
        <v>308.16000000000003</v>
      </c>
      <c r="O28" s="51">
        <f>ROUND(J28*E28,2)</f>
        <v>64</v>
      </c>
      <c r="P28" s="50">
        <f>ROUND(M28+N28+O28,2)</f>
        <v>1164.1600000000001</v>
      </c>
    </row>
    <row r="29" spans="1:16">
      <c r="A29" s="28">
        <f>A28+1</f>
        <v>9</v>
      </c>
      <c r="B29" s="28" t="s">
        <v>80</v>
      </c>
      <c r="C29" s="344" t="s">
        <v>93</v>
      </c>
      <c r="D29" s="48" t="s">
        <v>84</v>
      </c>
      <c r="E29" s="334">
        <v>8.9589999999999996</v>
      </c>
      <c r="F29" s="17">
        <v>7</v>
      </c>
      <c r="G29" s="17">
        <f>22</f>
        <v>22</v>
      </c>
      <c r="H29" s="50">
        <f t="shared" si="1"/>
        <v>154</v>
      </c>
      <c r="I29" s="17">
        <v>25.68</v>
      </c>
      <c r="J29" s="17">
        <v>2.3199999999999998</v>
      </c>
      <c r="K29" s="50">
        <f>ROUND(H29+I29+J29,2)</f>
        <v>182</v>
      </c>
      <c r="L29" s="49">
        <f>ROUND(F29*E29,1)</f>
        <v>62.7</v>
      </c>
      <c r="M29" s="51">
        <f>ROUND(H29*E29,2)</f>
        <v>1379.69</v>
      </c>
      <c r="N29" s="51">
        <f>ROUND(I29*E29,2)</f>
        <v>230.07</v>
      </c>
      <c r="O29" s="51">
        <f>ROUND(J29*E29,2)</f>
        <v>20.78</v>
      </c>
      <c r="P29" s="50">
        <f>ROUND(M29+N29+O29,2)</f>
        <v>1630.54</v>
      </c>
    </row>
    <row r="30" spans="1:16">
      <c r="A30" s="28"/>
      <c r="B30" s="28"/>
      <c r="C30" s="55"/>
      <c r="D30" s="48"/>
      <c r="E30" s="334"/>
      <c r="F30" s="17"/>
      <c r="G30" s="17"/>
      <c r="H30" s="50">
        <f t="shared" si="1"/>
        <v>0</v>
      </c>
      <c r="I30" s="17">
        <v>0</v>
      </c>
      <c r="J30" s="17">
        <v>0</v>
      </c>
      <c r="K30" s="50"/>
      <c r="L30" s="49"/>
      <c r="M30" s="51"/>
      <c r="N30" s="51"/>
      <c r="O30" s="51"/>
      <c r="P30" s="50"/>
    </row>
    <row r="31" spans="1:16" s="27" customFormat="1" ht="14.25" hidden="1" customHeight="1">
      <c r="A31" s="329"/>
      <c r="B31" s="28"/>
      <c r="C31" s="56"/>
      <c r="D31" s="329"/>
      <c r="E31" s="333"/>
      <c r="F31" s="50">
        <v>0</v>
      </c>
      <c r="G31" s="17"/>
      <c r="H31" s="50">
        <f t="shared" si="1"/>
        <v>0</v>
      </c>
      <c r="I31" s="53">
        <v>0</v>
      </c>
      <c r="J31" s="53">
        <v>0</v>
      </c>
      <c r="K31" s="50">
        <f>SUM(H31:J31)</f>
        <v>0</v>
      </c>
      <c r="L31" s="49">
        <f>ROUND(F31*E31,2)</f>
        <v>0</v>
      </c>
      <c r="M31" s="49">
        <f>ROUND(E31*H31,2)</f>
        <v>0</v>
      </c>
      <c r="N31" s="49">
        <f>ROUND(E31*I31,2)</f>
        <v>0</v>
      </c>
      <c r="O31" s="49">
        <f>ROUND(E31*J31,2)</f>
        <v>0</v>
      </c>
      <c r="P31" s="50">
        <f>SUM(M31:O31)</f>
        <v>0</v>
      </c>
    </row>
    <row r="32" spans="1:16" s="27" customFormat="1" ht="14.25" hidden="1" customHeight="1">
      <c r="A32" s="329"/>
      <c r="B32" s="28"/>
      <c r="C32" s="56"/>
      <c r="D32" s="329"/>
      <c r="E32" s="333"/>
      <c r="F32" s="50">
        <v>0</v>
      </c>
      <c r="G32" s="50"/>
      <c r="H32" s="50">
        <f t="shared" si="1"/>
        <v>0</v>
      </c>
      <c r="I32" s="53">
        <v>0</v>
      </c>
      <c r="J32" s="53">
        <v>0</v>
      </c>
      <c r="K32" s="50">
        <f>SUM(H32:J32)</f>
        <v>0</v>
      </c>
      <c r="L32" s="49">
        <f>ROUND(F32*E32,2)</f>
        <v>0</v>
      </c>
      <c r="M32" s="49">
        <f>ROUND(E32*H32,2)</f>
        <v>0</v>
      </c>
      <c r="N32" s="49">
        <f>ROUND(E32*I32,2)</f>
        <v>0</v>
      </c>
      <c r="O32" s="49">
        <f>ROUND(E32*J32,2)</f>
        <v>0</v>
      </c>
      <c r="P32" s="50">
        <f>SUM(M32:O32)</f>
        <v>0</v>
      </c>
    </row>
    <row r="33" spans="1:17" s="27" customFormat="1" ht="14.25" hidden="1" customHeight="1">
      <c r="A33" s="28"/>
      <c r="B33" s="28"/>
      <c r="C33" s="57" t="s">
        <v>94</v>
      </c>
      <c r="D33" s="50"/>
      <c r="E33" s="332"/>
      <c r="F33" s="50">
        <v>0</v>
      </c>
      <c r="G33" s="50"/>
      <c r="H33" s="50">
        <f t="shared" si="1"/>
        <v>0</v>
      </c>
      <c r="I33" s="50">
        <v>0</v>
      </c>
      <c r="J33" s="50">
        <v>0</v>
      </c>
      <c r="K33" s="50">
        <f>SUM(H33:J33)</f>
        <v>0</v>
      </c>
      <c r="L33" s="49">
        <f>ROUND(F33*E33,2)</f>
        <v>0</v>
      </c>
      <c r="M33" s="49">
        <f>ROUND(E33*H33,2)</f>
        <v>0</v>
      </c>
      <c r="N33" s="49">
        <f>ROUND(E33*I33,2)</f>
        <v>0</v>
      </c>
      <c r="O33" s="49">
        <f>ROUND(E33*J33,2)</f>
        <v>0</v>
      </c>
      <c r="P33" s="50">
        <f>SUM(M33:O33)</f>
        <v>0</v>
      </c>
    </row>
    <row r="34" spans="1:17" s="27" customFormat="1" ht="14.25" hidden="1" customHeight="1">
      <c r="A34" s="329">
        <f>A29+1</f>
        <v>10</v>
      </c>
      <c r="B34" s="28" t="s">
        <v>80</v>
      </c>
      <c r="C34" s="56" t="s">
        <v>95</v>
      </c>
      <c r="D34" s="329" t="s">
        <v>96</v>
      </c>
      <c r="E34" s="333">
        <v>0</v>
      </c>
      <c r="F34" s="50">
        <v>0</v>
      </c>
      <c r="G34" s="50"/>
      <c r="H34" s="50">
        <f t="shared" si="1"/>
        <v>0</v>
      </c>
      <c r="I34" s="53">
        <v>0</v>
      </c>
      <c r="J34" s="53">
        <v>75</v>
      </c>
      <c r="K34" s="50">
        <f>SUM(H34:J34)</f>
        <v>75</v>
      </c>
      <c r="L34" s="49">
        <f>ROUND(F34*E34,2)</f>
        <v>0</v>
      </c>
      <c r="M34" s="49">
        <f>ROUND(E34*H34,2)</f>
        <v>0</v>
      </c>
      <c r="N34" s="49">
        <f>ROUND(E34*I34,2)</f>
        <v>0</v>
      </c>
      <c r="O34" s="49">
        <f>ROUND(E34*J34,2)</f>
        <v>0</v>
      </c>
      <c r="P34" s="50">
        <f>SUM(M34:O34)</f>
        <v>0</v>
      </c>
    </row>
    <row r="35" spans="1:17" s="27" customFormat="1" ht="14.25" hidden="1" customHeight="1">
      <c r="A35" s="329"/>
      <c r="B35" s="28"/>
      <c r="C35" s="56"/>
      <c r="D35" s="329"/>
      <c r="E35" s="333"/>
      <c r="F35" s="50">
        <v>0</v>
      </c>
      <c r="G35" s="50"/>
      <c r="H35" s="50">
        <f t="shared" si="1"/>
        <v>0</v>
      </c>
      <c r="I35" s="53">
        <v>0</v>
      </c>
      <c r="J35" s="53">
        <v>0</v>
      </c>
      <c r="K35" s="50">
        <f>SUM(H35:J35)</f>
        <v>0</v>
      </c>
      <c r="L35" s="49">
        <f>ROUND(F35*E35,2)</f>
        <v>0</v>
      </c>
      <c r="M35" s="49">
        <f>ROUND(E35*H35,2)</f>
        <v>0</v>
      </c>
      <c r="N35" s="49">
        <f>ROUND(E35*I35,2)</f>
        <v>0</v>
      </c>
      <c r="O35" s="49">
        <f>ROUND(E35*J35,2)</f>
        <v>0</v>
      </c>
      <c r="P35" s="50">
        <f>SUM(M35:O35)</f>
        <v>0</v>
      </c>
    </row>
    <row r="36" spans="1:17" s="62" customFormat="1">
      <c r="A36" s="58"/>
      <c r="B36" s="58"/>
      <c r="C36" s="59"/>
      <c r="D36" s="52"/>
      <c r="E36" s="50"/>
      <c r="F36" s="60"/>
      <c r="G36" s="60"/>
      <c r="H36" s="60"/>
      <c r="I36" s="17"/>
      <c r="J36" s="60"/>
      <c r="K36" s="60"/>
      <c r="L36" s="17"/>
      <c r="M36" s="17"/>
      <c r="N36" s="17"/>
      <c r="O36" s="17"/>
      <c r="P36" s="61"/>
    </row>
    <row r="37" spans="1:17" s="27" customFormat="1">
      <c r="A37" s="33"/>
      <c r="B37" s="33"/>
      <c r="C37" s="63"/>
      <c r="D37" s="330"/>
      <c r="E37" s="330"/>
      <c r="F37" s="64"/>
      <c r="G37" s="65"/>
      <c r="H37" s="65"/>
      <c r="I37" s="65"/>
      <c r="J37" s="65"/>
      <c r="K37" s="66" t="s">
        <v>97</v>
      </c>
      <c r="L37" s="67">
        <f>SUM(L14:L36)</f>
        <v>771.2600000000001</v>
      </c>
      <c r="M37" s="67">
        <f>SUM(M14:M36)</f>
        <v>16968.18</v>
      </c>
      <c r="N37" s="67">
        <f>SUM(N14:N36)</f>
        <v>16411.66</v>
      </c>
      <c r="O37" s="67">
        <f>SUM(O14:O36)</f>
        <v>1854.1499999999996</v>
      </c>
      <c r="P37" s="67">
        <f>SUM(P14:P36)</f>
        <v>35233.990000000005</v>
      </c>
      <c r="Q37" s="336">
        <f>50740.16-'[1]1.1'!$P$47</f>
        <v>35233.990000000005</v>
      </c>
    </row>
    <row r="38" spans="1:17">
      <c r="C38" s="68"/>
      <c r="P38" s="337">
        <f>Q37-P37</f>
        <v>0</v>
      </c>
    </row>
    <row r="39" spans="1:17">
      <c r="C39" s="68"/>
    </row>
    <row r="40" spans="1:17" s="27" customFormat="1">
      <c r="A40" s="21" t="s">
        <v>5</v>
      </c>
      <c r="B40" s="42"/>
      <c r="C40" s="349" t="s">
        <v>291</v>
      </c>
      <c r="D40" s="349"/>
      <c r="E40" s="349"/>
      <c r="F40" s="349"/>
      <c r="G40" s="349"/>
      <c r="H40" s="42"/>
      <c r="I40" s="42"/>
      <c r="J40" s="42"/>
      <c r="K40" s="42"/>
      <c r="L40" s="42"/>
      <c r="M40" s="69"/>
      <c r="N40" s="69"/>
      <c r="O40" s="69"/>
    </row>
    <row r="41" spans="1:17" ht="12.75" customHeight="1">
      <c r="A41" s="21"/>
      <c r="B41" s="355" t="s">
        <v>48</v>
      </c>
      <c r="C41" s="355"/>
      <c r="D41" s="355"/>
      <c r="E41" s="355"/>
      <c r="F41" s="355"/>
      <c r="G41" s="21"/>
      <c r="H41" s="350"/>
      <c r="I41" s="350"/>
      <c r="J41" s="350"/>
      <c r="K41" s="350"/>
      <c r="L41" s="350"/>
    </row>
    <row r="42" spans="1:17">
      <c r="A42" s="21"/>
      <c r="B42" s="327"/>
      <c r="C42" s="327"/>
      <c r="D42" s="327"/>
      <c r="E42" s="327"/>
      <c r="F42" s="327"/>
      <c r="G42" s="21"/>
      <c r="H42" s="327"/>
      <c r="I42" s="327"/>
      <c r="J42" s="327"/>
      <c r="K42" s="327"/>
      <c r="L42" s="327"/>
    </row>
    <row r="43" spans="1:17">
      <c r="A43" s="3" t="str">
        <f>APV_kopsavilkums!$C$28</f>
        <v>Tāme sastādīta :    2025.gada  20. janvāris</v>
      </c>
      <c r="B43" s="3"/>
    </row>
    <row r="44" spans="1:17">
      <c r="A44" s="331"/>
      <c r="B44" s="331"/>
    </row>
    <row r="45" spans="1:17">
      <c r="A45" s="21" t="s">
        <v>98</v>
      </c>
      <c r="B45" s="42"/>
      <c r="C45" s="42"/>
      <c r="D45" s="42"/>
      <c r="E45" s="42"/>
      <c r="F45" s="42"/>
      <c r="G45" s="69"/>
      <c r="H45" s="69"/>
      <c r="I45" s="69"/>
      <c r="J45" s="27"/>
    </row>
    <row r="46" spans="1:17">
      <c r="A46" s="21"/>
      <c r="B46" s="350" t="s">
        <v>48</v>
      </c>
      <c r="C46" s="350"/>
      <c r="D46" s="350"/>
      <c r="E46" s="350"/>
      <c r="F46" s="350"/>
    </row>
    <row r="47" spans="1:17">
      <c r="A47" s="331"/>
      <c r="B47" s="331"/>
    </row>
    <row r="48" spans="1:17">
      <c r="A48" s="21" t="s">
        <v>49</v>
      </c>
      <c r="B48" s="21"/>
      <c r="C48" s="331"/>
    </row>
    <row r="51" spans="1:16">
      <c r="A51" s="364" t="s">
        <v>52</v>
      </c>
      <c r="B51" s="364"/>
      <c r="C51" s="364"/>
      <c r="D51" s="364"/>
      <c r="E51" s="364"/>
      <c r="F51" s="364"/>
      <c r="G51" s="364"/>
      <c r="H51" s="364"/>
      <c r="I51" s="364"/>
      <c r="J51" s="364"/>
      <c r="K51" s="364"/>
      <c r="L51" s="364"/>
      <c r="M51" s="364"/>
      <c r="N51" s="364"/>
      <c r="O51" s="364"/>
      <c r="P51" s="364"/>
    </row>
  </sheetData>
  <sheetProtection selectLockedCells="1" selectUnlockedCells="1"/>
  <mergeCells count="18">
    <mergeCell ref="A51:P51"/>
    <mergeCell ref="A11:A12"/>
    <mergeCell ref="B11:B12"/>
    <mergeCell ref="C11:C12"/>
    <mergeCell ref="D11:D12"/>
    <mergeCell ref="E11:E12"/>
    <mergeCell ref="F11:K11"/>
    <mergeCell ref="L11:P11"/>
    <mergeCell ref="C40:G40"/>
    <mergeCell ref="B41:F41"/>
    <mergeCell ref="H41:L41"/>
    <mergeCell ref="B46:F46"/>
    <mergeCell ref="M8:O8"/>
    <mergeCell ref="A1:P1"/>
    <mergeCell ref="A2:P2"/>
    <mergeCell ref="A5:F5"/>
    <mergeCell ref="A6:F6"/>
    <mergeCell ref="A7:F7"/>
  </mergeCells>
  <printOptions horizontalCentered="1"/>
  <pageMargins left="0.19685039370078741" right="0.19685039370078741" top="0.55118110236220474" bottom="0.23622047244094491" header="0.35433070866141736" footer="0.15748031496062992"/>
  <pageSetup paperSize="9" scale="78" firstPageNumber="0" fitToHeight="2" orientation="landscape" horizontalDpi="300" verticalDpi="3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FED7E-032E-4A38-9A43-21A83A69596E}">
  <dimension ref="A1:S61"/>
  <sheetViews>
    <sheetView showGridLines="0" topLeftCell="A17" zoomScaleNormal="100" workbookViewId="0">
      <selection activeCell="C3" sqref="C3:P3"/>
    </sheetView>
  </sheetViews>
  <sheetFormatPr defaultColWidth="8.42578125" defaultRowHeight="15" customHeight="1"/>
  <cols>
    <col min="1" max="1" width="8.42578125" style="98" customWidth="1"/>
    <col min="2" max="2" width="10.42578125" style="98" customWidth="1"/>
    <col min="3" max="3" width="40.42578125" style="98" customWidth="1"/>
    <col min="4" max="4" width="11.42578125" style="98" customWidth="1"/>
    <col min="5" max="6" width="10.140625" style="98" customWidth="1"/>
    <col min="7" max="7" width="8.42578125" style="98" customWidth="1"/>
    <col min="8" max="8" width="9.42578125" style="98" customWidth="1"/>
    <col min="9" max="9" width="11.140625" style="98" customWidth="1"/>
    <col min="10" max="10" width="10.42578125" style="98" customWidth="1"/>
    <col min="11" max="11" width="12.140625" style="98" customWidth="1"/>
    <col min="12" max="13" width="13.140625" style="98" customWidth="1"/>
    <col min="14" max="14" width="11.42578125" style="98" customWidth="1"/>
    <col min="15" max="15" width="13.42578125" style="98" customWidth="1"/>
    <col min="16" max="16" width="14.42578125" style="98" customWidth="1"/>
    <col min="17" max="17" width="8.42578125" style="98" customWidth="1"/>
    <col min="18" max="16384" width="8.42578125" style="98"/>
  </cols>
  <sheetData>
    <row r="1" spans="1:16" ht="10.5" customHeight="1">
      <c r="A1" s="96"/>
      <c r="B1" s="96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</row>
    <row r="2" spans="1:16" ht="20.25" customHeight="1">
      <c r="A2" s="99"/>
      <c r="B2" s="100"/>
      <c r="C2" s="369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1"/>
    </row>
    <row r="3" spans="1:16" ht="17.25" customHeight="1">
      <c r="A3" s="101"/>
      <c r="B3" s="102"/>
      <c r="C3" s="372" t="s">
        <v>99</v>
      </c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4"/>
    </row>
    <row r="4" spans="1:16" ht="13.5" customHeight="1">
      <c r="A4" s="103" t="s">
        <v>100</v>
      </c>
      <c r="B4" s="104"/>
      <c r="C4" s="104"/>
      <c r="D4" s="104"/>
      <c r="E4" s="104"/>
      <c r="F4" s="105"/>
      <c r="G4" s="105"/>
      <c r="H4" s="104"/>
      <c r="I4" s="106"/>
      <c r="J4" s="106"/>
      <c r="K4" s="107"/>
      <c r="L4" s="108"/>
      <c r="M4" s="108"/>
      <c r="N4" s="108"/>
      <c r="O4" s="108"/>
      <c r="P4" s="108"/>
    </row>
    <row r="5" spans="1:16" ht="15.75" customHeight="1">
      <c r="A5" s="375" t="s">
        <v>101</v>
      </c>
      <c r="B5" s="376"/>
      <c r="C5" s="376"/>
      <c r="D5" s="376"/>
      <c r="E5" s="376"/>
      <c r="F5" s="376"/>
      <c r="G5" s="376"/>
      <c r="H5" s="376"/>
      <c r="I5" s="376"/>
      <c r="J5" s="376"/>
      <c r="K5" s="368"/>
      <c r="L5" s="368"/>
      <c r="M5" s="368"/>
      <c r="N5" s="368"/>
      <c r="O5" s="109"/>
      <c r="P5" s="109"/>
    </row>
    <row r="6" spans="1:16" ht="13.5" customHeight="1">
      <c r="A6" s="377" t="s">
        <v>102</v>
      </c>
      <c r="B6" s="378"/>
      <c r="C6" s="378"/>
      <c r="D6" s="378"/>
      <c r="E6" s="378"/>
      <c r="F6" s="378"/>
      <c r="G6" s="378"/>
      <c r="H6" s="99"/>
      <c r="I6" s="109"/>
      <c r="J6" s="109"/>
      <c r="K6" s="99"/>
      <c r="L6" s="109"/>
      <c r="M6" s="109"/>
      <c r="N6" s="109"/>
      <c r="O6" s="109"/>
      <c r="P6" s="109"/>
    </row>
    <row r="7" spans="1:16" ht="13.5" customHeight="1">
      <c r="A7" s="367" t="s">
        <v>103</v>
      </c>
      <c r="B7" s="368"/>
      <c r="C7" s="368"/>
      <c r="D7" s="368"/>
      <c r="E7" s="110"/>
      <c r="F7" s="110"/>
      <c r="G7" s="110"/>
      <c r="H7" s="99"/>
      <c r="I7" s="109"/>
      <c r="J7" s="109"/>
      <c r="K7" s="99"/>
      <c r="L7" s="109"/>
      <c r="M7" s="109"/>
      <c r="N7" s="109"/>
      <c r="O7" s="109"/>
      <c r="P7" s="109"/>
    </row>
    <row r="8" spans="1:16" ht="15" customHeight="1">
      <c r="A8" s="367"/>
      <c r="B8" s="368"/>
      <c r="C8" s="368"/>
      <c r="D8" s="368"/>
      <c r="E8" s="368"/>
      <c r="F8" s="368"/>
      <c r="G8" s="368"/>
      <c r="H8" s="368"/>
      <c r="I8" s="368"/>
      <c r="J8" s="368"/>
      <c r="K8" s="368"/>
      <c r="L8" s="368"/>
      <c r="M8" s="368"/>
      <c r="N8" s="368"/>
      <c r="O8" s="368"/>
      <c r="P8" s="368"/>
    </row>
    <row r="9" spans="1:16" ht="15" customHeight="1">
      <c r="A9" s="97"/>
      <c r="B9" s="97"/>
      <c r="C9" s="97"/>
      <c r="D9" s="111"/>
      <c r="E9" s="112"/>
      <c r="F9" s="113"/>
      <c r="G9" s="113"/>
      <c r="H9" s="114"/>
      <c r="I9" s="115"/>
      <c r="J9" s="115"/>
      <c r="K9" s="116"/>
      <c r="L9" s="116"/>
      <c r="M9" s="116"/>
      <c r="N9" s="116"/>
      <c r="O9" s="116"/>
      <c r="P9" s="116"/>
    </row>
    <row r="10" spans="1:16" ht="18" customHeight="1" thickBot="1">
      <c r="A10" s="117"/>
      <c r="B10" s="118"/>
      <c r="C10" s="119" t="s">
        <v>104</v>
      </c>
      <c r="D10" s="120">
        <f>P28</f>
        <v>32203.649999999994</v>
      </c>
      <c r="E10" s="121"/>
      <c r="F10" s="118"/>
      <c r="G10" s="118"/>
      <c r="H10" s="122"/>
      <c r="I10" s="123"/>
      <c r="J10" s="123"/>
      <c r="K10" s="123"/>
      <c r="L10" s="123"/>
      <c r="M10" s="123"/>
      <c r="N10" s="123"/>
      <c r="O10" s="123"/>
      <c r="P10" s="123"/>
    </row>
    <row r="11" spans="1:16" ht="18.600000000000001" customHeight="1" thickBot="1">
      <c r="A11" s="383" t="s">
        <v>105</v>
      </c>
      <c r="B11" s="384"/>
      <c r="C11" s="384"/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</row>
    <row r="12" spans="1:16" ht="15.75" customHeight="1" thickBot="1">
      <c r="A12" s="385" t="s">
        <v>15</v>
      </c>
      <c r="B12" s="387" t="s">
        <v>106</v>
      </c>
      <c r="C12" s="387" t="s">
        <v>1</v>
      </c>
      <c r="D12" s="387" t="s">
        <v>107</v>
      </c>
      <c r="E12" s="387" t="s">
        <v>28</v>
      </c>
      <c r="F12" s="389" t="s">
        <v>29</v>
      </c>
      <c r="G12" s="388"/>
      <c r="H12" s="388"/>
      <c r="I12" s="388"/>
      <c r="J12" s="388"/>
      <c r="K12" s="388"/>
      <c r="L12" s="389" t="s">
        <v>30</v>
      </c>
      <c r="M12" s="388"/>
      <c r="N12" s="388"/>
      <c r="O12" s="388"/>
      <c r="P12" s="390"/>
    </row>
    <row r="13" spans="1:16" ht="29.25" customHeight="1">
      <c r="A13" s="386"/>
      <c r="B13" s="388"/>
      <c r="C13" s="388"/>
      <c r="D13" s="388"/>
      <c r="E13" s="388"/>
      <c r="F13" s="84" t="s">
        <v>108</v>
      </c>
      <c r="G13" s="84" t="s">
        <v>109</v>
      </c>
      <c r="H13" s="84" t="s">
        <v>110</v>
      </c>
      <c r="I13" s="84" t="s">
        <v>111</v>
      </c>
      <c r="J13" s="84" t="s">
        <v>112</v>
      </c>
      <c r="K13" s="84" t="s">
        <v>4</v>
      </c>
      <c r="L13" s="84" t="s">
        <v>113</v>
      </c>
      <c r="M13" s="84" t="s">
        <v>110</v>
      </c>
      <c r="N13" s="84" t="s">
        <v>111</v>
      </c>
      <c r="O13" s="84" t="s">
        <v>112</v>
      </c>
      <c r="P13" s="124" t="s">
        <v>114</v>
      </c>
    </row>
    <row r="14" spans="1:16" ht="32.450000000000003" customHeight="1">
      <c r="A14" s="125"/>
      <c r="B14" s="125"/>
      <c r="C14" s="126" t="s">
        <v>115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</row>
    <row r="15" spans="1:16" ht="47.45" customHeight="1">
      <c r="A15" s="128">
        <v>1</v>
      </c>
      <c r="B15" s="129" t="s">
        <v>116</v>
      </c>
      <c r="C15" s="130" t="s">
        <v>117</v>
      </c>
      <c r="D15" s="129" t="s">
        <v>118</v>
      </c>
      <c r="E15" s="131">
        <v>3</v>
      </c>
      <c r="F15" s="131">
        <v>33.5</v>
      </c>
      <c r="G15" s="132">
        <v>19</v>
      </c>
      <c r="H15" s="133">
        <v>636.5</v>
      </c>
      <c r="I15" s="133">
        <v>5928.48</v>
      </c>
      <c r="J15" s="133">
        <v>29.64</v>
      </c>
      <c r="K15" s="161">
        <f t="shared" ref="K15:K22" si="0">ROUND(H15+I15+J15,2)</f>
        <v>6594.62</v>
      </c>
      <c r="L15" s="131">
        <f t="shared" ref="L15:L22" si="1">ROUND(F15*E15,2)</f>
        <v>100.5</v>
      </c>
      <c r="M15" s="131">
        <f t="shared" ref="M15:M22" si="2">ROUND(H15*E15,2)</f>
        <v>1909.5</v>
      </c>
      <c r="N15" s="131">
        <f t="shared" ref="N15:N22" si="3">ROUND(I15*E15,2)</f>
        <v>17785.439999999999</v>
      </c>
      <c r="O15" s="131">
        <f t="shared" ref="O15:O22" si="4">ROUND(J15*E15,2)</f>
        <v>88.92</v>
      </c>
      <c r="P15" s="131">
        <f t="shared" ref="P15:P22" si="5">ROUND(M15+N15+O15,2)</f>
        <v>19783.86</v>
      </c>
    </row>
    <row r="16" spans="1:16" ht="17.45" customHeight="1">
      <c r="A16" s="128">
        <v>2</v>
      </c>
      <c r="B16" s="129" t="s">
        <v>116</v>
      </c>
      <c r="C16" s="130" t="s">
        <v>119</v>
      </c>
      <c r="D16" s="129" t="s">
        <v>118</v>
      </c>
      <c r="E16" s="131">
        <v>3</v>
      </c>
      <c r="F16" s="131">
        <v>13.9</v>
      </c>
      <c r="G16" s="132">
        <v>19</v>
      </c>
      <c r="H16" s="133">
        <v>264.10000000000002</v>
      </c>
      <c r="I16" s="133">
        <v>0</v>
      </c>
      <c r="J16" s="133">
        <v>0</v>
      </c>
      <c r="K16" s="161">
        <f t="shared" si="0"/>
        <v>264.10000000000002</v>
      </c>
      <c r="L16" s="131">
        <f t="shared" si="1"/>
        <v>41.7</v>
      </c>
      <c r="M16" s="131">
        <f t="shared" si="2"/>
        <v>792.3</v>
      </c>
      <c r="N16" s="131">
        <f t="shared" si="3"/>
        <v>0</v>
      </c>
      <c r="O16" s="131">
        <f t="shared" si="4"/>
        <v>0</v>
      </c>
      <c r="P16" s="131">
        <f t="shared" si="5"/>
        <v>792.3</v>
      </c>
    </row>
    <row r="17" spans="1:16" ht="32.450000000000003" customHeight="1">
      <c r="A17" s="128">
        <v>3</v>
      </c>
      <c r="B17" s="129" t="s">
        <v>116</v>
      </c>
      <c r="C17" s="130" t="s">
        <v>120</v>
      </c>
      <c r="D17" s="129" t="s">
        <v>118</v>
      </c>
      <c r="E17" s="131">
        <v>3</v>
      </c>
      <c r="F17" s="131">
        <v>5.6</v>
      </c>
      <c r="G17" s="132">
        <v>19</v>
      </c>
      <c r="H17" s="133">
        <v>106.4</v>
      </c>
      <c r="I17" s="133">
        <v>218.28</v>
      </c>
      <c r="J17" s="133">
        <v>6.55</v>
      </c>
      <c r="K17" s="161">
        <f t="shared" si="0"/>
        <v>331.23</v>
      </c>
      <c r="L17" s="131">
        <f t="shared" si="1"/>
        <v>16.8</v>
      </c>
      <c r="M17" s="131">
        <f t="shared" si="2"/>
        <v>319.2</v>
      </c>
      <c r="N17" s="131">
        <f t="shared" si="3"/>
        <v>654.84</v>
      </c>
      <c r="O17" s="131">
        <f t="shared" si="4"/>
        <v>19.649999999999999</v>
      </c>
      <c r="P17" s="131">
        <f t="shared" si="5"/>
        <v>993.69</v>
      </c>
    </row>
    <row r="18" spans="1:16" ht="32.450000000000003" customHeight="1">
      <c r="A18" s="128">
        <v>4</v>
      </c>
      <c r="B18" s="129" t="s">
        <v>116</v>
      </c>
      <c r="C18" s="130" t="s">
        <v>121</v>
      </c>
      <c r="D18" s="129" t="s">
        <v>118</v>
      </c>
      <c r="E18" s="131">
        <v>3</v>
      </c>
      <c r="F18" s="131">
        <v>10.4</v>
      </c>
      <c r="G18" s="132">
        <v>19</v>
      </c>
      <c r="H18" s="133">
        <v>197.6</v>
      </c>
      <c r="I18" s="133">
        <v>163.71</v>
      </c>
      <c r="J18" s="133">
        <v>4.91</v>
      </c>
      <c r="K18" s="161">
        <f t="shared" si="0"/>
        <v>366.22</v>
      </c>
      <c r="L18" s="131">
        <f t="shared" si="1"/>
        <v>31.2</v>
      </c>
      <c r="M18" s="131">
        <f t="shared" si="2"/>
        <v>592.79999999999995</v>
      </c>
      <c r="N18" s="131">
        <f t="shared" si="3"/>
        <v>491.13</v>
      </c>
      <c r="O18" s="131">
        <f t="shared" si="4"/>
        <v>14.73</v>
      </c>
      <c r="P18" s="131">
        <f t="shared" si="5"/>
        <v>1098.6600000000001</v>
      </c>
    </row>
    <row r="19" spans="1:16" ht="47.45" customHeight="1">
      <c r="A19" s="128">
        <v>5</v>
      </c>
      <c r="B19" s="129" t="s">
        <v>116</v>
      </c>
      <c r="C19" s="130" t="s">
        <v>122</v>
      </c>
      <c r="D19" s="129" t="s">
        <v>118</v>
      </c>
      <c r="E19" s="131">
        <v>3</v>
      </c>
      <c r="F19" s="131">
        <v>12.6</v>
      </c>
      <c r="G19" s="132">
        <v>19</v>
      </c>
      <c r="H19" s="133">
        <v>239.4</v>
      </c>
      <c r="I19" s="133">
        <v>371.07</v>
      </c>
      <c r="J19" s="133">
        <v>11.13</v>
      </c>
      <c r="K19" s="161">
        <f t="shared" si="0"/>
        <v>621.6</v>
      </c>
      <c r="L19" s="131">
        <f t="shared" si="1"/>
        <v>37.799999999999997</v>
      </c>
      <c r="M19" s="131">
        <f t="shared" si="2"/>
        <v>718.2</v>
      </c>
      <c r="N19" s="131">
        <f t="shared" si="3"/>
        <v>1113.21</v>
      </c>
      <c r="O19" s="131">
        <f t="shared" si="4"/>
        <v>33.39</v>
      </c>
      <c r="P19" s="131">
        <f t="shared" si="5"/>
        <v>1864.8</v>
      </c>
    </row>
    <row r="20" spans="1:16" ht="32.450000000000003" customHeight="1">
      <c r="A20" s="128">
        <v>6</v>
      </c>
      <c r="B20" s="129" t="s">
        <v>116</v>
      </c>
      <c r="C20" s="130" t="s">
        <v>123</v>
      </c>
      <c r="D20" s="129" t="s">
        <v>124</v>
      </c>
      <c r="E20" s="131">
        <v>2</v>
      </c>
      <c r="F20" s="131">
        <v>8.4</v>
      </c>
      <c r="G20" s="132">
        <v>19</v>
      </c>
      <c r="H20" s="133">
        <v>159.6</v>
      </c>
      <c r="I20" s="133">
        <v>1082.07</v>
      </c>
      <c r="J20" s="133">
        <v>32.46</v>
      </c>
      <c r="K20" s="161">
        <f t="shared" si="0"/>
        <v>1274.1300000000001</v>
      </c>
      <c r="L20" s="131">
        <f t="shared" si="1"/>
        <v>16.8</v>
      </c>
      <c r="M20" s="131">
        <f t="shared" si="2"/>
        <v>319.2</v>
      </c>
      <c r="N20" s="131">
        <f t="shared" si="3"/>
        <v>2164.14</v>
      </c>
      <c r="O20" s="131">
        <f t="shared" si="4"/>
        <v>64.92</v>
      </c>
      <c r="P20" s="131">
        <f t="shared" si="5"/>
        <v>2548.2600000000002</v>
      </c>
    </row>
    <row r="21" spans="1:16" ht="32.450000000000003" customHeight="1">
      <c r="A21" s="128">
        <v>7</v>
      </c>
      <c r="B21" s="129" t="s">
        <v>116</v>
      </c>
      <c r="C21" s="130" t="s">
        <v>125</v>
      </c>
      <c r="D21" s="129" t="s">
        <v>124</v>
      </c>
      <c r="E21" s="131">
        <v>1</v>
      </c>
      <c r="F21" s="131">
        <v>8.4</v>
      </c>
      <c r="G21" s="132">
        <v>19</v>
      </c>
      <c r="H21" s="133">
        <v>159.6</v>
      </c>
      <c r="I21" s="133">
        <v>1316.17</v>
      </c>
      <c r="J21" s="133">
        <v>39.49</v>
      </c>
      <c r="K21" s="161">
        <f t="shared" si="0"/>
        <v>1515.26</v>
      </c>
      <c r="L21" s="131">
        <f t="shared" si="1"/>
        <v>8.4</v>
      </c>
      <c r="M21" s="131">
        <f t="shared" si="2"/>
        <v>159.6</v>
      </c>
      <c r="N21" s="131">
        <f t="shared" si="3"/>
        <v>1316.17</v>
      </c>
      <c r="O21" s="131">
        <f t="shared" si="4"/>
        <v>39.49</v>
      </c>
      <c r="P21" s="131">
        <f t="shared" si="5"/>
        <v>1515.26</v>
      </c>
    </row>
    <row r="22" spans="1:16" ht="32.450000000000003" customHeight="1">
      <c r="A22" s="128">
        <v>8</v>
      </c>
      <c r="B22" s="129" t="s">
        <v>116</v>
      </c>
      <c r="C22" s="130" t="s">
        <v>126</v>
      </c>
      <c r="D22" s="129" t="s">
        <v>124</v>
      </c>
      <c r="E22" s="131">
        <v>3</v>
      </c>
      <c r="F22" s="131">
        <v>10.5</v>
      </c>
      <c r="G22" s="132">
        <v>19</v>
      </c>
      <c r="H22" s="133">
        <v>199.5</v>
      </c>
      <c r="I22" s="133">
        <v>383.65</v>
      </c>
      <c r="J22" s="133">
        <v>11.51</v>
      </c>
      <c r="K22" s="161">
        <f t="shared" si="0"/>
        <v>594.66</v>
      </c>
      <c r="L22" s="131">
        <f t="shared" si="1"/>
        <v>31.5</v>
      </c>
      <c r="M22" s="131">
        <f t="shared" si="2"/>
        <v>598.5</v>
      </c>
      <c r="N22" s="131">
        <f t="shared" si="3"/>
        <v>1150.95</v>
      </c>
      <c r="O22" s="131">
        <f t="shared" si="4"/>
        <v>34.53</v>
      </c>
      <c r="P22" s="131">
        <f t="shared" si="5"/>
        <v>1783.98</v>
      </c>
    </row>
    <row r="23" spans="1:16" ht="15" customHeight="1">
      <c r="A23" s="128"/>
      <c r="B23" s="134"/>
      <c r="C23" s="135"/>
      <c r="D23" s="136"/>
      <c r="E23" s="137"/>
      <c r="F23" s="136"/>
      <c r="G23" s="136"/>
      <c r="H23" s="138"/>
      <c r="I23" s="136"/>
      <c r="J23" s="136"/>
      <c r="K23" s="137"/>
      <c r="L23" s="137"/>
      <c r="M23" s="139"/>
      <c r="N23" s="139"/>
      <c r="O23" s="139"/>
      <c r="P23" s="139"/>
    </row>
    <row r="24" spans="1:16" ht="17.45" customHeight="1">
      <c r="A24" s="140"/>
      <c r="B24" s="125"/>
      <c r="C24" s="141" t="s">
        <v>4</v>
      </c>
      <c r="D24" s="142"/>
      <c r="E24" s="142"/>
      <c r="F24" s="142"/>
      <c r="G24" s="142"/>
      <c r="H24" s="142"/>
      <c r="I24" s="142"/>
      <c r="J24" s="142"/>
      <c r="K24" s="142"/>
      <c r="L24" s="143">
        <f>SUM(L15:L23)</f>
        <v>284.70000000000005</v>
      </c>
      <c r="M24" s="143">
        <f>SUM(M15:M23)</f>
        <v>5409.3</v>
      </c>
      <c r="N24" s="143">
        <f>SUM(N15:N23)</f>
        <v>24675.88</v>
      </c>
      <c r="O24" s="143">
        <f>SUM(O15:O23)</f>
        <v>295.63</v>
      </c>
      <c r="P24" s="144">
        <f>SUM(P15:P23)</f>
        <v>30380.809999999998</v>
      </c>
    </row>
    <row r="25" spans="1:16" ht="17.45" customHeight="1">
      <c r="A25" s="140"/>
      <c r="B25" s="145"/>
      <c r="C25" s="146" t="s">
        <v>127</v>
      </c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8">
        <f>ROUND(P24*0.03,2)</f>
        <v>911.42</v>
      </c>
    </row>
    <row r="26" spans="1:16" ht="17.45" customHeight="1">
      <c r="A26" s="140"/>
      <c r="B26" s="145"/>
      <c r="C26" s="146" t="s">
        <v>128</v>
      </c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8">
        <f>ROUND(P24*0.03,2)</f>
        <v>911.42</v>
      </c>
    </row>
    <row r="27" spans="1:16" ht="18" customHeight="1" thickBot="1">
      <c r="A27" s="149"/>
      <c r="B27" s="150"/>
      <c r="C27" s="151" t="s">
        <v>14</v>
      </c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3">
        <f>SUM(P24:P26)</f>
        <v>32203.649999999994</v>
      </c>
    </row>
    <row r="28" spans="1:16" ht="18.600000000000001" customHeight="1" thickBot="1">
      <c r="A28" s="154"/>
      <c r="B28" s="155"/>
      <c r="C28" s="156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9">
        <f>P27</f>
        <v>32203.649999999994</v>
      </c>
    </row>
    <row r="29" spans="1:16" ht="35.1" customHeight="1">
      <c r="A29" s="96"/>
      <c r="B29" s="96"/>
      <c r="C29" s="167"/>
      <c r="D29" s="185"/>
      <c r="E29" s="185"/>
      <c r="F29" s="185"/>
      <c r="G29" s="185"/>
      <c r="H29" s="185"/>
      <c r="I29" s="185"/>
      <c r="J29" s="185"/>
      <c r="K29" s="185"/>
      <c r="L29" s="185"/>
      <c r="M29" s="185"/>
      <c r="N29" s="185"/>
      <c r="O29" s="190" t="s">
        <v>20</v>
      </c>
      <c r="P29" s="191">
        <f>P28*1.21</f>
        <v>38966.416499999992</v>
      </c>
    </row>
    <row r="30" spans="1:16" ht="12" customHeight="1">
      <c r="A30" s="96"/>
      <c r="B30" s="96"/>
      <c r="C30" s="96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</row>
    <row r="31" spans="1:16" ht="12" customHeight="1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157"/>
    </row>
    <row r="32" spans="1:16" ht="12" customHeight="1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</row>
    <row r="33" spans="1:19" ht="12" customHeight="1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</row>
    <row r="34" spans="1:19" ht="12" customHeight="1">
      <c r="A34" s="96"/>
      <c r="B34" s="96"/>
      <c r="C34" s="96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</row>
    <row r="35" spans="1:19" ht="12" customHeight="1">
      <c r="A35" s="96"/>
      <c r="B35" s="96"/>
      <c r="C35" s="167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7"/>
      <c r="R35" s="187"/>
      <c r="S35" s="187"/>
    </row>
    <row r="36" spans="1:19" ht="12" customHeight="1">
      <c r="A36" s="96"/>
      <c r="B36" s="96"/>
      <c r="C36" s="167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7"/>
      <c r="R36" s="187"/>
      <c r="S36" s="187"/>
    </row>
    <row r="37" spans="1:19" ht="12" customHeight="1">
      <c r="A37" s="96"/>
      <c r="B37" s="96"/>
      <c r="C37" s="167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7"/>
      <c r="R37" s="187"/>
      <c r="S37" s="187"/>
    </row>
    <row r="38" spans="1:19" ht="12" customHeight="1">
      <c r="A38" s="96"/>
      <c r="B38" s="96"/>
      <c r="C38" s="167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7"/>
      <c r="R38" s="187"/>
    </row>
    <row r="39" spans="1:19" ht="12" customHeight="1">
      <c r="A39" s="96"/>
      <c r="B39" s="96"/>
      <c r="C39" s="167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7"/>
      <c r="R39" s="187"/>
    </row>
    <row r="40" spans="1:19" ht="12" customHeight="1">
      <c r="A40" s="96"/>
      <c r="B40" s="96"/>
      <c r="C40" s="167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7"/>
      <c r="R40" s="187"/>
    </row>
    <row r="41" spans="1:19" ht="12" customHeight="1">
      <c r="A41" s="96"/>
      <c r="B41" s="96"/>
      <c r="C41" s="96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</row>
    <row r="42" spans="1:19" ht="12" customHeight="1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</row>
    <row r="43" spans="1:19" ht="12" customHeight="1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</row>
    <row r="44" spans="1:19" ht="12" customHeight="1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</row>
    <row r="45" spans="1:19" ht="12" customHeight="1">
      <c r="A45" s="96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</row>
    <row r="46" spans="1:19" ht="12" customHeight="1">
      <c r="A46" s="96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</row>
    <row r="47" spans="1:19" ht="12" customHeight="1">
      <c r="A47" s="96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</row>
    <row r="48" spans="1:19" ht="12" customHeight="1">
      <c r="A48" s="96"/>
      <c r="B48" s="96"/>
      <c r="C48" s="158" t="s">
        <v>129</v>
      </c>
      <c r="D48" s="159"/>
      <c r="E48" s="159"/>
      <c r="F48" s="159"/>
      <c r="G48" s="159"/>
      <c r="H48" s="159"/>
      <c r="I48" s="159"/>
      <c r="J48" s="159"/>
      <c r="K48" s="158"/>
      <c r="L48" s="159"/>
      <c r="M48" s="159"/>
      <c r="N48" s="159"/>
      <c r="O48" s="159"/>
      <c r="P48" s="96"/>
    </row>
    <row r="49" spans="1:16" ht="16.5" customHeight="1">
      <c r="A49" s="96"/>
      <c r="B49" s="96"/>
      <c r="C49" s="158" t="s">
        <v>130</v>
      </c>
      <c r="D49" s="159"/>
      <c r="E49" s="159"/>
      <c r="F49" s="159"/>
      <c r="G49" s="159"/>
      <c r="H49" s="159"/>
      <c r="I49" s="159"/>
      <c r="J49" s="159"/>
      <c r="K49" s="379"/>
      <c r="L49" s="380"/>
      <c r="M49" s="380"/>
      <c r="N49" s="380"/>
      <c r="O49" s="380"/>
      <c r="P49" s="160"/>
    </row>
    <row r="50" spans="1:16" ht="12" customHeight="1">
      <c r="A50" s="96"/>
      <c r="B50" s="96"/>
      <c r="C50" s="158" t="s">
        <v>131</v>
      </c>
      <c r="D50" s="159"/>
      <c r="E50" s="159"/>
      <c r="F50" s="159"/>
      <c r="G50" s="159"/>
      <c r="H50" s="159"/>
      <c r="I50" s="159"/>
      <c r="J50" s="159"/>
      <c r="K50" s="379"/>
      <c r="L50" s="380"/>
      <c r="M50" s="380"/>
      <c r="N50" s="159"/>
      <c r="O50" s="159"/>
      <c r="P50" s="96"/>
    </row>
    <row r="51" spans="1:16" ht="12" customHeight="1">
      <c r="A51" s="96"/>
      <c r="B51" s="96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96"/>
    </row>
    <row r="52" spans="1:16" ht="12" customHeight="1">
      <c r="A52" s="96"/>
      <c r="B52" s="96"/>
      <c r="C52" s="158" t="s">
        <v>132</v>
      </c>
      <c r="D52" s="159"/>
      <c r="E52" s="159"/>
      <c r="F52" s="159"/>
      <c r="G52" s="159"/>
      <c r="H52" s="159"/>
      <c r="I52" s="159"/>
      <c r="J52" s="159"/>
      <c r="K52" s="379"/>
      <c r="L52" s="380"/>
      <c r="M52" s="380"/>
      <c r="N52" s="159"/>
      <c r="O52" s="159"/>
      <c r="P52" s="160"/>
    </row>
    <row r="53" spans="1:16" ht="12" customHeight="1">
      <c r="A53" s="96"/>
      <c r="B53" s="96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96"/>
    </row>
    <row r="54" spans="1:16" ht="12" customHeight="1">
      <c r="A54" s="96"/>
      <c r="B54" s="96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60"/>
    </row>
    <row r="55" spans="1:16" ht="12" customHeight="1">
      <c r="A55" s="96"/>
      <c r="B55" s="96"/>
      <c r="C55" s="158" t="s">
        <v>133</v>
      </c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96"/>
    </row>
    <row r="56" spans="1:16" ht="12" customHeight="1">
      <c r="A56" s="96"/>
      <c r="B56" s="96"/>
      <c r="C56" s="158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96"/>
    </row>
    <row r="57" spans="1:16" ht="12" customHeight="1">
      <c r="A57" s="96"/>
      <c r="B57" s="96"/>
      <c r="C57" s="158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96"/>
    </row>
    <row r="58" spans="1:16" ht="12" customHeight="1">
      <c r="A58" s="96"/>
      <c r="B58" s="96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96"/>
    </row>
    <row r="59" spans="1:16" ht="12" customHeight="1">
      <c r="A59" s="96"/>
      <c r="B59" s="96"/>
      <c r="C59" s="158"/>
      <c r="D59" s="159"/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96"/>
    </row>
    <row r="60" spans="1:16" ht="12" customHeight="1">
      <c r="A60" s="96"/>
      <c r="B60" s="96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96"/>
    </row>
    <row r="61" spans="1:16" ht="12" customHeight="1">
      <c r="A61" s="96"/>
      <c r="B61" s="96"/>
      <c r="C61" s="381"/>
      <c r="D61" s="382"/>
      <c r="E61" s="382"/>
      <c r="F61" s="382"/>
      <c r="G61" s="382"/>
      <c r="H61" s="382"/>
      <c r="I61" s="382"/>
      <c r="J61" s="382"/>
      <c r="K61" s="382"/>
      <c r="L61" s="382"/>
      <c r="M61" s="382"/>
      <c r="N61" s="382"/>
      <c r="O61" s="382"/>
      <c r="P61" s="96"/>
    </row>
  </sheetData>
  <mergeCells count="18">
    <mergeCell ref="K49:O49"/>
    <mergeCell ref="K50:M50"/>
    <mergeCell ref="K52:M52"/>
    <mergeCell ref="C61:O61"/>
    <mergeCell ref="A11:P11"/>
    <mergeCell ref="A12:A13"/>
    <mergeCell ref="B12:B13"/>
    <mergeCell ref="C12:C13"/>
    <mergeCell ref="D12:D13"/>
    <mergeCell ref="E12:E13"/>
    <mergeCell ref="F12:K12"/>
    <mergeCell ref="L12:P12"/>
    <mergeCell ref="A8:P8"/>
    <mergeCell ref="C2:P2"/>
    <mergeCell ref="C3:P3"/>
    <mergeCell ref="A5:N5"/>
    <mergeCell ref="A6:G6"/>
    <mergeCell ref="A7:D7"/>
  </mergeCells>
  <pageMargins left="0.7" right="0.7" top="0.75" bottom="0.75" header="0.51181100000000002" footer="0.51181100000000002"/>
  <pageSetup scale="42" orientation="portrait" r:id="rId1"/>
  <headerFooter>
    <oddFooter>&amp;C&amp;"Helvetica Neue,Regular"&amp;12&amp;K000000&amp;P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EB4B-4327-4F38-8DAF-29EA5C97574F}">
  <dimension ref="A1:P98"/>
  <sheetViews>
    <sheetView showGridLines="0" topLeftCell="A15" zoomScaleNormal="100" workbookViewId="0">
      <selection activeCell="P38" sqref="P38"/>
    </sheetView>
  </sheetViews>
  <sheetFormatPr defaultColWidth="11.42578125" defaultRowHeight="15" customHeight="1"/>
  <cols>
    <col min="1" max="1" width="9.140625" style="71" customWidth="1"/>
    <col min="2" max="2" width="11.140625" style="71" customWidth="1"/>
    <col min="3" max="3" width="64.42578125" style="71" customWidth="1"/>
    <col min="4" max="4" width="8.140625" style="71" customWidth="1"/>
    <col min="5" max="5" width="11.42578125" style="71" customWidth="1"/>
    <col min="6" max="6" width="9.42578125" style="71" customWidth="1"/>
    <col min="7" max="7" width="9.85546875" style="71" customWidth="1"/>
    <col min="8" max="8" width="11.85546875" style="71" customWidth="1"/>
    <col min="9" max="9" width="12" style="71" customWidth="1"/>
    <col min="10" max="10" width="10.5703125" style="71" customWidth="1"/>
    <col min="11" max="11" width="13.42578125" style="71" customWidth="1"/>
    <col min="12" max="12" width="14" style="71" customWidth="1"/>
    <col min="13" max="13" width="15.42578125" style="71" customWidth="1"/>
    <col min="14" max="14" width="16.85546875" style="71" customWidth="1"/>
    <col min="15" max="16" width="15.5703125" style="71" customWidth="1"/>
    <col min="17" max="17" width="11.42578125" style="71" customWidth="1"/>
    <col min="18" max="16384" width="11.42578125" style="71"/>
  </cols>
  <sheetData>
    <row r="1" spans="1:16" ht="1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ht="15" customHeight="1">
      <c r="A2" s="400" t="s">
        <v>134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</row>
    <row r="3" spans="1:16" ht="15" customHeight="1">
      <c r="A3" s="402" t="s">
        <v>135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3"/>
      <c r="N3" s="403"/>
      <c r="O3" s="403"/>
      <c r="P3" s="403"/>
    </row>
    <row r="4" spans="1:16" ht="15" customHeight="1">
      <c r="A4" s="404"/>
      <c r="B4" s="405"/>
      <c r="C4" s="405"/>
      <c r="D4" s="405"/>
      <c r="E4" s="405"/>
      <c r="F4" s="405"/>
      <c r="G4" s="405"/>
      <c r="H4" s="405"/>
      <c r="I4" s="405"/>
      <c r="J4" s="405"/>
      <c r="K4" s="405"/>
      <c r="L4" s="405"/>
      <c r="M4" s="405"/>
      <c r="N4" s="405"/>
      <c r="O4" s="405"/>
      <c r="P4" s="405"/>
    </row>
    <row r="5" spans="1:16" ht="15" customHeight="1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</row>
    <row r="6" spans="1:16" ht="15" customHeight="1">
      <c r="A6" s="73" t="s">
        <v>136</v>
      </c>
      <c r="B6" s="70"/>
      <c r="C6" s="74" t="s">
        <v>137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</row>
    <row r="7" spans="1:16" ht="15" customHeight="1">
      <c r="A7" s="73" t="s">
        <v>3</v>
      </c>
      <c r="B7" s="70"/>
      <c r="C7" s="76" t="s">
        <v>138</v>
      </c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</row>
    <row r="8" spans="1:16" ht="15" customHeight="1">
      <c r="A8" s="73" t="s">
        <v>139</v>
      </c>
      <c r="B8" s="70"/>
      <c r="C8" s="76" t="s">
        <v>140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</row>
    <row r="9" spans="1:16" ht="15" customHeight="1">
      <c r="A9" s="73" t="s">
        <v>141</v>
      </c>
      <c r="B9" s="70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</row>
    <row r="10" spans="1:16" ht="15" customHeight="1">
      <c r="A10" s="70"/>
      <c r="B10" s="70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</row>
    <row r="11" spans="1:16" ht="15" customHeight="1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406" t="s">
        <v>142</v>
      </c>
      <c r="N11" s="407"/>
      <c r="O11" s="80">
        <f>P34</f>
        <v>89056.1</v>
      </c>
      <c r="P11" s="73" t="s">
        <v>143</v>
      </c>
    </row>
    <row r="12" spans="1:16" ht="15" customHeight="1">
      <c r="A12" s="70"/>
      <c r="B12" s="70"/>
      <c r="C12" s="70"/>
      <c r="D12" s="70"/>
      <c r="E12" s="72"/>
      <c r="F12" s="70"/>
      <c r="G12" s="70"/>
      <c r="H12" s="70"/>
      <c r="I12" s="70"/>
      <c r="J12" s="70"/>
      <c r="K12" s="70"/>
      <c r="L12" s="70"/>
      <c r="M12" s="70"/>
      <c r="N12" s="81"/>
      <c r="O12" s="70"/>
      <c r="P12" s="70"/>
    </row>
    <row r="13" spans="1:16" ht="15" customHeight="1">
      <c r="A13" s="82"/>
      <c r="B13" s="82"/>
      <c r="C13" s="82"/>
      <c r="D13" s="82"/>
      <c r="E13" s="83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</row>
    <row r="14" spans="1:16" ht="15.75" customHeight="1">
      <c r="A14" s="391" t="s">
        <v>15</v>
      </c>
      <c r="B14" s="391" t="s">
        <v>26</v>
      </c>
      <c r="C14" s="391" t="s">
        <v>27</v>
      </c>
      <c r="D14" s="391" t="s">
        <v>0</v>
      </c>
      <c r="E14" s="391" t="s">
        <v>28</v>
      </c>
      <c r="F14" s="391" t="s">
        <v>29</v>
      </c>
      <c r="G14" s="392"/>
      <c r="H14" s="392"/>
      <c r="I14" s="392"/>
      <c r="J14" s="392"/>
      <c r="K14" s="392"/>
      <c r="L14" s="391" t="s">
        <v>30</v>
      </c>
      <c r="M14" s="392"/>
      <c r="N14" s="392"/>
      <c r="O14" s="392"/>
      <c r="P14" s="392"/>
    </row>
    <row r="15" spans="1:16" ht="62.45" customHeight="1">
      <c r="A15" s="392"/>
      <c r="B15" s="392"/>
      <c r="C15" s="392"/>
      <c r="D15" s="392"/>
      <c r="E15" s="408"/>
      <c r="F15" s="84" t="s">
        <v>144</v>
      </c>
      <c r="G15" s="84" t="s">
        <v>145</v>
      </c>
      <c r="H15" s="84" t="s">
        <v>146</v>
      </c>
      <c r="I15" s="84" t="s">
        <v>147</v>
      </c>
      <c r="J15" s="84" t="s">
        <v>148</v>
      </c>
      <c r="K15" s="162" t="s">
        <v>149</v>
      </c>
      <c r="L15" s="84" t="s">
        <v>150</v>
      </c>
      <c r="M15" s="84" t="s">
        <v>146</v>
      </c>
      <c r="N15" s="84" t="s">
        <v>147</v>
      </c>
      <c r="O15" s="84" t="s">
        <v>148</v>
      </c>
      <c r="P15" s="84" t="s">
        <v>114</v>
      </c>
    </row>
    <row r="16" spans="1:16" ht="16.5" customHeight="1">
      <c r="A16" s="393"/>
      <c r="B16" s="394"/>
      <c r="C16" s="394"/>
      <c r="D16" s="394"/>
      <c r="E16" s="394"/>
      <c r="F16" s="394"/>
      <c r="G16" s="394"/>
      <c r="H16" s="394"/>
      <c r="I16" s="394"/>
      <c r="J16" s="394"/>
      <c r="K16" s="395"/>
      <c r="L16" s="394"/>
      <c r="M16" s="394"/>
      <c r="N16" s="394"/>
      <c r="O16" s="394"/>
      <c r="P16" s="394"/>
    </row>
    <row r="17" spans="1:16" ht="15" customHeight="1">
      <c r="A17" s="85"/>
      <c r="B17" s="85"/>
      <c r="C17" s="86"/>
      <c r="D17" s="87"/>
      <c r="E17" s="88"/>
      <c r="F17" s="89">
        <v>0</v>
      </c>
      <c r="G17" s="89"/>
      <c r="H17" s="89">
        <f t="shared" ref="H17:H31" si="0">ROUND(F17*G17,2)</f>
        <v>0</v>
      </c>
      <c r="I17" s="89">
        <v>0</v>
      </c>
      <c r="J17" s="89">
        <v>0</v>
      </c>
      <c r="K17" s="163">
        <f t="shared" ref="K17:K32" si="1">SUM(H17:J17)</f>
        <v>0</v>
      </c>
      <c r="L17" s="89">
        <f t="shared" ref="L17:L32" si="2">ROUND(E17*F17,2)</f>
        <v>0</v>
      </c>
      <c r="M17" s="89">
        <f t="shared" ref="M17:M32" si="3">ROUND(E17*H17,2)</f>
        <v>0</v>
      </c>
      <c r="N17" s="89">
        <f t="shared" ref="N17:N32" si="4">ROUND(E17*I17,2)</f>
        <v>0</v>
      </c>
      <c r="O17" s="89">
        <f t="shared" ref="O17:O32" si="5">ROUND(E17*J17,2)</f>
        <v>0</v>
      </c>
      <c r="P17" s="89">
        <f t="shared" ref="P17:P32" si="6">SUM(M17:O17)</f>
        <v>0</v>
      </c>
    </row>
    <row r="18" spans="1:16" ht="17.45" customHeight="1">
      <c r="A18" s="85">
        <v>1</v>
      </c>
      <c r="B18" s="85"/>
      <c r="C18" s="90" t="s">
        <v>151</v>
      </c>
      <c r="D18" s="84" t="s">
        <v>23</v>
      </c>
      <c r="E18" s="91">
        <v>847</v>
      </c>
      <c r="F18" s="92">
        <v>0.49</v>
      </c>
      <c r="G18" s="92">
        <v>19</v>
      </c>
      <c r="H18" s="89">
        <f t="shared" si="0"/>
        <v>9.31</v>
      </c>
      <c r="I18" s="92">
        <v>0.42</v>
      </c>
      <c r="J18" s="92">
        <v>6.9</v>
      </c>
      <c r="K18" s="163">
        <f t="shared" si="1"/>
        <v>16.630000000000003</v>
      </c>
      <c r="L18" s="89">
        <f t="shared" si="2"/>
        <v>415.03</v>
      </c>
      <c r="M18" s="89">
        <f t="shared" si="3"/>
        <v>7885.57</v>
      </c>
      <c r="N18" s="89">
        <f t="shared" si="4"/>
        <v>355.74</v>
      </c>
      <c r="O18" s="89">
        <f t="shared" si="5"/>
        <v>5844.3</v>
      </c>
      <c r="P18" s="89">
        <f t="shared" si="6"/>
        <v>14085.61</v>
      </c>
    </row>
    <row r="19" spans="1:16" ht="17.45" customHeight="1">
      <c r="A19" s="85">
        <v>2</v>
      </c>
      <c r="B19" s="85"/>
      <c r="C19" s="90" t="s">
        <v>152</v>
      </c>
      <c r="D19" s="84" t="s">
        <v>23</v>
      </c>
      <c r="E19" s="91">
        <v>847</v>
      </c>
      <c r="F19" s="92">
        <v>0.1</v>
      </c>
      <c r="G19" s="92">
        <v>19</v>
      </c>
      <c r="H19" s="89">
        <f t="shared" si="0"/>
        <v>1.9</v>
      </c>
      <c r="I19" s="89">
        <v>0</v>
      </c>
      <c r="J19" s="92">
        <v>1.95</v>
      </c>
      <c r="K19" s="163">
        <f t="shared" si="1"/>
        <v>3.8499999999999996</v>
      </c>
      <c r="L19" s="89">
        <f t="shared" si="2"/>
        <v>84.7</v>
      </c>
      <c r="M19" s="89">
        <f t="shared" si="3"/>
        <v>1609.3</v>
      </c>
      <c r="N19" s="89">
        <f t="shared" si="4"/>
        <v>0</v>
      </c>
      <c r="O19" s="89">
        <f t="shared" si="5"/>
        <v>1651.65</v>
      </c>
      <c r="P19" s="89">
        <f t="shared" si="6"/>
        <v>3260.95</v>
      </c>
    </row>
    <row r="20" spans="1:16" ht="32.450000000000003" customHeight="1">
      <c r="A20" s="85">
        <v>3</v>
      </c>
      <c r="B20" s="85"/>
      <c r="C20" s="90" t="s">
        <v>153</v>
      </c>
      <c r="D20" s="84" t="s">
        <v>23</v>
      </c>
      <c r="E20" s="91">
        <v>847</v>
      </c>
      <c r="F20" s="92">
        <v>0.35</v>
      </c>
      <c r="G20" s="92">
        <v>19</v>
      </c>
      <c r="H20" s="89">
        <f t="shared" si="0"/>
        <v>6.65</v>
      </c>
      <c r="I20" s="92">
        <v>8.86</v>
      </c>
      <c r="J20" s="92">
        <v>2.0499999999999998</v>
      </c>
      <c r="K20" s="163">
        <f t="shared" si="1"/>
        <v>17.559999999999999</v>
      </c>
      <c r="L20" s="89">
        <f t="shared" si="2"/>
        <v>296.45</v>
      </c>
      <c r="M20" s="89">
        <f t="shared" si="3"/>
        <v>5632.55</v>
      </c>
      <c r="N20" s="89">
        <f t="shared" si="4"/>
        <v>7504.42</v>
      </c>
      <c r="O20" s="89">
        <f t="shared" si="5"/>
        <v>1736.35</v>
      </c>
      <c r="P20" s="89">
        <f t="shared" si="6"/>
        <v>14873.320000000002</v>
      </c>
    </row>
    <row r="21" spans="1:16" ht="17.45" customHeight="1">
      <c r="A21" s="85">
        <v>4</v>
      </c>
      <c r="B21" s="85"/>
      <c r="C21" s="90" t="s">
        <v>154</v>
      </c>
      <c r="D21" s="84" t="s">
        <v>23</v>
      </c>
      <c r="E21" s="91">
        <v>847</v>
      </c>
      <c r="F21" s="92">
        <v>0.8</v>
      </c>
      <c r="G21" s="92">
        <v>19</v>
      </c>
      <c r="H21" s="89">
        <f t="shared" si="0"/>
        <v>15.2</v>
      </c>
      <c r="I21" s="92">
        <v>13.13</v>
      </c>
      <c r="J21" s="92">
        <v>1.65</v>
      </c>
      <c r="K21" s="163">
        <f t="shared" si="1"/>
        <v>29.979999999999997</v>
      </c>
      <c r="L21" s="89">
        <f t="shared" si="2"/>
        <v>677.6</v>
      </c>
      <c r="M21" s="89">
        <f t="shared" si="3"/>
        <v>12874.4</v>
      </c>
      <c r="N21" s="89">
        <f t="shared" si="4"/>
        <v>11121.11</v>
      </c>
      <c r="O21" s="89">
        <f t="shared" si="5"/>
        <v>1397.55</v>
      </c>
      <c r="P21" s="89">
        <f t="shared" si="6"/>
        <v>25393.06</v>
      </c>
    </row>
    <row r="22" spans="1:16" ht="17.45" customHeight="1">
      <c r="A22" s="85">
        <v>5</v>
      </c>
      <c r="B22" s="85"/>
      <c r="C22" s="90" t="s">
        <v>155</v>
      </c>
      <c r="D22" s="84" t="s">
        <v>156</v>
      </c>
      <c r="E22" s="91">
        <v>152</v>
      </c>
      <c r="F22" s="92">
        <v>2.0499999999999998</v>
      </c>
      <c r="G22" s="92">
        <v>19</v>
      </c>
      <c r="H22" s="89">
        <f t="shared" si="0"/>
        <v>38.950000000000003</v>
      </c>
      <c r="I22" s="92">
        <v>16.28</v>
      </c>
      <c r="J22" s="92">
        <v>2.0499999999999998</v>
      </c>
      <c r="K22" s="163">
        <f t="shared" si="1"/>
        <v>57.28</v>
      </c>
      <c r="L22" s="89">
        <f t="shared" si="2"/>
        <v>311.60000000000002</v>
      </c>
      <c r="M22" s="89">
        <f t="shared" si="3"/>
        <v>5920.4</v>
      </c>
      <c r="N22" s="89">
        <f t="shared" si="4"/>
        <v>2474.56</v>
      </c>
      <c r="O22" s="89">
        <f t="shared" si="5"/>
        <v>311.60000000000002</v>
      </c>
      <c r="P22" s="89">
        <f t="shared" si="6"/>
        <v>8706.56</v>
      </c>
    </row>
    <row r="23" spans="1:16" ht="17.45" customHeight="1">
      <c r="A23" s="85">
        <v>6</v>
      </c>
      <c r="B23" s="85"/>
      <c r="C23" s="90" t="s">
        <v>157</v>
      </c>
      <c r="D23" s="84" t="s">
        <v>156</v>
      </c>
      <c r="E23" s="91">
        <v>160</v>
      </c>
      <c r="F23" s="92">
        <v>0.08</v>
      </c>
      <c r="G23" s="92">
        <v>19</v>
      </c>
      <c r="H23" s="89">
        <f t="shared" si="0"/>
        <v>1.52</v>
      </c>
      <c r="I23" s="92">
        <v>0.1</v>
      </c>
      <c r="J23" s="92">
        <v>0.9</v>
      </c>
      <c r="K23" s="89">
        <f t="shared" si="1"/>
        <v>2.52</v>
      </c>
      <c r="L23" s="89">
        <f t="shared" si="2"/>
        <v>12.8</v>
      </c>
      <c r="M23" s="89">
        <f t="shared" si="3"/>
        <v>243.2</v>
      </c>
      <c r="N23" s="89">
        <f t="shared" si="4"/>
        <v>16</v>
      </c>
      <c r="O23" s="89">
        <f t="shared" si="5"/>
        <v>144</v>
      </c>
      <c r="P23" s="89">
        <f t="shared" si="6"/>
        <v>403.2</v>
      </c>
    </row>
    <row r="24" spans="1:16" ht="17.45" customHeight="1">
      <c r="A24" s="85">
        <v>7</v>
      </c>
      <c r="B24" s="85"/>
      <c r="C24" s="90" t="s">
        <v>158</v>
      </c>
      <c r="D24" s="84" t="s">
        <v>156</v>
      </c>
      <c r="E24" s="91">
        <v>160</v>
      </c>
      <c r="F24" s="92">
        <v>0.52</v>
      </c>
      <c r="G24" s="92">
        <v>19</v>
      </c>
      <c r="H24" s="89">
        <f t="shared" si="0"/>
        <v>9.8800000000000008</v>
      </c>
      <c r="I24" s="92">
        <v>11.87</v>
      </c>
      <c r="J24" s="92">
        <v>0.9</v>
      </c>
      <c r="K24" s="89">
        <f t="shared" si="1"/>
        <v>22.65</v>
      </c>
      <c r="L24" s="89">
        <f t="shared" si="2"/>
        <v>83.2</v>
      </c>
      <c r="M24" s="89">
        <f t="shared" si="3"/>
        <v>1580.8</v>
      </c>
      <c r="N24" s="89">
        <f t="shared" si="4"/>
        <v>1899.2</v>
      </c>
      <c r="O24" s="89">
        <f t="shared" si="5"/>
        <v>144</v>
      </c>
      <c r="P24" s="89">
        <f t="shared" si="6"/>
        <v>3624</v>
      </c>
    </row>
    <row r="25" spans="1:16" ht="17.45" customHeight="1">
      <c r="A25" s="85">
        <v>8</v>
      </c>
      <c r="B25" s="85"/>
      <c r="C25" s="90" t="s">
        <v>159</v>
      </c>
      <c r="D25" s="84" t="s">
        <v>156</v>
      </c>
      <c r="E25" s="91">
        <v>145</v>
      </c>
      <c r="F25" s="92">
        <v>0.84</v>
      </c>
      <c r="G25" s="92">
        <v>19</v>
      </c>
      <c r="H25" s="89">
        <f t="shared" si="0"/>
        <v>15.96</v>
      </c>
      <c r="I25" s="92">
        <v>11.03</v>
      </c>
      <c r="J25" s="92">
        <v>1.65</v>
      </c>
      <c r="K25" s="89">
        <f t="shared" si="1"/>
        <v>28.64</v>
      </c>
      <c r="L25" s="89">
        <f t="shared" si="2"/>
        <v>121.8</v>
      </c>
      <c r="M25" s="89">
        <f t="shared" si="3"/>
        <v>2314.1999999999998</v>
      </c>
      <c r="N25" s="89">
        <f t="shared" si="4"/>
        <v>1599.35</v>
      </c>
      <c r="O25" s="89">
        <f t="shared" si="5"/>
        <v>239.25</v>
      </c>
      <c r="P25" s="89">
        <f t="shared" si="6"/>
        <v>4152.7999999999993</v>
      </c>
    </row>
    <row r="26" spans="1:16" ht="17.45" customHeight="1">
      <c r="A26" s="85">
        <v>9</v>
      </c>
      <c r="B26" s="85"/>
      <c r="C26" s="90" t="s">
        <v>160</v>
      </c>
      <c r="D26" s="84" t="s">
        <v>156</v>
      </c>
      <c r="E26" s="91">
        <v>160</v>
      </c>
      <c r="F26" s="92">
        <v>0.66</v>
      </c>
      <c r="G26" s="92">
        <v>19</v>
      </c>
      <c r="H26" s="89">
        <f t="shared" si="0"/>
        <v>12.54</v>
      </c>
      <c r="I26" s="92">
        <v>14.91</v>
      </c>
      <c r="J26" s="92">
        <v>1.3</v>
      </c>
      <c r="K26" s="89">
        <f t="shared" si="1"/>
        <v>28.75</v>
      </c>
      <c r="L26" s="89">
        <f t="shared" si="2"/>
        <v>105.6</v>
      </c>
      <c r="M26" s="89">
        <f t="shared" si="3"/>
        <v>2006.4</v>
      </c>
      <c r="N26" s="89">
        <f t="shared" si="4"/>
        <v>2385.6</v>
      </c>
      <c r="O26" s="89">
        <f t="shared" si="5"/>
        <v>208</v>
      </c>
      <c r="P26" s="89">
        <f t="shared" si="6"/>
        <v>4600</v>
      </c>
    </row>
    <row r="27" spans="1:16" ht="17.45" customHeight="1">
      <c r="A27" s="85">
        <v>10</v>
      </c>
      <c r="B27" s="85"/>
      <c r="C27" s="90" t="s">
        <v>161</v>
      </c>
      <c r="D27" s="84" t="s">
        <v>162</v>
      </c>
      <c r="E27" s="91">
        <v>2</v>
      </c>
      <c r="F27" s="92">
        <v>7.3</v>
      </c>
      <c r="G27" s="92">
        <v>19</v>
      </c>
      <c r="H27" s="89">
        <f t="shared" si="0"/>
        <v>138.69999999999999</v>
      </c>
      <c r="I27" s="92">
        <v>15.75</v>
      </c>
      <c r="J27" s="92">
        <v>8.9499999999999993</v>
      </c>
      <c r="K27" s="89">
        <f t="shared" si="1"/>
        <v>163.39999999999998</v>
      </c>
      <c r="L27" s="89">
        <f t="shared" si="2"/>
        <v>14.6</v>
      </c>
      <c r="M27" s="89">
        <f t="shared" si="3"/>
        <v>277.39999999999998</v>
      </c>
      <c r="N27" s="89">
        <f t="shared" si="4"/>
        <v>31.5</v>
      </c>
      <c r="O27" s="89">
        <f t="shared" si="5"/>
        <v>17.899999999999999</v>
      </c>
      <c r="P27" s="89">
        <f t="shared" si="6"/>
        <v>326.79999999999995</v>
      </c>
    </row>
    <row r="28" spans="1:16" ht="17.45" customHeight="1">
      <c r="A28" s="85">
        <v>11</v>
      </c>
      <c r="B28" s="85"/>
      <c r="C28" s="90" t="s">
        <v>163</v>
      </c>
      <c r="D28" s="84" t="s">
        <v>162</v>
      </c>
      <c r="E28" s="91">
        <v>28</v>
      </c>
      <c r="F28" s="92">
        <v>0.64</v>
      </c>
      <c r="G28" s="92">
        <v>19</v>
      </c>
      <c r="H28" s="89">
        <f t="shared" si="0"/>
        <v>12.16</v>
      </c>
      <c r="I28" s="92">
        <v>26.25</v>
      </c>
      <c r="J28" s="92">
        <v>4.0999999999999996</v>
      </c>
      <c r="K28" s="89">
        <f t="shared" si="1"/>
        <v>42.51</v>
      </c>
      <c r="L28" s="89">
        <f t="shared" si="2"/>
        <v>17.920000000000002</v>
      </c>
      <c r="M28" s="89">
        <f t="shared" si="3"/>
        <v>340.48</v>
      </c>
      <c r="N28" s="89">
        <f t="shared" si="4"/>
        <v>735</v>
      </c>
      <c r="O28" s="89">
        <f t="shared" si="5"/>
        <v>114.8</v>
      </c>
      <c r="P28" s="89">
        <f t="shared" si="6"/>
        <v>1190.28</v>
      </c>
    </row>
    <row r="29" spans="1:16" ht="17.45" customHeight="1">
      <c r="A29" s="85">
        <v>12</v>
      </c>
      <c r="B29" s="85"/>
      <c r="C29" s="90" t="s">
        <v>164</v>
      </c>
      <c r="D29" s="84" t="s">
        <v>162</v>
      </c>
      <c r="E29" s="91">
        <v>4</v>
      </c>
      <c r="F29" s="92">
        <v>4.97</v>
      </c>
      <c r="G29" s="92">
        <v>19</v>
      </c>
      <c r="H29" s="89">
        <f t="shared" si="0"/>
        <v>94.43</v>
      </c>
      <c r="I29" s="89">
        <v>0</v>
      </c>
      <c r="J29" s="92">
        <v>15.75</v>
      </c>
      <c r="K29" s="89">
        <f t="shared" si="1"/>
        <v>110.18</v>
      </c>
      <c r="L29" s="89">
        <f t="shared" si="2"/>
        <v>19.88</v>
      </c>
      <c r="M29" s="89">
        <f t="shared" si="3"/>
        <v>377.72</v>
      </c>
      <c r="N29" s="89">
        <f t="shared" si="4"/>
        <v>0</v>
      </c>
      <c r="O29" s="89">
        <f t="shared" si="5"/>
        <v>63</v>
      </c>
      <c r="P29" s="89">
        <f t="shared" si="6"/>
        <v>440.72</v>
      </c>
    </row>
    <row r="30" spans="1:16" ht="17.45" customHeight="1">
      <c r="A30" s="85">
        <v>13</v>
      </c>
      <c r="B30" s="85"/>
      <c r="C30" s="90" t="s">
        <v>165</v>
      </c>
      <c r="D30" s="84" t="s">
        <v>166</v>
      </c>
      <c r="E30" s="91">
        <v>75</v>
      </c>
      <c r="F30" s="92">
        <v>1.5</v>
      </c>
      <c r="G30" s="92">
        <v>19</v>
      </c>
      <c r="H30" s="89">
        <f t="shared" si="0"/>
        <v>28.5</v>
      </c>
      <c r="I30" s="89">
        <v>0</v>
      </c>
      <c r="J30" s="92">
        <v>57.5</v>
      </c>
      <c r="K30" s="89">
        <f t="shared" si="1"/>
        <v>86</v>
      </c>
      <c r="L30" s="89">
        <f t="shared" si="2"/>
        <v>112.5</v>
      </c>
      <c r="M30" s="89">
        <f t="shared" si="3"/>
        <v>2137.5</v>
      </c>
      <c r="N30" s="89">
        <f t="shared" si="4"/>
        <v>0</v>
      </c>
      <c r="O30" s="89">
        <f t="shared" si="5"/>
        <v>4312.5</v>
      </c>
      <c r="P30" s="89">
        <f t="shared" si="6"/>
        <v>6450</v>
      </c>
    </row>
    <row r="31" spans="1:16" ht="17.45" customHeight="1">
      <c r="A31" s="85">
        <v>14</v>
      </c>
      <c r="B31" s="85"/>
      <c r="C31" s="90" t="s">
        <v>167</v>
      </c>
      <c r="D31" s="84" t="s">
        <v>168</v>
      </c>
      <c r="E31" s="91">
        <v>1</v>
      </c>
      <c r="F31" s="92">
        <v>15.2</v>
      </c>
      <c r="G31" s="92">
        <v>19</v>
      </c>
      <c r="H31" s="89">
        <f t="shared" si="0"/>
        <v>288.8</v>
      </c>
      <c r="I31" s="89">
        <v>0</v>
      </c>
      <c r="J31" s="92">
        <v>1260</v>
      </c>
      <c r="K31" s="89">
        <f t="shared" si="1"/>
        <v>1548.8</v>
      </c>
      <c r="L31" s="89">
        <f t="shared" si="2"/>
        <v>15.2</v>
      </c>
      <c r="M31" s="89">
        <f t="shared" si="3"/>
        <v>288.8</v>
      </c>
      <c r="N31" s="89">
        <f t="shared" si="4"/>
        <v>0</v>
      </c>
      <c r="O31" s="89">
        <f t="shared" si="5"/>
        <v>1260</v>
      </c>
      <c r="P31" s="89">
        <f t="shared" si="6"/>
        <v>1548.8</v>
      </c>
    </row>
    <row r="32" spans="1:16" ht="15" customHeight="1">
      <c r="A32" s="85"/>
      <c r="B32" s="85"/>
      <c r="C32" s="87"/>
      <c r="D32" s="87"/>
      <c r="E32" s="91"/>
      <c r="F32" s="92"/>
      <c r="G32" s="92"/>
      <c r="H32" s="92"/>
      <c r="I32" s="92"/>
      <c r="J32" s="92"/>
      <c r="K32" s="89">
        <f t="shared" si="1"/>
        <v>0</v>
      </c>
      <c r="L32" s="89">
        <f t="shared" si="2"/>
        <v>0</v>
      </c>
      <c r="M32" s="89">
        <f t="shared" si="3"/>
        <v>0</v>
      </c>
      <c r="N32" s="89">
        <f t="shared" si="4"/>
        <v>0</v>
      </c>
      <c r="O32" s="89">
        <f t="shared" si="5"/>
        <v>0</v>
      </c>
      <c r="P32" s="89">
        <f t="shared" si="6"/>
        <v>0</v>
      </c>
    </row>
    <row r="33" spans="1:16" ht="16.5" customHeight="1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</row>
    <row r="34" spans="1:16" ht="15.75" customHeight="1">
      <c r="A34" s="397" t="s">
        <v>169</v>
      </c>
      <c r="B34" s="398"/>
      <c r="C34" s="398"/>
      <c r="D34" s="399"/>
      <c r="E34" s="399"/>
      <c r="F34" s="399"/>
      <c r="G34" s="399"/>
      <c r="H34" s="399"/>
      <c r="I34" s="399"/>
      <c r="J34" s="399"/>
      <c r="K34" s="168"/>
      <c r="L34" s="169">
        <f>SUM(L17:L33)</f>
        <v>2288.88</v>
      </c>
      <c r="M34" s="169">
        <f>ROUND(SUM(M17:M32),2)</f>
        <v>43488.72</v>
      </c>
      <c r="N34" s="169">
        <f>ROUND(SUM(N17:N32),2)</f>
        <v>28122.48</v>
      </c>
      <c r="O34" s="169">
        <f>ROUND(SUM(O17:O32),2)</f>
        <v>17444.900000000001</v>
      </c>
      <c r="P34" s="169">
        <f>ROUND(SUM(P17:P32),2)</f>
        <v>89056.1</v>
      </c>
    </row>
    <row r="35" spans="1:16" ht="15" customHeight="1">
      <c r="A35" s="93"/>
      <c r="B35" s="93"/>
      <c r="C35" s="164"/>
      <c r="D35" s="172"/>
      <c r="E35" s="173" t="s">
        <v>170</v>
      </c>
      <c r="F35" s="174">
        <v>0.03</v>
      </c>
      <c r="G35" s="172"/>
      <c r="H35" s="172"/>
      <c r="I35" s="172"/>
      <c r="J35" s="172"/>
      <c r="K35" s="175"/>
      <c r="L35" s="176"/>
      <c r="M35" s="176"/>
      <c r="N35" s="176"/>
      <c r="O35" s="176"/>
      <c r="P35" s="177">
        <f>P34*0.03</f>
        <v>2671.683</v>
      </c>
    </row>
    <row r="36" spans="1:16" ht="15" customHeight="1">
      <c r="A36" s="70"/>
      <c r="B36" s="70"/>
      <c r="C36" s="165"/>
      <c r="D36" s="178"/>
      <c r="E36" s="179" t="s">
        <v>171</v>
      </c>
      <c r="F36" s="180">
        <v>0.03</v>
      </c>
      <c r="G36" s="178"/>
      <c r="H36" s="178"/>
      <c r="I36" s="178"/>
      <c r="J36" s="178"/>
      <c r="K36" s="178"/>
      <c r="L36" s="178"/>
      <c r="M36" s="178"/>
      <c r="N36" s="178"/>
      <c r="O36" s="178"/>
      <c r="P36" s="177">
        <f>P34*0.03</f>
        <v>2671.683</v>
      </c>
    </row>
    <row r="37" spans="1:16" ht="14.25" customHeight="1">
      <c r="A37" s="94"/>
      <c r="B37" s="95" t="s">
        <v>172</v>
      </c>
      <c r="C37" s="166"/>
      <c r="D37" s="181"/>
      <c r="E37" s="182" t="s">
        <v>14</v>
      </c>
      <c r="F37" s="181"/>
      <c r="G37" s="181"/>
      <c r="H37" s="181"/>
      <c r="I37" s="181"/>
      <c r="J37" s="181"/>
      <c r="K37" s="181"/>
      <c r="L37" s="178"/>
      <c r="M37" s="178"/>
      <c r="N37" s="178"/>
      <c r="O37" s="178"/>
      <c r="P37" s="183">
        <f>P34+P35+P36</f>
        <v>94399.466000000015</v>
      </c>
    </row>
    <row r="38" spans="1:16" ht="14.25" customHeight="1">
      <c r="A38" s="94"/>
      <c r="B38" s="95" t="s">
        <v>173</v>
      </c>
      <c r="C38" s="166"/>
      <c r="D38" s="181"/>
      <c r="E38" s="182" t="s">
        <v>20</v>
      </c>
      <c r="F38" s="181"/>
      <c r="G38" s="181"/>
      <c r="H38" s="181"/>
      <c r="I38" s="181"/>
      <c r="J38" s="181"/>
      <c r="K38" s="181"/>
      <c r="L38" s="178"/>
      <c r="M38" s="178"/>
      <c r="N38" s="184"/>
      <c r="O38" s="178"/>
      <c r="P38" s="183">
        <f>P37*1.21</f>
        <v>114223.35386000002</v>
      </c>
    </row>
    <row r="39" spans="1:16" ht="15" customHeight="1">
      <c r="A39" s="70"/>
      <c r="B39" s="70"/>
      <c r="C39" s="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</row>
    <row r="40" spans="1:16" ht="15" customHeight="1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</row>
    <row r="41" spans="1:16" ht="15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</row>
    <row r="42" spans="1:16" ht="15" customHeight="1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</row>
    <row r="43" spans="1:16" ht="15" customHeight="1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</row>
    <row r="44" spans="1:16" ht="15" customHeight="1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</row>
    <row r="45" spans="1:16" ht="15" customHeight="1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</row>
    <row r="46" spans="1:16" ht="15" customHeight="1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</row>
    <row r="47" spans="1:16" ht="15" customHeigh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</row>
    <row r="48" spans="1:16" ht="15" customHeight="1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</row>
    <row r="49" spans="1:16" ht="15" customHeight="1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</row>
    <row r="50" spans="1:16" ht="15" customHeight="1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</row>
    <row r="51" spans="1:16" ht="1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</row>
    <row r="52" spans="1:16" ht="1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</row>
    <row r="53" spans="1:16" ht="1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</row>
    <row r="54" spans="1:16" ht="1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</row>
    <row r="55" spans="1:16" ht="15" customHeight="1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</row>
    <row r="56" spans="1:16" ht="15" customHeigh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</row>
    <row r="57" spans="1:16" ht="1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</row>
    <row r="58" spans="1:16" ht="15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</row>
    <row r="59" spans="1:16" ht="15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</row>
    <row r="60" spans="1:16" ht="15" customHeight="1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</row>
    <row r="61" spans="1:16" ht="1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</row>
    <row r="62" spans="1:16" ht="15" customHeight="1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</row>
    <row r="63" spans="1:16" ht="15" customHeight="1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</row>
    <row r="64" spans="1:16" ht="15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</row>
    <row r="65" spans="1:16" ht="1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</row>
    <row r="66" spans="1:16" ht="15" customHeight="1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</row>
    <row r="67" spans="1:16" ht="15" customHeight="1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</row>
    <row r="68" spans="1:16" ht="15" customHeight="1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</row>
    <row r="69" spans="1:16" ht="15" customHeight="1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</row>
    <row r="70" spans="1:16" ht="15" customHeight="1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</row>
    <row r="71" spans="1:16" ht="15" customHeight="1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</row>
    <row r="72" spans="1:16" ht="15" customHeight="1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</row>
    <row r="73" spans="1:16" ht="15" customHeight="1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</row>
    <row r="74" spans="1:16" ht="15" customHeight="1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</row>
    <row r="75" spans="1:16" ht="15" customHeight="1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</row>
    <row r="76" spans="1:16" ht="15" customHeight="1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</row>
    <row r="77" spans="1:16" ht="15" customHeight="1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</row>
    <row r="78" spans="1:16" ht="15" customHeight="1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</row>
    <row r="79" spans="1:16" ht="15" customHeight="1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</row>
    <row r="80" spans="1:16" ht="15" customHeight="1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</row>
    <row r="81" spans="1:16" ht="15" customHeight="1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</row>
    <row r="82" spans="1:16" ht="15" customHeight="1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</row>
    <row r="83" spans="1:16" ht="15" customHeight="1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</row>
    <row r="84" spans="1:16" ht="15" customHeight="1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</row>
    <row r="85" spans="1:16" ht="15" customHeight="1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</row>
    <row r="86" spans="1:16" ht="15" customHeight="1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</row>
    <row r="87" spans="1:16" ht="15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</row>
    <row r="88" spans="1:16" ht="15" customHeight="1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</row>
    <row r="89" spans="1:16" ht="15" customHeight="1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</row>
    <row r="90" spans="1:16" ht="15" customHeight="1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</row>
    <row r="91" spans="1:16" ht="15" customHeight="1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</row>
    <row r="92" spans="1:16" ht="15" customHeight="1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</row>
    <row r="93" spans="1:16" ht="15" customHeight="1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</row>
    <row r="94" spans="1:16" ht="15" customHeight="1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</row>
    <row r="95" spans="1:16" ht="15" customHeight="1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</row>
    <row r="96" spans="1:16" ht="15" customHeight="1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</row>
    <row r="97" spans="1:16" ht="15" customHeight="1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</row>
    <row r="98" spans="1:16" ht="15" customHeight="1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</row>
  </sheetData>
  <mergeCells count="14">
    <mergeCell ref="L14:P14"/>
    <mergeCell ref="A16:P16"/>
    <mergeCell ref="A33:P33"/>
    <mergeCell ref="A34:J34"/>
    <mergeCell ref="A2:P2"/>
    <mergeCell ref="A3:P3"/>
    <mergeCell ref="A4:P4"/>
    <mergeCell ref="M11:N11"/>
    <mergeCell ref="A14:A15"/>
    <mergeCell ref="B14:B15"/>
    <mergeCell ref="C14:C15"/>
    <mergeCell ref="D14:D15"/>
    <mergeCell ref="E14:E15"/>
    <mergeCell ref="F14:K14"/>
  </mergeCells>
  <pageMargins left="0.78749999999999998" right="0.78749999999999998" top="1.05278" bottom="1.05278" header="0.78749999999999998" footer="0.78749999999999998"/>
  <pageSetup orientation="portrait" r:id="rId1"/>
  <headerFooter>
    <oddHeader>&amp;C&amp;"Times New Roman,Regular"&amp;12&amp;K000000jumta remonts</oddHeader>
    <oddFooter>&amp;C&amp;"Helvetica Neue,Regular"&amp;12&amp;K000000&amp;P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7559E-4E4C-46F8-A560-2539B4478029}">
  <sheetPr>
    <tabColor indexed="63"/>
  </sheetPr>
  <dimension ref="A1:J34"/>
  <sheetViews>
    <sheetView showZeros="0" zoomScaleNormal="100" zoomScaleSheetLayoutView="110" workbookViewId="0">
      <selection activeCell="C25" sqref="C25"/>
    </sheetView>
  </sheetViews>
  <sheetFormatPr defaultColWidth="11.5703125" defaultRowHeight="12.75"/>
  <cols>
    <col min="1" max="1" width="5.85546875" style="2" customWidth="1"/>
    <col min="2" max="2" width="53.5703125" style="2" customWidth="1"/>
    <col min="3" max="3" width="32.140625" style="2" customWidth="1"/>
    <col min="4" max="4" width="15" style="2" customWidth="1"/>
    <col min="5" max="255" width="8.85546875" style="2" customWidth="1"/>
    <col min="256" max="256" width="11.5703125" style="2"/>
    <col min="257" max="257" width="5.85546875" style="2" customWidth="1"/>
    <col min="258" max="258" width="53.5703125" style="2" customWidth="1"/>
    <col min="259" max="259" width="32.140625" style="2" customWidth="1"/>
    <col min="260" max="260" width="15" style="2" customWidth="1"/>
    <col min="261" max="511" width="8.85546875" style="2" customWidth="1"/>
    <col min="512" max="512" width="11.5703125" style="2"/>
    <col min="513" max="513" width="5.85546875" style="2" customWidth="1"/>
    <col min="514" max="514" width="53.5703125" style="2" customWidth="1"/>
    <col min="515" max="515" width="32.140625" style="2" customWidth="1"/>
    <col min="516" max="516" width="15" style="2" customWidth="1"/>
    <col min="517" max="767" width="8.85546875" style="2" customWidth="1"/>
    <col min="768" max="768" width="11.5703125" style="2"/>
    <col min="769" max="769" width="5.85546875" style="2" customWidth="1"/>
    <col min="770" max="770" width="53.5703125" style="2" customWidth="1"/>
    <col min="771" max="771" width="32.140625" style="2" customWidth="1"/>
    <col min="772" max="772" width="15" style="2" customWidth="1"/>
    <col min="773" max="1023" width="8.85546875" style="2" customWidth="1"/>
    <col min="1024" max="1024" width="11.5703125" style="2"/>
    <col min="1025" max="1025" width="5.85546875" style="2" customWidth="1"/>
    <col min="1026" max="1026" width="53.5703125" style="2" customWidth="1"/>
    <col min="1027" max="1027" width="32.140625" style="2" customWidth="1"/>
    <col min="1028" max="1028" width="15" style="2" customWidth="1"/>
    <col min="1029" max="1279" width="8.85546875" style="2" customWidth="1"/>
    <col min="1280" max="1280" width="11.5703125" style="2"/>
    <col min="1281" max="1281" width="5.85546875" style="2" customWidth="1"/>
    <col min="1282" max="1282" width="53.5703125" style="2" customWidth="1"/>
    <col min="1283" max="1283" width="32.140625" style="2" customWidth="1"/>
    <col min="1284" max="1284" width="15" style="2" customWidth="1"/>
    <col min="1285" max="1535" width="8.85546875" style="2" customWidth="1"/>
    <col min="1536" max="1536" width="11.5703125" style="2"/>
    <col min="1537" max="1537" width="5.85546875" style="2" customWidth="1"/>
    <col min="1538" max="1538" width="53.5703125" style="2" customWidth="1"/>
    <col min="1539" max="1539" width="32.140625" style="2" customWidth="1"/>
    <col min="1540" max="1540" width="15" style="2" customWidth="1"/>
    <col min="1541" max="1791" width="8.85546875" style="2" customWidth="1"/>
    <col min="1792" max="1792" width="11.5703125" style="2"/>
    <col min="1793" max="1793" width="5.85546875" style="2" customWidth="1"/>
    <col min="1794" max="1794" width="53.5703125" style="2" customWidth="1"/>
    <col min="1795" max="1795" width="32.140625" style="2" customWidth="1"/>
    <col min="1796" max="1796" width="15" style="2" customWidth="1"/>
    <col min="1797" max="2047" width="8.85546875" style="2" customWidth="1"/>
    <col min="2048" max="2048" width="11.5703125" style="2"/>
    <col min="2049" max="2049" width="5.85546875" style="2" customWidth="1"/>
    <col min="2050" max="2050" width="53.5703125" style="2" customWidth="1"/>
    <col min="2051" max="2051" width="32.140625" style="2" customWidth="1"/>
    <col min="2052" max="2052" width="15" style="2" customWidth="1"/>
    <col min="2053" max="2303" width="8.85546875" style="2" customWidth="1"/>
    <col min="2304" max="2304" width="11.5703125" style="2"/>
    <col min="2305" max="2305" width="5.85546875" style="2" customWidth="1"/>
    <col min="2306" max="2306" width="53.5703125" style="2" customWidth="1"/>
    <col min="2307" max="2307" width="32.140625" style="2" customWidth="1"/>
    <col min="2308" max="2308" width="15" style="2" customWidth="1"/>
    <col min="2309" max="2559" width="8.85546875" style="2" customWidth="1"/>
    <col min="2560" max="2560" width="11.5703125" style="2"/>
    <col min="2561" max="2561" width="5.85546875" style="2" customWidth="1"/>
    <col min="2562" max="2562" width="53.5703125" style="2" customWidth="1"/>
    <col min="2563" max="2563" width="32.140625" style="2" customWidth="1"/>
    <col min="2564" max="2564" width="15" style="2" customWidth="1"/>
    <col min="2565" max="2815" width="8.85546875" style="2" customWidth="1"/>
    <col min="2816" max="2816" width="11.5703125" style="2"/>
    <col min="2817" max="2817" width="5.85546875" style="2" customWidth="1"/>
    <col min="2818" max="2818" width="53.5703125" style="2" customWidth="1"/>
    <col min="2819" max="2819" width="32.140625" style="2" customWidth="1"/>
    <col min="2820" max="2820" width="15" style="2" customWidth="1"/>
    <col min="2821" max="3071" width="8.85546875" style="2" customWidth="1"/>
    <col min="3072" max="3072" width="11.5703125" style="2"/>
    <col min="3073" max="3073" width="5.85546875" style="2" customWidth="1"/>
    <col min="3074" max="3074" width="53.5703125" style="2" customWidth="1"/>
    <col min="3075" max="3075" width="32.140625" style="2" customWidth="1"/>
    <col min="3076" max="3076" width="15" style="2" customWidth="1"/>
    <col min="3077" max="3327" width="8.85546875" style="2" customWidth="1"/>
    <col min="3328" max="3328" width="11.5703125" style="2"/>
    <col min="3329" max="3329" width="5.85546875" style="2" customWidth="1"/>
    <col min="3330" max="3330" width="53.5703125" style="2" customWidth="1"/>
    <col min="3331" max="3331" width="32.140625" style="2" customWidth="1"/>
    <col min="3332" max="3332" width="15" style="2" customWidth="1"/>
    <col min="3333" max="3583" width="8.85546875" style="2" customWidth="1"/>
    <col min="3584" max="3584" width="11.5703125" style="2"/>
    <col min="3585" max="3585" width="5.85546875" style="2" customWidth="1"/>
    <col min="3586" max="3586" width="53.5703125" style="2" customWidth="1"/>
    <col min="3587" max="3587" width="32.140625" style="2" customWidth="1"/>
    <col min="3588" max="3588" width="15" style="2" customWidth="1"/>
    <col min="3589" max="3839" width="8.85546875" style="2" customWidth="1"/>
    <col min="3840" max="3840" width="11.5703125" style="2"/>
    <col min="3841" max="3841" width="5.85546875" style="2" customWidth="1"/>
    <col min="3842" max="3842" width="53.5703125" style="2" customWidth="1"/>
    <col min="3843" max="3843" width="32.140625" style="2" customWidth="1"/>
    <col min="3844" max="3844" width="15" style="2" customWidth="1"/>
    <col min="3845" max="4095" width="8.85546875" style="2" customWidth="1"/>
    <col min="4096" max="4096" width="11.5703125" style="2"/>
    <col min="4097" max="4097" width="5.85546875" style="2" customWidth="1"/>
    <col min="4098" max="4098" width="53.5703125" style="2" customWidth="1"/>
    <col min="4099" max="4099" width="32.140625" style="2" customWidth="1"/>
    <col min="4100" max="4100" width="15" style="2" customWidth="1"/>
    <col min="4101" max="4351" width="8.85546875" style="2" customWidth="1"/>
    <col min="4352" max="4352" width="11.5703125" style="2"/>
    <col min="4353" max="4353" width="5.85546875" style="2" customWidth="1"/>
    <col min="4354" max="4354" width="53.5703125" style="2" customWidth="1"/>
    <col min="4355" max="4355" width="32.140625" style="2" customWidth="1"/>
    <col min="4356" max="4356" width="15" style="2" customWidth="1"/>
    <col min="4357" max="4607" width="8.85546875" style="2" customWidth="1"/>
    <col min="4608" max="4608" width="11.5703125" style="2"/>
    <col min="4609" max="4609" width="5.85546875" style="2" customWidth="1"/>
    <col min="4610" max="4610" width="53.5703125" style="2" customWidth="1"/>
    <col min="4611" max="4611" width="32.140625" style="2" customWidth="1"/>
    <col min="4612" max="4612" width="15" style="2" customWidth="1"/>
    <col min="4613" max="4863" width="8.85546875" style="2" customWidth="1"/>
    <col min="4864" max="4864" width="11.5703125" style="2"/>
    <col min="4865" max="4865" width="5.85546875" style="2" customWidth="1"/>
    <col min="4866" max="4866" width="53.5703125" style="2" customWidth="1"/>
    <col min="4867" max="4867" width="32.140625" style="2" customWidth="1"/>
    <col min="4868" max="4868" width="15" style="2" customWidth="1"/>
    <col min="4869" max="5119" width="8.85546875" style="2" customWidth="1"/>
    <col min="5120" max="5120" width="11.5703125" style="2"/>
    <col min="5121" max="5121" width="5.85546875" style="2" customWidth="1"/>
    <col min="5122" max="5122" width="53.5703125" style="2" customWidth="1"/>
    <col min="5123" max="5123" width="32.140625" style="2" customWidth="1"/>
    <col min="5124" max="5124" width="15" style="2" customWidth="1"/>
    <col min="5125" max="5375" width="8.85546875" style="2" customWidth="1"/>
    <col min="5376" max="5376" width="11.5703125" style="2"/>
    <col min="5377" max="5377" width="5.85546875" style="2" customWidth="1"/>
    <col min="5378" max="5378" width="53.5703125" style="2" customWidth="1"/>
    <col min="5379" max="5379" width="32.140625" style="2" customWidth="1"/>
    <col min="5380" max="5380" width="15" style="2" customWidth="1"/>
    <col min="5381" max="5631" width="8.85546875" style="2" customWidth="1"/>
    <col min="5632" max="5632" width="11.5703125" style="2"/>
    <col min="5633" max="5633" width="5.85546875" style="2" customWidth="1"/>
    <col min="5634" max="5634" width="53.5703125" style="2" customWidth="1"/>
    <col min="5635" max="5635" width="32.140625" style="2" customWidth="1"/>
    <col min="5636" max="5636" width="15" style="2" customWidth="1"/>
    <col min="5637" max="5887" width="8.85546875" style="2" customWidth="1"/>
    <col min="5888" max="5888" width="11.5703125" style="2"/>
    <col min="5889" max="5889" width="5.85546875" style="2" customWidth="1"/>
    <col min="5890" max="5890" width="53.5703125" style="2" customWidth="1"/>
    <col min="5891" max="5891" width="32.140625" style="2" customWidth="1"/>
    <col min="5892" max="5892" width="15" style="2" customWidth="1"/>
    <col min="5893" max="6143" width="8.85546875" style="2" customWidth="1"/>
    <col min="6144" max="6144" width="11.5703125" style="2"/>
    <col min="6145" max="6145" width="5.85546875" style="2" customWidth="1"/>
    <col min="6146" max="6146" width="53.5703125" style="2" customWidth="1"/>
    <col min="6147" max="6147" width="32.140625" style="2" customWidth="1"/>
    <col min="6148" max="6148" width="15" style="2" customWidth="1"/>
    <col min="6149" max="6399" width="8.85546875" style="2" customWidth="1"/>
    <col min="6400" max="6400" width="11.5703125" style="2"/>
    <col min="6401" max="6401" width="5.85546875" style="2" customWidth="1"/>
    <col min="6402" max="6402" width="53.5703125" style="2" customWidth="1"/>
    <col min="6403" max="6403" width="32.140625" style="2" customWidth="1"/>
    <col min="6404" max="6404" width="15" style="2" customWidth="1"/>
    <col min="6405" max="6655" width="8.85546875" style="2" customWidth="1"/>
    <col min="6656" max="6656" width="11.5703125" style="2"/>
    <col min="6657" max="6657" width="5.85546875" style="2" customWidth="1"/>
    <col min="6658" max="6658" width="53.5703125" style="2" customWidth="1"/>
    <col min="6659" max="6659" width="32.140625" style="2" customWidth="1"/>
    <col min="6660" max="6660" width="15" style="2" customWidth="1"/>
    <col min="6661" max="6911" width="8.85546875" style="2" customWidth="1"/>
    <col min="6912" max="6912" width="11.5703125" style="2"/>
    <col min="6913" max="6913" width="5.85546875" style="2" customWidth="1"/>
    <col min="6914" max="6914" width="53.5703125" style="2" customWidth="1"/>
    <col min="6915" max="6915" width="32.140625" style="2" customWidth="1"/>
    <col min="6916" max="6916" width="15" style="2" customWidth="1"/>
    <col min="6917" max="7167" width="8.85546875" style="2" customWidth="1"/>
    <col min="7168" max="7168" width="11.5703125" style="2"/>
    <col min="7169" max="7169" width="5.85546875" style="2" customWidth="1"/>
    <col min="7170" max="7170" width="53.5703125" style="2" customWidth="1"/>
    <col min="7171" max="7171" width="32.140625" style="2" customWidth="1"/>
    <col min="7172" max="7172" width="15" style="2" customWidth="1"/>
    <col min="7173" max="7423" width="8.85546875" style="2" customWidth="1"/>
    <col min="7424" max="7424" width="11.5703125" style="2"/>
    <col min="7425" max="7425" width="5.85546875" style="2" customWidth="1"/>
    <col min="7426" max="7426" width="53.5703125" style="2" customWidth="1"/>
    <col min="7427" max="7427" width="32.140625" style="2" customWidth="1"/>
    <col min="7428" max="7428" width="15" style="2" customWidth="1"/>
    <col min="7429" max="7679" width="8.85546875" style="2" customWidth="1"/>
    <col min="7680" max="7680" width="11.5703125" style="2"/>
    <col min="7681" max="7681" width="5.85546875" style="2" customWidth="1"/>
    <col min="7682" max="7682" width="53.5703125" style="2" customWidth="1"/>
    <col min="7683" max="7683" width="32.140625" style="2" customWidth="1"/>
    <col min="7684" max="7684" width="15" style="2" customWidth="1"/>
    <col min="7685" max="7935" width="8.85546875" style="2" customWidth="1"/>
    <col min="7936" max="7936" width="11.5703125" style="2"/>
    <col min="7937" max="7937" width="5.85546875" style="2" customWidth="1"/>
    <col min="7938" max="7938" width="53.5703125" style="2" customWidth="1"/>
    <col min="7939" max="7939" width="32.140625" style="2" customWidth="1"/>
    <col min="7940" max="7940" width="15" style="2" customWidth="1"/>
    <col min="7941" max="8191" width="8.85546875" style="2" customWidth="1"/>
    <col min="8192" max="8192" width="11.5703125" style="2"/>
    <col min="8193" max="8193" width="5.85546875" style="2" customWidth="1"/>
    <col min="8194" max="8194" width="53.5703125" style="2" customWidth="1"/>
    <col min="8195" max="8195" width="32.140625" style="2" customWidth="1"/>
    <col min="8196" max="8196" width="15" style="2" customWidth="1"/>
    <col min="8197" max="8447" width="8.85546875" style="2" customWidth="1"/>
    <col min="8448" max="8448" width="11.5703125" style="2"/>
    <col min="8449" max="8449" width="5.85546875" style="2" customWidth="1"/>
    <col min="8450" max="8450" width="53.5703125" style="2" customWidth="1"/>
    <col min="8451" max="8451" width="32.140625" style="2" customWidth="1"/>
    <col min="8452" max="8452" width="15" style="2" customWidth="1"/>
    <col min="8453" max="8703" width="8.85546875" style="2" customWidth="1"/>
    <col min="8704" max="8704" width="11.5703125" style="2"/>
    <col min="8705" max="8705" width="5.85546875" style="2" customWidth="1"/>
    <col min="8706" max="8706" width="53.5703125" style="2" customWidth="1"/>
    <col min="8707" max="8707" width="32.140625" style="2" customWidth="1"/>
    <col min="8708" max="8708" width="15" style="2" customWidth="1"/>
    <col min="8709" max="8959" width="8.85546875" style="2" customWidth="1"/>
    <col min="8960" max="8960" width="11.5703125" style="2"/>
    <col min="8961" max="8961" width="5.85546875" style="2" customWidth="1"/>
    <col min="8962" max="8962" width="53.5703125" style="2" customWidth="1"/>
    <col min="8963" max="8963" width="32.140625" style="2" customWidth="1"/>
    <col min="8964" max="8964" width="15" style="2" customWidth="1"/>
    <col min="8965" max="9215" width="8.85546875" style="2" customWidth="1"/>
    <col min="9216" max="9216" width="11.5703125" style="2"/>
    <col min="9217" max="9217" width="5.85546875" style="2" customWidth="1"/>
    <col min="9218" max="9218" width="53.5703125" style="2" customWidth="1"/>
    <col min="9219" max="9219" width="32.140625" style="2" customWidth="1"/>
    <col min="9220" max="9220" width="15" style="2" customWidth="1"/>
    <col min="9221" max="9471" width="8.85546875" style="2" customWidth="1"/>
    <col min="9472" max="9472" width="11.5703125" style="2"/>
    <col min="9473" max="9473" width="5.85546875" style="2" customWidth="1"/>
    <col min="9474" max="9474" width="53.5703125" style="2" customWidth="1"/>
    <col min="9475" max="9475" width="32.140625" style="2" customWidth="1"/>
    <col min="9476" max="9476" width="15" style="2" customWidth="1"/>
    <col min="9477" max="9727" width="8.85546875" style="2" customWidth="1"/>
    <col min="9728" max="9728" width="11.5703125" style="2"/>
    <col min="9729" max="9729" width="5.85546875" style="2" customWidth="1"/>
    <col min="9730" max="9730" width="53.5703125" style="2" customWidth="1"/>
    <col min="9731" max="9731" width="32.140625" style="2" customWidth="1"/>
    <col min="9732" max="9732" width="15" style="2" customWidth="1"/>
    <col min="9733" max="9983" width="8.85546875" style="2" customWidth="1"/>
    <col min="9984" max="9984" width="11.5703125" style="2"/>
    <col min="9985" max="9985" width="5.85546875" style="2" customWidth="1"/>
    <col min="9986" max="9986" width="53.5703125" style="2" customWidth="1"/>
    <col min="9987" max="9987" width="32.140625" style="2" customWidth="1"/>
    <col min="9988" max="9988" width="15" style="2" customWidth="1"/>
    <col min="9989" max="10239" width="8.85546875" style="2" customWidth="1"/>
    <col min="10240" max="10240" width="11.5703125" style="2"/>
    <col min="10241" max="10241" width="5.85546875" style="2" customWidth="1"/>
    <col min="10242" max="10242" width="53.5703125" style="2" customWidth="1"/>
    <col min="10243" max="10243" width="32.140625" style="2" customWidth="1"/>
    <col min="10244" max="10244" width="15" style="2" customWidth="1"/>
    <col min="10245" max="10495" width="8.85546875" style="2" customWidth="1"/>
    <col min="10496" max="10496" width="11.5703125" style="2"/>
    <col min="10497" max="10497" width="5.85546875" style="2" customWidth="1"/>
    <col min="10498" max="10498" width="53.5703125" style="2" customWidth="1"/>
    <col min="10499" max="10499" width="32.140625" style="2" customWidth="1"/>
    <col min="10500" max="10500" width="15" style="2" customWidth="1"/>
    <col min="10501" max="10751" width="8.85546875" style="2" customWidth="1"/>
    <col min="10752" max="10752" width="11.5703125" style="2"/>
    <col min="10753" max="10753" width="5.85546875" style="2" customWidth="1"/>
    <col min="10754" max="10754" width="53.5703125" style="2" customWidth="1"/>
    <col min="10755" max="10755" width="32.140625" style="2" customWidth="1"/>
    <col min="10756" max="10756" width="15" style="2" customWidth="1"/>
    <col min="10757" max="11007" width="8.85546875" style="2" customWidth="1"/>
    <col min="11008" max="11008" width="11.5703125" style="2"/>
    <col min="11009" max="11009" width="5.85546875" style="2" customWidth="1"/>
    <col min="11010" max="11010" width="53.5703125" style="2" customWidth="1"/>
    <col min="11011" max="11011" width="32.140625" style="2" customWidth="1"/>
    <col min="11012" max="11012" width="15" style="2" customWidth="1"/>
    <col min="11013" max="11263" width="8.85546875" style="2" customWidth="1"/>
    <col min="11264" max="11264" width="11.5703125" style="2"/>
    <col min="11265" max="11265" width="5.85546875" style="2" customWidth="1"/>
    <col min="11266" max="11266" width="53.5703125" style="2" customWidth="1"/>
    <col min="11267" max="11267" width="32.140625" style="2" customWidth="1"/>
    <col min="11268" max="11268" width="15" style="2" customWidth="1"/>
    <col min="11269" max="11519" width="8.85546875" style="2" customWidth="1"/>
    <col min="11520" max="11520" width="11.5703125" style="2"/>
    <col min="11521" max="11521" width="5.85546875" style="2" customWidth="1"/>
    <col min="11522" max="11522" width="53.5703125" style="2" customWidth="1"/>
    <col min="11523" max="11523" width="32.140625" style="2" customWidth="1"/>
    <col min="11524" max="11524" width="15" style="2" customWidth="1"/>
    <col min="11525" max="11775" width="8.85546875" style="2" customWidth="1"/>
    <col min="11776" max="11776" width="11.5703125" style="2"/>
    <col min="11777" max="11777" width="5.85546875" style="2" customWidth="1"/>
    <col min="11778" max="11778" width="53.5703125" style="2" customWidth="1"/>
    <col min="11779" max="11779" width="32.140625" style="2" customWidth="1"/>
    <col min="11780" max="11780" width="15" style="2" customWidth="1"/>
    <col min="11781" max="12031" width="8.85546875" style="2" customWidth="1"/>
    <col min="12032" max="12032" width="11.5703125" style="2"/>
    <col min="12033" max="12033" width="5.85546875" style="2" customWidth="1"/>
    <col min="12034" max="12034" width="53.5703125" style="2" customWidth="1"/>
    <col min="12035" max="12035" width="32.140625" style="2" customWidth="1"/>
    <col min="12036" max="12036" width="15" style="2" customWidth="1"/>
    <col min="12037" max="12287" width="8.85546875" style="2" customWidth="1"/>
    <col min="12288" max="12288" width="11.5703125" style="2"/>
    <col min="12289" max="12289" width="5.85546875" style="2" customWidth="1"/>
    <col min="12290" max="12290" width="53.5703125" style="2" customWidth="1"/>
    <col min="12291" max="12291" width="32.140625" style="2" customWidth="1"/>
    <col min="12292" max="12292" width="15" style="2" customWidth="1"/>
    <col min="12293" max="12543" width="8.85546875" style="2" customWidth="1"/>
    <col min="12544" max="12544" width="11.5703125" style="2"/>
    <col min="12545" max="12545" width="5.85546875" style="2" customWidth="1"/>
    <col min="12546" max="12546" width="53.5703125" style="2" customWidth="1"/>
    <col min="12547" max="12547" width="32.140625" style="2" customWidth="1"/>
    <col min="12548" max="12548" width="15" style="2" customWidth="1"/>
    <col min="12549" max="12799" width="8.85546875" style="2" customWidth="1"/>
    <col min="12800" max="12800" width="11.5703125" style="2"/>
    <col min="12801" max="12801" width="5.85546875" style="2" customWidth="1"/>
    <col min="12802" max="12802" width="53.5703125" style="2" customWidth="1"/>
    <col min="12803" max="12803" width="32.140625" style="2" customWidth="1"/>
    <col min="12804" max="12804" width="15" style="2" customWidth="1"/>
    <col min="12805" max="13055" width="8.85546875" style="2" customWidth="1"/>
    <col min="13056" max="13056" width="11.5703125" style="2"/>
    <col min="13057" max="13057" width="5.85546875" style="2" customWidth="1"/>
    <col min="13058" max="13058" width="53.5703125" style="2" customWidth="1"/>
    <col min="13059" max="13059" width="32.140625" style="2" customWidth="1"/>
    <col min="13060" max="13060" width="15" style="2" customWidth="1"/>
    <col min="13061" max="13311" width="8.85546875" style="2" customWidth="1"/>
    <col min="13312" max="13312" width="11.5703125" style="2"/>
    <col min="13313" max="13313" width="5.85546875" style="2" customWidth="1"/>
    <col min="13314" max="13314" width="53.5703125" style="2" customWidth="1"/>
    <col min="13315" max="13315" width="32.140625" style="2" customWidth="1"/>
    <col min="13316" max="13316" width="15" style="2" customWidth="1"/>
    <col min="13317" max="13567" width="8.85546875" style="2" customWidth="1"/>
    <col min="13568" max="13568" width="11.5703125" style="2"/>
    <col min="13569" max="13569" width="5.85546875" style="2" customWidth="1"/>
    <col min="13570" max="13570" width="53.5703125" style="2" customWidth="1"/>
    <col min="13571" max="13571" width="32.140625" style="2" customWidth="1"/>
    <col min="13572" max="13572" width="15" style="2" customWidth="1"/>
    <col min="13573" max="13823" width="8.85546875" style="2" customWidth="1"/>
    <col min="13824" max="13824" width="11.5703125" style="2"/>
    <col min="13825" max="13825" width="5.85546875" style="2" customWidth="1"/>
    <col min="13826" max="13826" width="53.5703125" style="2" customWidth="1"/>
    <col min="13827" max="13827" width="32.140625" style="2" customWidth="1"/>
    <col min="13828" max="13828" width="15" style="2" customWidth="1"/>
    <col min="13829" max="14079" width="8.85546875" style="2" customWidth="1"/>
    <col min="14080" max="14080" width="11.5703125" style="2"/>
    <col min="14081" max="14081" width="5.85546875" style="2" customWidth="1"/>
    <col min="14082" max="14082" width="53.5703125" style="2" customWidth="1"/>
    <col min="14083" max="14083" width="32.140625" style="2" customWidth="1"/>
    <col min="14084" max="14084" width="15" style="2" customWidth="1"/>
    <col min="14085" max="14335" width="8.85546875" style="2" customWidth="1"/>
    <col min="14336" max="14336" width="11.5703125" style="2"/>
    <col min="14337" max="14337" width="5.85546875" style="2" customWidth="1"/>
    <col min="14338" max="14338" width="53.5703125" style="2" customWidth="1"/>
    <col min="14339" max="14339" width="32.140625" style="2" customWidth="1"/>
    <col min="14340" max="14340" width="15" style="2" customWidth="1"/>
    <col min="14341" max="14591" width="8.85546875" style="2" customWidth="1"/>
    <col min="14592" max="14592" width="11.5703125" style="2"/>
    <col min="14593" max="14593" width="5.85546875" style="2" customWidth="1"/>
    <col min="14594" max="14594" width="53.5703125" style="2" customWidth="1"/>
    <col min="14595" max="14595" width="32.140625" style="2" customWidth="1"/>
    <col min="14596" max="14596" width="15" style="2" customWidth="1"/>
    <col min="14597" max="14847" width="8.85546875" style="2" customWidth="1"/>
    <col min="14848" max="14848" width="11.5703125" style="2"/>
    <col min="14849" max="14849" width="5.85546875" style="2" customWidth="1"/>
    <col min="14850" max="14850" width="53.5703125" style="2" customWidth="1"/>
    <col min="14851" max="14851" width="32.140625" style="2" customWidth="1"/>
    <col min="14852" max="14852" width="15" style="2" customWidth="1"/>
    <col min="14853" max="15103" width="8.85546875" style="2" customWidth="1"/>
    <col min="15104" max="15104" width="11.5703125" style="2"/>
    <col min="15105" max="15105" width="5.85546875" style="2" customWidth="1"/>
    <col min="15106" max="15106" width="53.5703125" style="2" customWidth="1"/>
    <col min="15107" max="15107" width="32.140625" style="2" customWidth="1"/>
    <col min="15108" max="15108" width="15" style="2" customWidth="1"/>
    <col min="15109" max="15359" width="8.85546875" style="2" customWidth="1"/>
    <col min="15360" max="15360" width="11.5703125" style="2"/>
    <col min="15361" max="15361" width="5.85546875" style="2" customWidth="1"/>
    <col min="15362" max="15362" width="53.5703125" style="2" customWidth="1"/>
    <col min="15363" max="15363" width="32.140625" style="2" customWidth="1"/>
    <col min="15364" max="15364" width="15" style="2" customWidth="1"/>
    <col min="15365" max="15615" width="8.85546875" style="2" customWidth="1"/>
    <col min="15616" max="15616" width="11.5703125" style="2"/>
    <col min="15617" max="15617" width="5.85546875" style="2" customWidth="1"/>
    <col min="15618" max="15618" width="53.5703125" style="2" customWidth="1"/>
    <col min="15619" max="15619" width="32.140625" style="2" customWidth="1"/>
    <col min="15620" max="15620" width="15" style="2" customWidth="1"/>
    <col min="15621" max="15871" width="8.85546875" style="2" customWidth="1"/>
    <col min="15872" max="15872" width="11.5703125" style="2"/>
    <col min="15873" max="15873" width="5.85546875" style="2" customWidth="1"/>
    <col min="15874" max="15874" width="53.5703125" style="2" customWidth="1"/>
    <col min="15875" max="15875" width="32.140625" style="2" customWidth="1"/>
    <col min="15876" max="15876" width="15" style="2" customWidth="1"/>
    <col min="15877" max="16127" width="8.85546875" style="2" customWidth="1"/>
    <col min="16128" max="16128" width="11.5703125" style="2"/>
    <col min="16129" max="16129" width="5.85546875" style="2" customWidth="1"/>
    <col min="16130" max="16130" width="53.5703125" style="2" customWidth="1"/>
    <col min="16131" max="16131" width="32.140625" style="2" customWidth="1"/>
    <col min="16132" max="16132" width="15" style="2" customWidth="1"/>
    <col min="16133" max="16383" width="8.85546875" style="2" customWidth="1"/>
    <col min="16384" max="16384" width="11.5703125" style="2"/>
  </cols>
  <sheetData>
    <row r="1" spans="1:8" ht="15.75">
      <c r="A1" s="192"/>
      <c r="B1" s="192"/>
      <c r="C1" s="193" t="s">
        <v>174</v>
      </c>
      <c r="D1" s="194"/>
      <c r="E1" s="194"/>
      <c r="F1" s="194"/>
      <c r="G1" s="194"/>
    </row>
    <row r="2" spans="1:8">
      <c r="A2" s="417" t="s">
        <v>175</v>
      </c>
      <c r="B2" s="417"/>
      <c r="C2" s="417"/>
      <c r="D2" s="194"/>
      <c r="E2" s="194"/>
      <c r="F2" s="194"/>
      <c r="G2" s="194"/>
    </row>
    <row r="3" spans="1:8">
      <c r="A3" s="417" t="s">
        <v>36</v>
      </c>
      <c r="B3" s="417"/>
      <c r="C3" s="417"/>
      <c r="D3" s="194"/>
      <c r="E3" s="194"/>
      <c r="F3" s="194"/>
      <c r="G3" s="194"/>
    </row>
    <row r="4" spans="1:8">
      <c r="A4" s="192"/>
      <c r="B4" s="192"/>
      <c r="C4" s="314" t="s">
        <v>176</v>
      </c>
      <c r="D4" s="194"/>
      <c r="E4" s="194"/>
      <c r="F4" s="194"/>
      <c r="G4" s="194"/>
    </row>
    <row r="5" spans="1:8">
      <c r="A5" s="418" t="s">
        <v>177</v>
      </c>
      <c r="B5" s="418"/>
      <c r="C5" s="418"/>
      <c r="D5" s="194"/>
      <c r="E5" s="194"/>
      <c r="F5" s="194"/>
      <c r="G5" s="194"/>
    </row>
    <row r="6" spans="1:8">
      <c r="A6" s="314"/>
      <c r="B6" s="314"/>
      <c r="C6" s="314"/>
      <c r="D6" s="194"/>
      <c r="E6" s="194"/>
      <c r="F6" s="194"/>
      <c r="G6" s="194"/>
    </row>
    <row r="7" spans="1:8" ht="15.75">
      <c r="A7" s="419" t="s">
        <v>178</v>
      </c>
      <c r="B7" s="419"/>
      <c r="C7" s="419"/>
      <c r="D7" s="194"/>
      <c r="E7" s="194"/>
      <c r="F7" s="194"/>
      <c r="G7" s="194"/>
    </row>
    <row r="8" spans="1:8" ht="12.75" customHeight="1">
      <c r="A8" s="420"/>
      <c r="B8" s="420"/>
      <c r="C8" s="420"/>
      <c r="D8" s="194"/>
      <c r="E8" s="194"/>
      <c r="F8" s="194"/>
      <c r="G8" s="194"/>
    </row>
    <row r="9" spans="1:8" ht="12.75" customHeight="1">
      <c r="A9" s="421"/>
      <c r="B9" s="421"/>
      <c r="C9" s="421"/>
      <c r="D9" s="194"/>
      <c r="E9" s="194"/>
      <c r="F9" s="194"/>
      <c r="G9" s="194"/>
    </row>
    <row r="10" spans="1:8" ht="12.75" customHeight="1">
      <c r="A10" s="422" t="str">
        <f>'RSMT_Būvniecības koptāme'!A9</f>
        <v>Pasūtītājs: Rīgas stila un modes tehnikums</v>
      </c>
      <c r="B10" s="422"/>
      <c r="C10" s="422"/>
      <c r="D10" s="422"/>
      <c r="E10" s="422"/>
      <c r="F10" s="422"/>
      <c r="G10" s="422"/>
      <c r="H10" s="195"/>
    </row>
    <row r="11" spans="1:8" ht="12.75" customHeight="1">
      <c r="A11" s="423" t="str">
        <f>'RSMT_Būvniecības koptāme'!A10</f>
        <v>Objekta nosaukums: Telpu remonts Ūdeļu 24, Rīga</v>
      </c>
      <c r="B11" s="423"/>
      <c r="C11" s="315"/>
      <c r="D11" s="315"/>
      <c r="E11" s="315"/>
      <c r="F11" s="315"/>
      <c r="G11" s="315"/>
      <c r="H11" s="195"/>
    </row>
    <row r="12" spans="1:8" ht="12.75" customHeight="1">
      <c r="A12" s="422" t="str">
        <f>'RSMT_Būvniecības koptāme'!A11</f>
        <v>Būves nosaukums: Rīgas Stila un modes tehnikums</v>
      </c>
      <c r="B12" s="422"/>
      <c r="C12" s="315"/>
      <c r="D12" s="315"/>
      <c r="E12" s="315"/>
      <c r="F12" s="315"/>
      <c r="G12" s="315"/>
      <c r="H12" s="195"/>
    </row>
    <row r="13" spans="1:8" ht="12.75" customHeight="1">
      <c r="A13" s="422" t="str">
        <f>'RSMT_Būvniecības koptāme'!A12</f>
        <v>Objekta adrese: Rīga, Ūdeļu iela 24, LV-1064</v>
      </c>
      <c r="B13" s="422"/>
      <c r="C13" s="315"/>
      <c r="D13" s="315"/>
      <c r="E13" s="315"/>
      <c r="F13" s="315"/>
      <c r="G13" s="315"/>
      <c r="H13" s="195"/>
    </row>
    <row r="14" spans="1:8" ht="12.75" customHeight="1">
      <c r="A14" s="422">
        <f>'RSMT_Būvniecības koptāme'!A13</f>
        <v>0</v>
      </c>
      <c r="B14" s="422"/>
      <c r="C14" s="422"/>
      <c r="D14" s="422"/>
      <c r="E14" s="422"/>
      <c r="F14" s="422"/>
      <c r="G14" s="422"/>
      <c r="H14" s="325"/>
    </row>
    <row r="15" spans="1:8">
      <c r="A15" s="416">
        <f>'RSMT_Būvniecības koptāme'!A14</f>
        <v>0</v>
      </c>
      <c r="B15" s="416"/>
      <c r="C15" s="416"/>
      <c r="D15" s="416"/>
      <c r="E15" s="416"/>
      <c r="F15" s="416"/>
      <c r="G15" s="416"/>
    </row>
    <row r="16" spans="1:8">
      <c r="A16" s="412"/>
      <c r="B16" s="412"/>
      <c r="C16" s="314"/>
      <c r="D16" s="194"/>
      <c r="E16" s="194"/>
      <c r="F16" s="194"/>
      <c r="G16" s="194"/>
    </row>
    <row r="17" spans="1:10">
      <c r="A17" s="413">
        <f>'RSMT_Būvniecības koptāme'!A16</f>
        <v>0</v>
      </c>
      <c r="B17" s="413"/>
      <c r="C17" s="196" t="s">
        <v>179</v>
      </c>
      <c r="D17" s="194"/>
      <c r="E17" s="194"/>
      <c r="F17" s="194"/>
      <c r="G17" s="194"/>
    </row>
    <row r="18" spans="1:10" ht="25.5">
      <c r="A18" s="197" t="s">
        <v>15</v>
      </c>
      <c r="B18" s="197" t="s">
        <v>7</v>
      </c>
      <c r="C18" s="197" t="s">
        <v>180</v>
      </c>
      <c r="D18" s="194"/>
      <c r="E18" s="194"/>
      <c r="F18" s="194"/>
      <c r="G18" s="194"/>
    </row>
    <row r="19" spans="1:10" ht="33.75" customHeight="1">
      <c r="A19" s="197">
        <v>1</v>
      </c>
      <c r="B19" s="198" t="str">
        <f>A11</f>
        <v>Objekta nosaukums: Telpu remonts Ūdeļu 24, Rīga</v>
      </c>
      <c r="C19" s="199">
        <f>RSMT_kopsavilkums!D23</f>
        <v>30503.640000000007</v>
      </c>
      <c r="D19" s="194"/>
      <c r="E19" s="194"/>
      <c r="F19" s="194"/>
      <c r="G19" s="194"/>
    </row>
    <row r="20" spans="1:10">
      <c r="A20" s="200"/>
      <c r="B20" s="318" t="s">
        <v>4</v>
      </c>
      <c r="C20" s="201">
        <f>C19</f>
        <v>30503.640000000007</v>
      </c>
      <c r="D20" s="194"/>
      <c r="E20" s="194"/>
      <c r="F20" s="194"/>
      <c r="G20" s="194"/>
    </row>
    <row r="21" spans="1:10" ht="12.75" customHeight="1">
      <c r="A21" s="414"/>
      <c r="B21" s="414"/>
      <c r="C21" s="202"/>
      <c r="D21" s="194"/>
      <c r="E21" s="194"/>
      <c r="F21" s="194"/>
      <c r="G21" s="194"/>
    </row>
    <row r="22" spans="1:10" ht="12.75" customHeight="1">
      <c r="A22" s="415" t="s">
        <v>181</v>
      </c>
      <c r="B22" s="415"/>
      <c r="C22" s="201">
        <f>ROUND(SUM(C20),2)</f>
        <v>30503.64</v>
      </c>
      <c r="D22" s="194"/>
      <c r="E22" s="194"/>
      <c r="F22" s="194"/>
      <c r="G22" s="194"/>
    </row>
    <row r="23" spans="1:10" ht="12.75" customHeight="1">
      <c r="A23" s="409" t="s">
        <v>182</v>
      </c>
      <c r="B23" s="409"/>
      <c r="C23" s="203">
        <f>RSMT_kopsavilkums!D24</f>
        <v>30503.640000000007</v>
      </c>
      <c r="E23" s="194"/>
      <c r="F23" s="194"/>
      <c r="G23" s="194"/>
    </row>
    <row r="24" spans="1:10" ht="12.75" customHeight="1">
      <c r="A24" s="409" t="s">
        <v>183</v>
      </c>
      <c r="B24" s="409"/>
      <c r="C24" s="203">
        <f>RSMT_kopsavilkums!D25</f>
        <v>6405.7644000000009</v>
      </c>
      <c r="E24" s="194"/>
      <c r="F24" s="194"/>
      <c r="G24" s="194"/>
    </row>
    <row r="25" spans="1:10" ht="12.75" customHeight="1">
      <c r="A25" s="409" t="s">
        <v>184</v>
      </c>
      <c r="B25" s="409"/>
      <c r="C25" s="203">
        <f>RSMT_kopsavilkums!D26</f>
        <v>36909.404400000007</v>
      </c>
      <c r="E25" s="194"/>
      <c r="F25" s="194"/>
      <c r="G25" s="194"/>
    </row>
    <row r="26" spans="1:10">
      <c r="A26" s="204"/>
      <c r="B26" s="204"/>
      <c r="C26" s="204"/>
      <c r="E26" s="194"/>
      <c r="F26" s="194"/>
      <c r="G26" s="194"/>
    </row>
    <row r="27" spans="1:10" ht="15">
      <c r="A27" s="205" t="s">
        <v>185</v>
      </c>
      <c r="B27" s="206"/>
      <c r="C27" s="207"/>
      <c r="E27" s="194"/>
      <c r="F27" s="194"/>
      <c r="G27" s="194"/>
      <c r="H27" s="208"/>
      <c r="I27" s="208"/>
      <c r="J27" s="208"/>
    </row>
    <row r="28" spans="1:10" ht="15">
      <c r="A28" s="410" t="s">
        <v>186</v>
      </c>
      <c r="B28" s="410"/>
      <c r="C28" s="410"/>
      <c r="D28" s="194"/>
      <c r="E28" s="194"/>
      <c r="F28" s="194"/>
      <c r="G28" s="209"/>
      <c r="H28" s="208"/>
      <c r="I28" s="208"/>
      <c r="J28" s="208"/>
    </row>
    <row r="29" spans="1:10" ht="15.75">
      <c r="A29" s="210" t="s">
        <v>187</v>
      </c>
      <c r="B29" s="210"/>
      <c r="C29" s="210"/>
      <c r="D29" s="208"/>
      <c r="E29" s="208"/>
      <c r="F29" s="194"/>
      <c r="G29" s="194"/>
      <c r="H29" s="208"/>
      <c r="I29" s="208"/>
      <c r="J29" s="208"/>
    </row>
    <row r="30" spans="1:10" ht="15">
      <c r="A30" s="317" t="s">
        <v>188</v>
      </c>
      <c r="B30" s="211"/>
      <c r="C30" s="317"/>
      <c r="D30" s="208"/>
      <c r="E30" s="208"/>
      <c r="F30" s="194"/>
      <c r="G30" s="194"/>
      <c r="H30" s="208"/>
      <c r="I30" s="208"/>
      <c r="J30" s="208"/>
    </row>
    <row r="31" spans="1:10" ht="15">
      <c r="A31" s="411"/>
      <c r="B31" s="411"/>
      <c r="C31" s="411"/>
      <c r="D31" s="317"/>
      <c r="E31" s="317"/>
      <c r="F31" s="212"/>
      <c r="G31" s="212"/>
      <c r="H31" s="213"/>
      <c r="I31" s="213"/>
      <c r="J31" s="213"/>
    </row>
    <row r="32" spans="1:10" ht="15">
      <c r="A32" s="212"/>
      <c r="B32" s="212">
        <f>A17</f>
        <v>0</v>
      </c>
      <c r="C32" s="207"/>
      <c r="D32" s="212"/>
      <c r="E32" s="212"/>
      <c r="F32" s="212"/>
      <c r="G32" s="212"/>
      <c r="H32" s="213"/>
      <c r="I32" s="213"/>
      <c r="J32" s="213"/>
    </row>
    <row r="33" spans="1:9" ht="15">
      <c r="A33" s="317"/>
      <c r="B33" s="317"/>
      <c r="C33" s="317"/>
      <c r="D33" s="317"/>
      <c r="E33" s="317"/>
      <c r="F33" s="317"/>
      <c r="G33" s="317"/>
      <c r="H33" s="317"/>
      <c r="I33" s="317"/>
    </row>
    <row r="34" spans="1:9">
      <c r="A34" s="214"/>
      <c r="B34" s="215"/>
    </row>
  </sheetData>
  <sheetProtection selectLockedCells="1" selectUnlockedCells="1"/>
  <mergeCells count="21">
    <mergeCell ref="A15:G15"/>
    <mergeCell ref="A2:C2"/>
    <mergeCell ref="A3:C3"/>
    <mergeCell ref="A5:C5"/>
    <mergeCell ref="A7:C7"/>
    <mergeCell ref="A8:C8"/>
    <mergeCell ref="A9:C9"/>
    <mergeCell ref="A10:G10"/>
    <mergeCell ref="A11:B11"/>
    <mergeCell ref="A12:B12"/>
    <mergeCell ref="A13:B13"/>
    <mergeCell ref="A14:G14"/>
    <mergeCell ref="A25:B25"/>
    <mergeCell ref="A28:C28"/>
    <mergeCell ref="A31:C31"/>
    <mergeCell ref="A16:B16"/>
    <mergeCell ref="A17:B17"/>
    <mergeCell ref="A21:B21"/>
    <mergeCell ref="A22:B22"/>
    <mergeCell ref="A23:B23"/>
    <mergeCell ref="A24:B24"/>
  </mergeCells>
  <pageMargins left="0.7" right="0.7" top="0.75" bottom="0.75" header="0.51180555555555551" footer="0.51180555555555551"/>
  <pageSetup paperSize="9" scale="94" firstPageNumber="0" orientation="portrait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E65AD-F5FD-4030-80DB-4B6EDA878298}">
  <sheetPr>
    <tabColor indexed="23"/>
  </sheetPr>
  <dimension ref="A1:I33"/>
  <sheetViews>
    <sheetView showZeros="0" zoomScaleNormal="100" zoomScaleSheetLayoutView="110" workbookViewId="0">
      <selection activeCell="A7" sqref="A7:C7"/>
    </sheetView>
  </sheetViews>
  <sheetFormatPr defaultRowHeight="12.75"/>
  <cols>
    <col min="1" max="1" width="5.85546875" style="2" customWidth="1"/>
    <col min="2" max="2" width="53.85546875" style="2" customWidth="1"/>
    <col min="3" max="3" width="32.140625" style="2" customWidth="1"/>
    <col min="4" max="256" width="9.140625" style="2"/>
    <col min="257" max="257" width="5.85546875" style="2" customWidth="1"/>
    <col min="258" max="258" width="53.85546875" style="2" customWidth="1"/>
    <col min="259" max="259" width="32.140625" style="2" customWidth="1"/>
    <col min="260" max="512" width="9.140625" style="2"/>
    <col min="513" max="513" width="5.85546875" style="2" customWidth="1"/>
    <col min="514" max="514" width="53.85546875" style="2" customWidth="1"/>
    <col min="515" max="515" width="32.140625" style="2" customWidth="1"/>
    <col min="516" max="768" width="9.140625" style="2"/>
    <col min="769" max="769" width="5.85546875" style="2" customWidth="1"/>
    <col min="770" max="770" width="53.85546875" style="2" customWidth="1"/>
    <col min="771" max="771" width="32.140625" style="2" customWidth="1"/>
    <col min="772" max="1024" width="9.140625" style="2"/>
    <col min="1025" max="1025" width="5.85546875" style="2" customWidth="1"/>
    <col min="1026" max="1026" width="53.85546875" style="2" customWidth="1"/>
    <col min="1027" max="1027" width="32.140625" style="2" customWidth="1"/>
    <col min="1028" max="1280" width="9.140625" style="2"/>
    <col min="1281" max="1281" width="5.85546875" style="2" customWidth="1"/>
    <col min="1282" max="1282" width="53.85546875" style="2" customWidth="1"/>
    <col min="1283" max="1283" width="32.140625" style="2" customWidth="1"/>
    <col min="1284" max="1536" width="9.140625" style="2"/>
    <col min="1537" max="1537" width="5.85546875" style="2" customWidth="1"/>
    <col min="1538" max="1538" width="53.85546875" style="2" customWidth="1"/>
    <col min="1539" max="1539" width="32.140625" style="2" customWidth="1"/>
    <col min="1540" max="1792" width="9.140625" style="2"/>
    <col min="1793" max="1793" width="5.85546875" style="2" customWidth="1"/>
    <col min="1794" max="1794" width="53.85546875" style="2" customWidth="1"/>
    <col min="1795" max="1795" width="32.140625" style="2" customWidth="1"/>
    <col min="1796" max="2048" width="9.140625" style="2"/>
    <col min="2049" max="2049" width="5.85546875" style="2" customWidth="1"/>
    <col min="2050" max="2050" width="53.85546875" style="2" customWidth="1"/>
    <col min="2051" max="2051" width="32.140625" style="2" customWidth="1"/>
    <col min="2052" max="2304" width="9.140625" style="2"/>
    <col min="2305" max="2305" width="5.85546875" style="2" customWidth="1"/>
    <col min="2306" max="2306" width="53.85546875" style="2" customWidth="1"/>
    <col min="2307" max="2307" width="32.140625" style="2" customWidth="1"/>
    <col min="2308" max="2560" width="9.140625" style="2"/>
    <col min="2561" max="2561" width="5.85546875" style="2" customWidth="1"/>
    <col min="2562" max="2562" width="53.85546875" style="2" customWidth="1"/>
    <col min="2563" max="2563" width="32.140625" style="2" customWidth="1"/>
    <col min="2564" max="2816" width="9.140625" style="2"/>
    <col min="2817" max="2817" width="5.85546875" style="2" customWidth="1"/>
    <col min="2818" max="2818" width="53.85546875" style="2" customWidth="1"/>
    <col min="2819" max="2819" width="32.140625" style="2" customWidth="1"/>
    <col min="2820" max="3072" width="9.140625" style="2"/>
    <col min="3073" max="3073" width="5.85546875" style="2" customWidth="1"/>
    <col min="3074" max="3074" width="53.85546875" style="2" customWidth="1"/>
    <col min="3075" max="3075" width="32.140625" style="2" customWidth="1"/>
    <col min="3076" max="3328" width="9.140625" style="2"/>
    <col min="3329" max="3329" width="5.85546875" style="2" customWidth="1"/>
    <col min="3330" max="3330" width="53.85546875" style="2" customWidth="1"/>
    <col min="3331" max="3331" width="32.140625" style="2" customWidth="1"/>
    <col min="3332" max="3584" width="9.140625" style="2"/>
    <col min="3585" max="3585" width="5.85546875" style="2" customWidth="1"/>
    <col min="3586" max="3586" width="53.85546875" style="2" customWidth="1"/>
    <col min="3587" max="3587" width="32.140625" style="2" customWidth="1"/>
    <col min="3588" max="3840" width="9.140625" style="2"/>
    <col min="3841" max="3841" width="5.85546875" style="2" customWidth="1"/>
    <col min="3842" max="3842" width="53.85546875" style="2" customWidth="1"/>
    <col min="3843" max="3843" width="32.140625" style="2" customWidth="1"/>
    <col min="3844" max="4096" width="9.140625" style="2"/>
    <col min="4097" max="4097" width="5.85546875" style="2" customWidth="1"/>
    <col min="4098" max="4098" width="53.85546875" style="2" customWidth="1"/>
    <col min="4099" max="4099" width="32.140625" style="2" customWidth="1"/>
    <col min="4100" max="4352" width="9.140625" style="2"/>
    <col min="4353" max="4353" width="5.85546875" style="2" customWidth="1"/>
    <col min="4354" max="4354" width="53.85546875" style="2" customWidth="1"/>
    <col min="4355" max="4355" width="32.140625" style="2" customWidth="1"/>
    <col min="4356" max="4608" width="9.140625" style="2"/>
    <col min="4609" max="4609" width="5.85546875" style="2" customWidth="1"/>
    <col min="4610" max="4610" width="53.85546875" style="2" customWidth="1"/>
    <col min="4611" max="4611" width="32.140625" style="2" customWidth="1"/>
    <col min="4612" max="4864" width="9.140625" style="2"/>
    <col min="4865" max="4865" width="5.85546875" style="2" customWidth="1"/>
    <col min="4866" max="4866" width="53.85546875" style="2" customWidth="1"/>
    <col min="4867" max="4867" width="32.140625" style="2" customWidth="1"/>
    <col min="4868" max="5120" width="9.140625" style="2"/>
    <col min="5121" max="5121" width="5.85546875" style="2" customWidth="1"/>
    <col min="5122" max="5122" width="53.85546875" style="2" customWidth="1"/>
    <col min="5123" max="5123" width="32.140625" style="2" customWidth="1"/>
    <col min="5124" max="5376" width="9.140625" style="2"/>
    <col min="5377" max="5377" width="5.85546875" style="2" customWidth="1"/>
    <col min="5378" max="5378" width="53.85546875" style="2" customWidth="1"/>
    <col min="5379" max="5379" width="32.140625" style="2" customWidth="1"/>
    <col min="5380" max="5632" width="9.140625" style="2"/>
    <col min="5633" max="5633" width="5.85546875" style="2" customWidth="1"/>
    <col min="5634" max="5634" width="53.85546875" style="2" customWidth="1"/>
    <col min="5635" max="5635" width="32.140625" style="2" customWidth="1"/>
    <col min="5636" max="5888" width="9.140625" style="2"/>
    <col min="5889" max="5889" width="5.85546875" style="2" customWidth="1"/>
    <col min="5890" max="5890" width="53.85546875" style="2" customWidth="1"/>
    <col min="5891" max="5891" width="32.140625" style="2" customWidth="1"/>
    <col min="5892" max="6144" width="9.140625" style="2"/>
    <col min="6145" max="6145" width="5.85546875" style="2" customWidth="1"/>
    <col min="6146" max="6146" width="53.85546875" style="2" customWidth="1"/>
    <col min="6147" max="6147" width="32.140625" style="2" customWidth="1"/>
    <col min="6148" max="6400" width="9.140625" style="2"/>
    <col min="6401" max="6401" width="5.85546875" style="2" customWidth="1"/>
    <col min="6402" max="6402" width="53.85546875" style="2" customWidth="1"/>
    <col min="6403" max="6403" width="32.140625" style="2" customWidth="1"/>
    <col min="6404" max="6656" width="9.140625" style="2"/>
    <col min="6657" max="6657" width="5.85546875" style="2" customWidth="1"/>
    <col min="6658" max="6658" width="53.85546875" style="2" customWidth="1"/>
    <col min="6659" max="6659" width="32.140625" style="2" customWidth="1"/>
    <col min="6660" max="6912" width="9.140625" style="2"/>
    <col min="6913" max="6913" width="5.85546875" style="2" customWidth="1"/>
    <col min="6914" max="6914" width="53.85546875" style="2" customWidth="1"/>
    <col min="6915" max="6915" width="32.140625" style="2" customWidth="1"/>
    <col min="6916" max="7168" width="9.140625" style="2"/>
    <col min="7169" max="7169" width="5.85546875" style="2" customWidth="1"/>
    <col min="7170" max="7170" width="53.85546875" style="2" customWidth="1"/>
    <col min="7171" max="7171" width="32.140625" style="2" customWidth="1"/>
    <col min="7172" max="7424" width="9.140625" style="2"/>
    <col min="7425" max="7425" width="5.85546875" style="2" customWidth="1"/>
    <col min="7426" max="7426" width="53.85546875" style="2" customWidth="1"/>
    <col min="7427" max="7427" width="32.140625" style="2" customWidth="1"/>
    <col min="7428" max="7680" width="9.140625" style="2"/>
    <col min="7681" max="7681" width="5.85546875" style="2" customWidth="1"/>
    <col min="7682" max="7682" width="53.85546875" style="2" customWidth="1"/>
    <col min="7683" max="7683" width="32.140625" style="2" customWidth="1"/>
    <col min="7684" max="7936" width="9.140625" style="2"/>
    <col min="7937" max="7937" width="5.85546875" style="2" customWidth="1"/>
    <col min="7938" max="7938" width="53.85546875" style="2" customWidth="1"/>
    <col min="7939" max="7939" width="32.140625" style="2" customWidth="1"/>
    <col min="7940" max="8192" width="9.140625" style="2"/>
    <col min="8193" max="8193" width="5.85546875" style="2" customWidth="1"/>
    <col min="8194" max="8194" width="53.85546875" style="2" customWidth="1"/>
    <col min="8195" max="8195" width="32.140625" style="2" customWidth="1"/>
    <col min="8196" max="8448" width="9.140625" style="2"/>
    <col min="8449" max="8449" width="5.85546875" style="2" customWidth="1"/>
    <col min="8450" max="8450" width="53.85546875" style="2" customWidth="1"/>
    <col min="8451" max="8451" width="32.140625" style="2" customWidth="1"/>
    <col min="8452" max="8704" width="9.140625" style="2"/>
    <col min="8705" max="8705" width="5.85546875" style="2" customWidth="1"/>
    <col min="8706" max="8706" width="53.85546875" style="2" customWidth="1"/>
    <col min="8707" max="8707" width="32.140625" style="2" customWidth="1"/>
    <col min="8708" max="8960" width="9.140625" style="2"/>
    <col min="8961" max="8961" width="5.85546875" style="2" customWidth="1"/>
    <col min="8962" max="8962" width="53.85546875" style="2" customWidth="1"/>
    <col min="8963" max="8963" width="32.140625" style="2" customWidth="1"/>
    <col min="8964" max="9216" width="9.140625" style="2"/>
    <col min="9217" max="9217" width="5.85546875" style="2" customWidth="1"/>
    <col min="9218" max="9218" width="53.85546875" style="2" customWidth="1"/>
    <col min="9219" max="9219" width="32.140625" style="2" customWidth="1"/>
    <col min="9220" max="9472" width="9.140625" style="2"/>
    <col min="9473" max="9473" width="5.85546875" style="2" customWidth="1"/>
    <col min="9474" max="9474" width="53.85546875" style="2" customWidth="1"/>
    <col min="9475" max="9475" width="32.140625" style="2" customWidth="1"/>
    <col min="9476" max="9728" width="9.140625" style="2"/>
    <col min="9729" max="9729" width="5.85546875" style="2" customWidth="1"/>
    <col min="9730" max="9730" width="53.85546875" style="2" customWidth="1"/>
    <col min="9731" max="9731" width="32.140625" style="2" customWidth="1"/>
    <col min="9732" max="9984" width="9.140625" style="2"/>
    <col min="9985" max="9985" width="5.85546875" style="2" customWidth="1"/>
    <col min="9986" max="9986" width="53.85546875" style="2" customWidth="1"/>
    <col min="9987" max="9987" width="32.140625" style="2" customWidth="1"/>
    <col min="9988" max="10240" width="9.140625" style="2"/>
    <col min="10241" max="10241" width="5.85546875" style="2" customWidth="1"/>
    <col min="10242" max="10242" width="53.85546875" style="2" customWidth="1"/>
    <col min="10243" max="10243" width="32.140625" style="2" customWidth="1"/>
    <col min="10244" max="10496" width="9.140625" style="2"/>
    <col min="10497" max="10497" width="5.85546875" style="2" customWidth="1"/>
    <col min="10498" max="10498" width="53.85546875" style="2" customWidth="1"/>
    <col min="10499" max="10499" width="32.140625" style="2" customWidth="1"/>
    <col min="10500" max="10752" width="9.140625" style="2"/>
    <col min="10753" max="10753" width="5.85546875" style="2" customWidth="1"/>
    <col min="10754" max="10754" width="53.85546875" style="2" customWidth="1"/>
    <col min="10755" max="10755" width="32.140625" style="2" customWidth="1"/>
    <col min="10756" max="11008" width="9.140625" style="2"/>
    <col min="11009" max="11009" width="5.85546875" style="2" customWidth="1"/>
    <col min="11010" max="11010" width="53.85546875" style="2" customWidth="1"/>
    <col min="11011" max="11011" width="32.140625" style="2" customWidth="1"/>
    <col min="11012" max="11264" width="9.140625" style="2"/>
    <col min="11265" max="11265" width="5.85546875" style="2" customWidth="1"/>
    <col min="11266" max="11266" width="53.85546875" style="2" customWidth="1"/>
    <col min="11267" max="11267" width="32.140625" style="2" customWidth="1"/>
    <col min="11268" max="11520" width="9.140625" style="2"/>
    <col min="11521" max="11521" width="5.85546875" style="2" customWidth="1"/>
    <col min="11522" max="11522" width="53.85546875" style="2" customWidth="1"/>
    <col min="11523" max="11523" width="32.140625" style="2" customWidth="1"/>
    <col min="11524" max="11776" width="9.140625" style="2"/>
    <col min="11777" max="11777" width="5.85546875" style="2" customWidth="1"/>
    <col min="11778" max="11778" width="53.85546875" style="2" customWidth="1"/>
    <col min="11779" max="11779" width="32.140625" style="2" customWidth="1"/>
    <col min="11780" max="12032" width="9.140625" style="2"/>
    <col min="12033" max="12033" width="5.85546875" style="2" customWidth="1"/>
    <col min="12034" max="12034" width="53.85546875" style="2" customWidth="1"/>
    <col min="12035" max="12035" width="32.140625" style="2" customWidth="1"/>
    <col min="12036" max="12288" width="9.140625" style="2"/>
    <col min="12289" max="12289" width="5.85546875" style="2" customWidth="1"/>
    <col min="12290" max="12290" width="53.85546875" style="2" customWidth="1"/>
    <col min="12291" max="12291" width="32.140625" style="2" customWidth="1"/>
    <col min="12292" max="12544" width="9.140625" style="2"/>
    <col min="12545" max="12545" width="5.85546875" style="2" customWidth="1"/>
    <col min="12546" max="12546" width="53.85546875" style="2" customWidth="1"/>
    <col min="12547" max="12547" width="32.140625" style="2" customWidth="1"/>
    <col min="12548" max="12800" width="9.140625" style="2"/>
    <col min="12801" max="12801" width="5.85546875" style="2" customWidth="1"/>
    <col min="12802" max="12802" width="53.85546875" style="2" customWidth="1"/>
    <col min="12803" max="12803" width="32.140625" style="2" customWidth="1"/>
    <col min="12804" max="13056" width="9.140625" style="2"/>
    <col min="13057" max="13057" width="5.85546875" style="2" customWidth="1"/>
    <col min="13058" max="13058" width="53.85546875" style="2" customWidth="1"/>
    <col min="13059" max="13059" width="32.140625" style="2" customWidth="1"/>
    <col min="13060" max="13312" width="9.140625" style="2"/>
    <col min="13313" max="13313" width="5.85546875" style="2" customWidth="1"/>
    <col min="13314" max="13314" width="53.85546875" style="2" customWidth="1"/>
    <col min="13315" max="13315" width="32.140625" style="2" customWidth="1"/>
    <col min="13316" max="13568" width="9.140625" style="2"/>
    <col min="13569" max="13569" width="5.85546875" style="2" customWidth="1"/>
    <col min="13570" max="13570" width="53.85546875" style="2" customWidth="1"/>
    <col min="13571" max="13571" width="32.140625" style="2" customWidth="1"/>
    <col min="13572" max="13824" width="9.140625" style="2"/>
    <col min="13825" max="13825" width="5.85546875" style="2" customWidth="1"/>
    <col min="13826" max="13826" width="53.85546875" style="2" customWidth="1"/>
    <col min="13827" max="13827" width="32.140625" style="2" customWidth="1"/>
    <col min="13828" max="14080" width="9.140625" style="2"/>
    <col min="14081" max="14081" width="5.85546875" style="2" customWidth="1"/>
    <col min="14082" max="14082" width="53.85546875" style="2" customWidth="1"/>
    <col min="14083" max="14083" width="32.140625" style="2" customWidth="1"/>
    <col min="14084" max="14336" width="9.140625" style="2"/>
    <col min="14337" max="14337" width="5.85546875" style="2" customWidth="1"/>
    <col min="14338" max="14338" width="53.85546875" style="2" customWidth="1"/>
    <col min="14339" max="14339" width="32.140625" style="2" customWidth="1"/>
    <col min="14340" max="14592" width="9.140625" style="2"/>
    <col min="14593" max="14593" width="5.85546875" style="2" customWidth="1"/>
    <col min="14594" max="14594" width="53.85546875" style="2" customWidth="1"/>
    <col min="14595" max="14595" width="32.140625" style="2" customWidth="1"/>
    <col min="14596" max="14848" width="9.140625" style="2"/>
    <col min="14849" max="14849" width="5.85546875" style="2" customWidth="1"/>
    <col min="14850" max="14850" width="53.85546875" style="2" customWidth="1"/>
    <col min="14851" max="14851" width="32.140625" style="2" customWidth="1"/>
    <col min="14852" max="15104" width="9.140625" style="2"/>
    <col min="15105" max="15105" width="5.85546875" style="2" customWidth="1"/>
    <col min="15106" max="15106" width="53.85546875" style="2" customWidth="1"/>
    <col min="15107" max="15107" width="32.140625" style="2" customWidth="1"/>
    <col min="15108" max="15360" width="9.140625" style="2"/>
    <col min="15361" max="15361" width="5.85546875" style="2" customWidth="1"/>
    <col min="15362" max="15362" width="53.85546875" style="2" customWidth="1"/>
    <col min="15363" max="15363" width="32.140625" style="2" customWidth="1"/>
    <col min="15364" max="15616" width="9.140625" style="2"/>
    <col min="15617" max="15617" width="5.85546875" style="2" customWidth="1"/>
    <col min="15618" max="15618" width="53.85546875" style="2" customWidth="1"/>
    <col min="15619" max="15619" width="32.140625" style="2" customWidth="1"/>
    <col min="15620" max="15872" width="9.140625" style="2"/>
    <col min="15873" max="15873" width="5.85546875" style="2" customWidth="1"/>
    <col min="15874" max="15874" width="53.85546875" style="2" customWidth="1"/>
    <col min="15875" max="15875" width="32.140625" style="2" customWidth="1"/>
    <col min="15876" max="16128" width="9.140625" style="2"/>
    <col min="16129" max="16129" width="5.85546875" style="2" customWidth="1"/>
    <col min="16130" max="16130" width="53.85546875" style="2" customWidth="1"/>
    <col min="16131" max="16131" width="32.140625" style="2" customWidth="1"/>
    <col min="16132" max="16384" width="9.140625" style="2"/>
  </cols>
  <sheetData>
    <row r="1" spans="1:9" ht="15.75">
      <c r="A1" s="192"/>
      <c r="B1" s="192"/>
      <c r="C1" s="193" t="s">
        <v>174</v>
      </c>
      <c r="D1" s="194"/>
      <c r="E1" s="194"/>
      <c r="F1" s="194"/>
      <c r="G1" s="194"/>
      <c r="H1" s="194"/>
    </row>
    <row r="2" spans="1:9">
      <c r="A2" s="417" t="s">
        <v>175</v>
      </c>
      <c r="B2" s="417"/>
      <c r="C2" s="417"/>
      <c r="D2" s="194"/>
      <c r="E2" s="194"/>
      <c r="F2" s="194"/>
      <c r="G2" s="194"/>
      <c r="H2" s="194"/>
    </row>
    <row r="3" spans="1:9">
      <c r="A3" s="417" t="s">
        <v>36</v>
      </c>
      <c r="B3" s="417"/>
      <c r="C3" s="417"/>
      <c r="D3" s="194"/>
      <c r="E3" s="194"/>
      <c r="F3" s="194"/>
      <c r="G3" s="194"/>
      <c r="H3" s="194"/>
    </row>
    <row r="4" spans="1:9">
      <c r="A4" s="192"/>
      <c r="B4" s="192"/>
      <c r="C4" s="314" t="s">
        <v>176</v>
      </c>
      <c r="D4" s="194"/>
      <c r="E4" s="194"/>
      <c r="F4" s="194"/>
      <c r="G4" s="194"/>
      <c r="H4" s="194"/>
    </row>
    <row r="5" spans="1:9">
      <c r="A5" s="418" t="s">
        <v>177</v>
      </c>
      <c r="B5" s="418"/>
      <c r="C5" s="418"/>
      <c r="D5" s="194"/>
      <c r="E5" s="194"/>
      <c r="F5" s="194"/>
      <c r="G5" s="194"/>
      <c r="H5" s="194"/>
    </row>
    <row r="6" spans="1:9">
      <c r="A6" s="314"/>
      <c r="B6" s="314"/>
      <c r="C6" s="314"/>
      <c r="D6" s="194"/>
      <c r="E6" s="194"/>
      <c r="F6" s="194"/>
      <c r="G6" s="194"/>
      <c r="H6" s="194"/>
    </row>
    <row r="7" spans="1:9" ht="15.75">
      <c r="A7" s="419" t="s">
        <v>17</v>
      </c>
      <c r="B7" s="419"/>
      <c r="C7" s="419"/>
      <c r="D7" s="194"/>
      <c r="E7" s="194"/>
      <c r="F7" s="194"/>
      <c r="G7" s="194"/>
      <c r="H7" s="194"/>
    </row>
    <row r="8" spans="1:9" ht="17.100000000000001" customHeight="1">
      <c r="A8" s="421"/>
      <c r="B8" s="421"/>
      <c r="C8" s="421"/>
      <c r="D8" s="194"/>
      <c r="E8" s="194"/>
      <c r="F8" s="194"/>
      <c r="G8" s="194"/>
      <c r="H8" s="194"/>
    </row>
    <row r="9" spans="1:9" ht="17.100000000000001" customHeight="1">
      <c r="A9" s="426" t="str">
        <f>RSMT_kopsavilkums!A4</f>
        <v>Pasūtītājs: Rīgas stila un modes tehnikums</v>
      </c>
      <c r="B9" s="426"/>
      <c r="C9" s="426"/>
      <c r="D9" s="194"/>
      <c r="E9" s="194"/>
      <c r="F9" s="194"/>
      <c r="G9" s="194"/>
      <c r="H9" s="194"/>
    </row>
    <row r="10" spans="1:9" ht="17.100000000000001" customHeight="1">
      <c r="A10" s="423" t="str">
        <f>RSMT_kopsavilkums!A5</f>
        <v>Objekta nosaukums: Telpu remonts Ūdeļu 24, Rīga</v>
      </c>
      <c r="B10" s="423"/>
      <c r="C10" s="423"/>
      <c r="D10" s="423"/>
      <c r="E10" s="423"/>
      <c r="F10" s="423"/>
      <c r="G10" s="423"/>
      <c r="H10" s="423"/>
    </row>
    <row r="11" spans="1:9" ht="17.100000000000001" customHeight="1">
      <c r="A11" s="422" t="str">
        <f>RSMT_kopsavilkums!A6</f>
        <v>Būves nosaukums: Rīgas Stila un modes tehnikums</v>
      </c>
      <c r="B11" s="422"/>
      <c r="C11" s="422"/>
      <c r="D11" s="422"/>
      <c r="E11" s="422"/>
      <c r="F11" s="422"/>
      <c r="G11" s="422"/>
      <c r="H11" s="422"/>
    </row>
    <row r="12" spans="1:9" ht="17.100000000000001" customHeight="1">
      <c r="A12" s="416" t="str">
        <f>RSMT_kopsavilkums!A7</f>
        <v>Objekta adrese: Rīga, Ūdeļu iela 24, LV-1064</v>
      </c>
      <c r="B12" s="416"/>
      <c r="C12" s="416"/>
      <c r="D12" s="416"/>
      <c r="E12" s="416"/>
      <c r="F12" s="416"/>
      <c r="G12" s="416"/>
      <c r="H12" s="416"/>
    </row>
    <row r="13" spans="1:9" ht="12.75" customHeight="1">
      <c r="A13" s="319">
        <f>RSMT_kopsavilkums!A8</f>
        <v>0</v>
      </c>
      <c r="B13" s="313"/>
      <c r="C13" s="313"/>
      <c r="D13" s="216"/>
      <c r="E13" s="216"/>
      <c r="F13" s="216"/>
      <c r="G13" s="216"/>
      <c r="H13" s="216"/>
      <c r="I13" s="195"/>
    </row>
    <row r="14" spans="1:9" ht="12.75" customHeight="1">
      <c r="A14" s="427">
        <f>RSMT_kopsavilkums!A9</f>
        <v>0</v>
      </c>
      <c r="B14" s="427"/>
      <c r="C14" s="427"/>
      <c r="D14" s="427"/>
      <c r="E14" s="427"/>
      <c r="F14" s="427"/>
      <c r="G14" s="427"/>
      <c r="H14" s="427"/>
      <c r="I14" s="195"/>
    </row>
    <row r="15" spans="1:9" ht="12.75" customHeight="1">
      <c r="A15" s="428"/>
      <c r="B15" s="428"/>
      <c r="C15" s="428"/>
      <c r="D15" s="217"/>
      <c r="E15" s="217"/>
      <c r="F15" s="217"/>
      <c r="G15" s="217"/>
      <c r="H15" s="217"/>
    </row>
    <row r="16" spans="1:9" ht="12.75" customHeight="1">
      <c r="A16" s="413">
        <f>RSMT_kopsavilkums!A12</f>
        <v>0</v>
      </c>
      <c r="B16" s="413"/>
      <c r="C16" s="196" t="s">
        <v>179</v>
      </c>
      <c r="D16" s="194"/>
      <c r="E16" s="194"/>
      <c r="F16" s="194"/>
      <c r="G16" s="194"/>
      <c r="H16" s="194"/>
    </row>
    <row r="17" spans="1:8" ht="25.5">
      <c r="A17" s="197" t="s">
        <v>15</v>
      </c>
      <c r="B17" s="197" t="s">
        <v>7</v>
      </c>
      <c r="C17" s="197" t="s">
        <v>180</v>
      </c>
      <c r="D17" s="194"/>
      <c r="E17" s="194"/>
      <c r="F17" s="194"/>
      <c r="G17" s="194"/>
      <c r="H17" s="194"/>
    </row>
    <row r="18" spans="1:8" ht="15" customHeight="1">
      <c r="A18" s="197"/>
      <c r="B18" s="197"/>
      <c r="C18" s="197"/>
      <c r="D18" s="194"/>
      <c r="E18" s="194"/>
      <c r="F18" s="194"/>
      <c r="G18" s="194"/>
      <c r="H18" s="194"/>
    </row>
    <row r="19" spans="1:8" ht="29.25" customHeight="1">
      <c r="A19" s="197">
        <v>1</v>
      </c>
      <c r="B19" s="198" t="str">
        <f>A10</f>
        <v>Objekta nosaukums: Telpu remonts Ūdeļu 24, Rīga</v>
      </c>
      <c r="C19" s="199">
        <f>RSMT_kopsavilkums!D23</f>
        <v>30503.640000000007</v>
      </c>
      <c r="D19" s="194"/>
      <c r="E19" s="194"/>
      <c r="F19" s="194"/>
      <c r="G19" s="194"/>
      <c r="H19" s="194"/>
    </row>
    <row r="20" spans="1:8" ht="15" customHeight="1">
      <c r="A20" s="197"/>
      <c r="B20" s="198"/>
      <c r="C20" s="199"/>
      <c r="D20" s="194"/>
      <c r="E20" s="194"/>
      <c r="F20" s="194"/>
      <c r="G20" s="194"/>
      <c r="H20" s="194"/>
    </row>
    <row r="21" spans="1:8" ht="15" customHeight="1">
      <c r="A21" s="200"/>
      <c r="B21" s="318" t="s">
        <v>47</v>
      </c>
      <c r="C21" s="201">
        <f>C19</f>
        <v>30503.640000000007</v>
      </c>
      <c r="D21" s="194"/>
      <c r="E21" s="194"/>
      <c r="F21" s="194"/>
      <c r="G21" s="194"/>
      <c r="H21" s="194"/>
    </row>
    <row r="22" spans="1:8" ht="15" customHeight="1">
      <c r="A22" s="420"/>
      <c r="B22" s="420"/>
      <c r="C22" s="218"/>
      <c r="D22" s="194"/>
      <c r="E22" s="194"/>
      <c r="F22" s="194"/>
      <c r="G22" s="194"/>
      <c r="H22" s="194"/>
    </row>
    <row r="23" spans="1:8">
      <c r="A23" s="219"/>
      <c r="B23" s="219"/>
      <c r="C23" s="219"/>
      <c r="D23" s="194"/>
      <c r="E23" s="194"/>
      <c r="F23" s="194"/>
      <c r="G23" s="194"/>
      <c r="H23" s="194"/>
    </row>
    <row r="24" spans="1:8" ht="15">
      <c r="A24" s="205" t="s">
        <v>185</v>
      </c>
      <c r="B24" s="206"/>
      <c r="C24" s="207"/>
      <c r="D24" s="207"/>
    </row>
    <row r="25" spans="1:8" ht="12.75" customHeight="1">
      <c r="A25" s="410" t="s">
        <v>186</v>
      </c>
      <c r="B25" s="410"/>
      <c r="C25" s="410"/>
      <c r="D25" s="320"/>
    </row>
    <row r="26" spans="1:8" ht="15.75">
      <c r="A26" s="210" t="s">
        <v>187</v>
      </c>
      <c r="B26" s="210"/>
      <c r="C26" s="210"/>
      <c r="D26" s="211"/>
    </row>
    <row r="27" spans="1:8" ht="15" customHeight="1">
      <c r="A27" s="317" t="s">
        <v>188</v>
      </c>
      <c r="B27" s="211"/>
      <c r="C27" s="317"/>
      <c r="D27" s="317"/>
    </row>
    <row r="28" spans="1:8" ht="12.75" customHeight="1">
      <c r="A28" s="411"/>
      <c r="B28" s="411"/>
      <c r="C28" s="411"/>
      <c r="D28" s="411"/>
    </row>
    <row r="29" spans="1:8" ht="15">
      <c r="A29" s="212"/>
      <c r="B29" s="212">
        <f>A16</f>
        <v>0</v>
      </c>
      <c r="C29" s="207"/>
      <c r="D29" s="207"/>
    </row>
    <row r="30" spans="1:8" ht="15">
      <c r="A30" s="424"/>
      <c r="B30" s="424"/>
      <c r="C30" s="424"/>
      <c r="D30" s="320"/>
    </row>
    <row r="31" spans="1:8" ht="12.75" customHeight="1">
      <c r="A31" s="425"/>
      <c r="B31" s="425"/>
      <c r="C31" s="425"/>
      <c r="D31" s="425"/>
      <c r="E31" s="425"/>
      <c r="F31" s="425"/>
      <c r="G31" s="425"/>
      <c r="H31" s="425"/>
    </row>
    <row r="32" spans="1:8" ht="15.75">
      <c r="A32" s="211"/>
      <c r="B32" s="210"/>
      <c r="D32" s="317"/>
    </row>
    <row r="33" spans="1:4" ht="15">
      <c r="A33" s="317"/>
      <c r="B33" s="317"/>
      <c r="C33" s="317"/>
      <c r="D33" s="317"/>
    </row>
  </sheetData>
  <sheetProtection selectLockedCells="1" selectUnlockedCells="1"/>
  <mergeCells count="17">
    <mergeCell ref="A16:B16"/>
    <mergeCell ref="A2:C2"/>
    <mergeCell ref="A3:C3"/>
    <mergeCell ref="A5:C5"/>
    <mergeCell ref="A7:C7"/>
    <mergeCell ref="A8:C8"/>
    <mergeCell ref="A9:C9"/>
    <mergeCell ref="A10:H10"/>
    <mergeCell ref="A11:H11"/>
    <mergeCell ref="A12:H12"/>
    <mergeCell ref="A14:H14"/>
    <mergeCell ref="A15:C15"/>
    <mergeCell ref="A22:B22"/>
    <mergeCell ref="A25:C25"/>
    <mergeCell ref="A28:D28"/>
    <mergeCell ref="A30:C30"/>
    <mergeCell ref="A31:H31"/>
  </mergeCells>
  <pageMargins left="0.7" right="0.7" top="0.75" bottom="0.75" header="0.51180555555555551" footer="0.51180555555555551"/>
  <pageSetup paperSize="9" scale="97" firstPageNumber="0" orientation="portrait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33CD6-475A-4A60-8280-A4D0DCB58999}">
  <sheetPr>
    <tabColor indexed="22"/>
  </sheetPr>
  <dimension ref="A1:L41"/>
  <sheetViews>
    <sheetView showZeros="0" zoomScaleNormal="100" zoomScaleSheetLayoutView="110" workbookViewId="0">
      <selection activeCell="A2" sqref="A2:H2"/>
    </sheetView>
  </sheetViews>
  <sheetFormatPr defaultColWidth="11.5703125" defaultRowHeight="12.75"/>
  <cols>
    <col min="1" max="1" width="8.85546875" style="2" customWidth="1"/>
    <col min="2" max="2" width="7.42578125" style="2" customWidth="1"/>
    <col min="3" max="3" width="40.42578125" style="2" customWidth="1"/>
    <col min="4" max="5" width="10.5703125" style="2" customWidth="1"/>
    <col min="6" max="6" width="14.42578125" style="2" customWidth="1"/>
    <col min="7" max="8" width="10.5703125" style="2" customWidth="1"/>
    <col min="9" max="255" width="8.85546875" style="2" customWidth="1"/>
    <col min="256" max="256" width="11.5703125" style="2"/>
    <col min="257" max="257" width="8.85546875" style="2" customWidth="1"/>
    <col min="258" max="258" width="7.42578125" style="2" customWidth="1"/>
    <col min="259" max="259" width="40.42578125" style="2" customWidth="1"/>
    <col min="260" max="261" width="10.5703125" style="2" customWidth="1"/>
    <col min="262" max="262" width="14.42578125" style="2" customWidth="1"/>
    <col min="263" max="264" width="10.5703125" style="2" customWidth="1"/>
    <col min="265" max="511" width="8.85546875" style="2" customWidth="1"/>
    <col min="512" max="512" width="11.5703125" style="2"/>
    <col min="513" max="513" width="8.85546875" style="2" customWidth="1"/>
    <col min="514" max="514" width="7.42578125" style="2" customWidth="1"/>
    <col min="515" max="515" width="40.42578125" style="2" customWidth="1"/>
    <col min="516" max="517" width="10.5703125" style="2" customWidth="1"/>
    <col min="518" max="518" width="14.42578125" style="2" customWidth="1"/>
    <col min="519" max="520" width="10.5703125" style="2" customWidth="1"/>
    <col min="521" max="767" width="8.85546875" style="2" customWidth="1"/>
    <col min="768" max="768" width="11.5703125" style="2"/>
    <col min="769" max="769" width="8.85546875" style="2" customWidth="1"/>
    <col min="770" max="770" width="7.42578125" style="2" customWidth="1"/>
    <col min="771" max="771" width="40.42578125" style="2" customWidth="1"/>
    <col min="772" max="773" width="10.5703125" style="2" customWidth="1"/>
    <col min="774" max="774" width="14.42578125" style="2" customWidth="1"/>
    <col min="775" max="776" width="10.5703125" style="2" customWidth="1"/>
    <col min="777" max="1023" width="8.85546875" style="2" customWidth="1"/>
    <col min="1024" max="1024" width="11.5703125" style="2"/>
    <col min="1025" max="1025" width="8.85546875" style="2" customWidth="1"/>
    <col min="1026" max="1026" width="7.42578125" style="2" customWidth="1"/>
    <col min="1027" max="1027" width="40.42578125" style="2" customWidth="1"/>
    <col min="1028" max="1029" width="10.5703125" style="2" customWidth="1"/>
    <col min="1030" max="1030" width="14.42578125" style="2" customWidth="1"/>
    <col min="1031" max="1032" width="10.5703125" style="2" customWidth="1"/>
    <col min="1033" max="1279" width="8.85546875" style="2" customWidth="1"/>
    <col min="1280" max="1280" width="11.5703125" style="2"/>
    <col min="1281" max="1281" width="8.85546875" style="2" customWidth="1"/>
    <col min="1282" max="1282" width="7.42578125" style="2" customWidth="1"/>
    <col min="1283" max="1283" width="40.42578125" style="2" customWidth="1"/>
    <col min="1284" max="1285" width="10.5703125" style="2" customWidth="1"/>
    <col min="1286" max="1286" width="14.42578125" style="2" customWidth="1"/>
    <col min="1287" max="1288" width="10.5703125" style="2" customWidth="1"/>
    <col min="1289" max="1535" width="8.85546875" style="2" customWidth="1"/>
    <col min="1536" max="1536" width="11.5703125" style="2"/>
    <col min="1537" max="1537" width="8.85546875" style="2" customWidth="1"/>
    <col min="1538" max="1538" width="7.42578125" style="2" customWidth="1"/>
    <col min="1539" max="1539" width="40.42578125" style="2" customWidth="1"/>
    <col min="1540" max="1541" width="10.5703125" style="2" customWidth="1"/>
    <col min="1542" max="1542" width="14.42578125" style="2" customWidth="1"/>
    <col min="1543" max="1544" width="10.5703125" style="2" customWidth="1"/>
    <col min="1545" max="1791" width="8.85546875" style="2" customWidth="1"/>
    <col min="1792" max="1792" width="11.5703125" style="2"/>
    <col min="1793" max="1793" width="8.85546875" style="2" customWidth="1"/>
    <col min="1794" max="1794" width="7.42578125" style="2" customWidth="1"/>
    <col min="1795" max="1795" width="40.42578125" style="2" customWidth="1"/>
    <col min="1796" max="1797" width="10.5703125" style="2" customWidth="1"/>
    <col min="1798" max="1798" width="14.42578125" style="2" customWidth="1"/>
    <col min="1799" max="1800" width="10.5703125" style="2" customWidth="1"/>
    <col min="1801" max="2047" width="8.85546875" style="2" customWidth="1"/>
    <col min="2048" max="2048" width="11.5703125" style="2"/>
    <col min="2049" max="2049" width="8.85546875" style="2" customWidth="1"/>
    <col min="2050" max="2050" width="7.42578125" style="2" customWidth="1"/>
    <col min="2051" max="2051" width="40.42578125" style="2" customWidth="1"/>
    <col min="2052" max="2053" width="10.5703125" style="2" customWidth="1"/>
    <col min="2054" max="2054" width="14.42578125" style="2" customWidth="1"/>
    <col min="2055" max="2056" width="10.5703125" style="2" customWidth="1"/>
    <col min="2057" max="2303" width="8.85546875" style="2" customWidth="1"/>
    <col min="2304" max="2304" width="11.5703125" style="2"/>
    <col min="2305" max="2305" width="8.85546875" style="2" customWidth="1"/>
    <col min="2306" max="2306" width="7.42578125" style="2" customWidth="1"/>
    <col min="2307" max="2307" width="40.42578125" style="2" customWidth="1"/>
    <col min="2308" max="2309" width="10.5703125" style="2" customWidth="1"/>
    <col min="2310" max="2310" width="14.42578125" style="2" customWidth="1"/>
    <col min="2311" max="2312" width="10.5703125" style="2" customWidth="1"/>
    <col min="2313" max="2559" width="8.85546875" style="2" customWidth="1"/>
    <col min="2560" max="2560" width="11.5703125" style="2"/>
    <col min="2561" max="2561" width="8.85546875" style="2" customWidth="1"/>
    <col min="2562" max="2562" width="7.42578125" style="2" customWidth="1"/>
    <col min="2563" max="2563" width="40.42578125" style="2" customWidth="1"/>
    <col min="2564" max="2565" width="10.5703125" style="2" customWidth="1"/>
    <col min="2566" max="2566" width="14.42578125" style="2" customWidth="1"/>
    <col min="2567" max="2568" width="10.5703125" style="2" customWidth="1"/>
    <col min="2569" max="2815" width="8.85546875" style="2" customWidth="1"/>
    <col min="2816" max="2816" width="11.5703125" style="2"/>
    <col min="2817" max="2817" width="8.85546875" style="2" customWidth="1"/>
    <col min="2818" max="2818" width="7.42578125" style="2" customWidth="1"/>
    <col min="2819" max="2819" width="40.42578125" style="2" customWidth="1"/>
    <col min="2820" max="2821" width="10.5703125" style="2" customWidth="1"/>
    <col min="2822" max="2822" width="14.42578125" style="2" customWidth="1"/>
    <col min="2823" max="2824" width="10.5703125" style="2" customWidth="1"/>
    <col min="2825" max="3071" width="8.85546875" style="2" customWidth="1"/>
    <col min="3072" max="3072" width="11.5703125" style="2"/>
    <col min="3073" max="3073" width="8.85546875" style="2" customWidth="1"/>
    <col min="3074" max="3074" width="7.42578125" style="2" customWidth="1"/>
    <col min="3075" max="3075" width="40.42578125" style="2" customWidth="1"/>
    <col min="3076" max="3077" width="10.5703125" style="2" customWidth="1"/>
    <col min="3078" max="3078" width="14.42578125" style="2" customWidth="1"/>
    <col min="3079" max="3080" width="10.5703125" style="2" customWidth="1"/>
    <col min="3081" max="3327" width="8.85546875" style="2" customWidth="1"/>
    <col min="3328" max="3328" width="11.5703125" style="2"/>
    <col min="3329" max="3329" width="8.85546875" style="2" customWidth="1"/>
    <col min="3330" max="3330" width="7.42578125" style="2" customWidth="1"/>
    <col min="3331" max="3331" width="40.42578125" style="2" customWidth="1"/>
    <col min="3332" max="3333" width="10.5703125" style="2" customWidth="1"/>
    <col min="3334" max="3334" width="14.42578125" style="2" customWidth="1"/>
    <col min="3335" max="3336" width="10.5703125" style="2" customWidth="1"/>
    <col min="3337" max="3583" width="8.85546875" style="2" customWidth="1"/>
    <col min="3584" max="3584" width="11.5703125" style="2"/>
    <col min="3585" max="3585" width="8.85546875" style="2" customWidth="1"/>
    <col min="3586" max="3586" width="7.42578125" style="2" customWidth="1"/>
    <col min="3587" max="3587" width="40.42578125" style="2" customWidth="1"/>
    <col min="3588" max="3589" width="10.5703125" style="2" customWidth="1"/>
    <col min="3590" max="3590" width="14.42578125" style="2" customWidth="1"/>
    <col min="3591" max="3592" width="10.5703125" style="2" customWidth="1"/>
    <col min="3593" max="3839" width="8.85546875" style="2" customWidth="1"/>
    <col min="3840" max="3840" width="11.5703125" style="2"/>
    <col min="3841" max="3841" width="8.85546875" style="2" customWidth="1"/>
    <col min="3842" max="3842" width="7.42578125" style="2" customWidth="1"/>
    <col min="3843" max="3843" width="40.42578125" style="2" customWidth="1"/>
    <col min="3844" max="3845" width="10.5703125" style="2" customWidth="1"/>
    <col min="3846" max="3846" width="14.42578125" style="2" customWidth="1"/>
    <col min="3847" max="3848" width="10.5703125" style="2" customWidth="1"/>
    <col min="3849" max="4095" width="8.85546875" style="2" customWidth="1"/>
    <col min="4096" max="4096" width="11.5703125" style="2"/>
    <col min="4097" max="4097" width="8.85546875" style="2" customWidth="1"/>
    <col min="4098" max="4098" width="7.42578125" style="2" customWidth="1"/>
    <col min="4099" max="4099" width="40.42578125" style="2" customWidth="1"/>
    <col min="4100" max="4101" width="10.5703125" style="2" customWidth="1"/>
    <col min="4102" max="4102" width="14.42578125" style="2" customWidth="1"/>
    <col min="4103" max="4104" width="10.5703125" style="2" customWidth="1"/>
    <col min="4105" max="4351" width="8.85546875" style="2" customWidth="1"/>
    <col min="4352" max="4352" width="11.5703125" style="2"/>
    <col min="4353" max="4353" width="8.85546875" style="2" customWidth="1"/>
    <col min="4354" max="4354" width="7.42578125" style="2" customWidth="1"/>
    <col min="4355" max="4355" width="40.42578125" style="2" customWidth="1"/>
    <col min="4356" max="4357" width="10.5703125" style="2" customWidth="1"/>
    <col min="4358" max="4358" width="14.42578125" style="2" customWidth="1"/>
    <col min="4359" max="4360" width="10.5703125" style="2" customWidth="1"/>
    <col min="4361" max="4607" width="8.85546875" style="2" customWidth="1"/>
    <col min="4608" max="4608" width="11.5703125" style="2"/>
    <col min="4609" max="4609" width="8.85546875" style="2" customWidth="1"/>
    <col min="4610" max="4610" width="7.42578125" style="2" customWidth="1"/>
    <col min="4611" max="4611" width="40.42578125" style="2" customWidth="1"/>
    <col min="4612" max="4613" width="10.5703125" style="2" customWidth="1"/>
    <col min="4614" max="4614" width="14.42578125" style="2" customWidth="1"/>
    <col min="4615" max="4616" width="10.5703125" style="2" customWidth="1"/>
    <col min="4617" max="4863" width="8.85546875" style="2" customWidth="1"/>
    <col min="4864" max="4864" width="11.5703125" style="2"/>
    <col min="4865" max="4865" width="8.85546875" style="2" customWidth="1"/>
    <col min="4866" max="4866" width="7.42578125" style="2" customWidth="1"/>
    <col min="4867" max="4867" width="40.42578125" style="2" customWidth="1"/>
    <col min="4868" max="4869" width="10.5703125" style="2" customWidth="1"/>
    <col min="4870" max="4870" width="14.42578125" style="2" customWidth="1"/>
    <col min="4871" max="4872" width="10.5703125" style="2" customWidth="1"/>
    <col min="4873" max="5119" width="8.85546875" style="2" customWidth="1"/>
    <col min="5120" max="5120" width="11.5703125" style="2"/>
    <col min="5121" max="5121" width="8.85546875" style="2" customWidth="1"/>
    <col min="5122" max="5122" width="7.42578125" style="2" customWidth="1"/>
    <col min="5123" max="5123" width="40.42578125" style="2" customWidth="1"/>
    <col min="5124" max="5125" width="10.5703125" style="2" customWidth="1"/>
    <col min="5126" max="5126" width="14.42578125" style="2" customWidth="1"/>
    <col min="5127" max="5128" width="10.5703125" style="2" customWidth="1"/>
    <col min="5129" max="5375" width="8.85546875" style="2" customWidth="1"/>
    <col min="5376" max="5376" width="11.5703125" style="2"/>
    <col min="5377" max="5377" width="8.85546875" style="2" customWidth="1"/>
    <col min="5378" max="5378" width="7.42578125" style="2" customWidth="1"/>
    <col min="5379" max="5379" width="40.42578125" style="2" customWidth="1"/>
    <col min="5380" max="5381" width="10.5703125" style="2" customWidth="1"/>
    <col min="5382" max="5382" width="14.42578125" style="2" customWidth="1"/>
    <col min="5383" max="5384" width="10.5703125" style="2" customWidth="1"/>
    <col min="5385" max="5631" width="8.85546875" style="2" customWidth="1"/>
    <col min="5632" max="5632" width="11.5703125" style="2"/>
    <col min="5633" max="5633" width="8.85546875" style="2" customWidth="1"/>
    <col min="5634" max="5634" width="7.42578125" style="2" customWidth="1"/>
    <col min="5635" max="5635" width="40.42578125" style="2" customWidth="1"/>
    <col min="5636" max="5637" width="10.5703125" style="2" customWidth="1"/>
    <col min="5638" max="5638" width="14.42578125" style="2" customWidth="1"/>
    <col min="5639" max="5640" width="10.5703125" style="2" customWidth="1"/>
    <col min="5641" max="5887" width="8.85546875" style="2" customWidth="1"/>
    <col min="5888" max="5888" width="11.5703125" style="2"/>
    <col min="5889" max="5889" width="8.85546875" style="2" customWidth="1"/>
    <col min="5890" max="5890" width="7.42578125" style="2" customWidth="1"/>
    <col min="5891" max="5891" width="40.42578125" style="2" customWidth="1"/>
    <col min="5892" max="5893" width="10.5703125" style="2" customWidth="1"/>
    <col min="5894" max="5894" width="14.42578125" style="2" customWidth="1"/>
    <col min="5895" max="5896" width="10.5703125" style="2" customWidth="1"/>
    <col min="5897" max="6143" width="8.85546875" style="2" customWidth="1"/>
    <col min="6144" max="6144" width="11.5703125" style="2"/>
    <col min="6145" max="6145" width="8.85546875" style="2" customWidth="1"/>
    <col min="6146" max="6146" width="7.42578125" style="2" customWidth="1"/>
    <col min="6147" max="6147" width="40.42578125" style="2" customWidth="1"/>
    <col min="6148" max="6149" width="10.5703125" style="2" customWidth="1"/>
    <col min="6150" max="6150" width="14.42578125" style="2" customWidth="1"/>
    <col min="6151" max="6152" width="10.5703125" style="2" customWidth="1"/>
    <col min="6153" max="6399" width="8.85546875" style="2" customWidth="1"/>
    <col min="6400" max="6400" width="11.5703125" style="2"/>
    <col min="6401" max="6401" width="8.85546875" style="2" customWidth="1"/>
    <col min="6402" max="6402" width="7.42578125" style="2" customWidth="1"/>
    <col min="6403" max="6403" width="40.42578125" style="2" customWidth="1"/>
    <col min="6404" max="6405" width="10.5703125" style="2" customWidth="1"/>
    <col min="6406" max="6406" width="14.42578125" style="2" customWidth="1"/>
    <col min="6407" max="6408" width="10.5703125" style="2" customWidth="1"/>
    <col min="6409" max="6655" width="8.85546875" style="2" customWidth="1"/>
    <col min="6656" max="6656" width="11.5703125" style="2"/>
    <col min="6657" max="6657" width="8.85546875" style="2" customWidth="1"/>
    <col min="6658" max="6658" width="7.42578125" style="2" customWidth="1"/>
    <col min="6659" max="6659" width="40.42578125" style="2" customWidth="1"/>
    <col min="6660" max="6661" width="10.5703125" style="2" customWidth="1"/>
    <col min="6662" max="6662" width="14.42578125" style="2" customWidth="1"/>
    <col min="6663" max="6664" width="10.5703125" style="2" customWidth="1"/>
    <col min="6665" max="6911" width="8.85546875" style="2" customWidth="1"/>
    <col min="6912" max="6912" width="11.5703125" style="2"/>
    <col min="6913" max="6913" width="8.85546875" style="2" customWidth="1"/>
    <col min="6914" max="6914" width="7.42578125" style="2" customWidth="1"/>
    <col min="6915" max="6915" width="40.42578125" style="2" customWidth="1"/>
    <col min="6916" max="6917" width="10.5703125" style="2" customWidth="1"/>
    <col min="6918" max="6918" width="14.42578125" style="2" customWidth="1"/>
    <col min="6919" max="6920" width="10.5703125" style="2" customWidth="1"/>
    <col min="6921" max="7167" width="8.85546875" style="2" customWidth="1"/>
    <col min="7168" max="7168" width="11.5703125" style="2"/>
    <col min="7169" max="7169" width="8.85546875" style="2" customWidth="1"/>
    <col min="7170" max="7170" width="7.42578125" style="2" customWidth="1"/>
    <col min="7171" max="7171" width="40.42578125" style="2" customWidth="1"/>
    <col min="7172" max="7173" width="10.5703125" style="2" customWidth="1"/>
    <col min="7174" max="7174" width="14.42578125" style="2" customWidth="1"/>
    <col min="7175" max="7176" width="10.5703125" style="2" customWidth="1"/>
    <col min="7177" max="7423" width="8.85546875" style="2" customWidth="1"/>
    <col min="7424" max="7424" width="11.5703125" style="2"/>
    <col min="7425" max="7425" width="8.85546875" style="2" customWidth="1"/>
    <col min="7426" max="7426" width="7.42578125" style="2" customWidth="1"/>
    <col min="7427" max="7427" width="40.42578125" style="2" customWidth="1"/>
    <col min="7428" max="7429" width="10.5703125" style="2" customWidth="1"/>
    <col min="7430" max="7430" width="14.42578125" style="2" customWidth="1"/>
    <col min="7431" max="7432" width="10.5703125" style="2" customWidth="1"/>
    <col min="7433" max="7679" width="8.85546875" style="2" customWidth="1"/>
    <col min="7680" max="7680" width="11.5703125" style="2"/>
    <col min="7681" max="7681" width="8.85546875" style="2" customWidth="1"/>
    <col min="7682" max="7682" width="7.42578125" style="2" customWidth="1"/>
    <col min="7683" max="7683" width="40.42578125" style="2" customWidth="1"/>
    <col min="7684" max="7685" width="10.5703125" style="2" customWidth="1"/>
    <col min="7686" max="7686" width="14.42578125" style="2" customWidth="1"/>
    <col min="7687" max="7688" width="10.5703125" style="2" customWidth="1"/>
    <col min="7689" max="7935" width="8.85546875" style="2" customWidth="1"/>
    <col min="7936" max="7936" width="11.5703125" style="2"/>
    <col min="7937" max="7937" width="8.85546875" style="2" customWidth="1"/>
    <col min="7938" max="7938" width="7.42578125" style="2" customWidth="1"/>
    <col min="7939" max="7939" width="40.42578125" style="2" customWidth="1"/>
    <col min="7940" max="7941" width="10.5703125" style="2" customWidth="1"/>
    <col min="7942" max="7942" width="14.42578125" style="2" customWidth="1"/>
    <col min="7943" max="7944" width="10.5703125" style="2" customWidth="1"/>
    <col min="7945" max="8191" width="8.85546875" style="2" customWidth="1"/>
    <col min="8192" max="8192" width="11.5703125" style="2"/>
    <col min="8193" max="8193" width="8.85546875" style="2" customWidth="1"/>
    <col min="8194" max="8194" width="7.42578125" style="2" customWidth="1"/>
    <col min="8195" max="8195" width="40.42578125" style="2" customWidth="1"/>
    <col min="8196" max="8197" width="10.5703125" style="2" customWidth="1"/>
    <col min="8198" max="8198" width="14.42578125" style="2" customWidth="1"/>
    <col min="8199" max="8200" width="10.5703125" style="2" customWidth="1"/>
    <col min="8201" max="8447" width="8.85546875" style="2" customWidth="1"/>
    <col min="8448" max="8448" width="11.5703125" style="2"/>
    <col min="8449" max="8449" width="8.85546875" style="2" customWidth="1"/>
    <col min="8450" max="8450" width="7.42578125" style="2" customWidth="1"/>
    <col min="8451" max="8451" width="40.42578125" style="2" customWidth="1"/>
    <col min="8452" max="8453" width="10.5703125" style="2" customWidth="1"/>
    <col min="8454" max="8454" width="14.42578125" style="2" customWidth="1"/>
    <col min="8455" max="8456" width="10.5703125" style="2" customWidth="1"/>
    <col min="8457" max="8703" width="8.85546875" style="2" customWidth="1"/>
    <col min="8704" max="8704" width="11.5703125" style="2"/>
    <col min="8705" max="8705" width="8.85546875" style="2" customWidth="1"/>
    <col min="8706" max="8706" width="7.42578125" style="2" customWidth="1"/>
    <col min="8707" max="8707" width="40.42578125" style="2" customWidth="1"/>
    <col min="8708" max="8709" width="10.5703125" style="2" customWidth="1"/>
    <col min="8710" max="8710" width="14.42578125" style="2" customWidth="1"/>
    <col min="8711" max="8712" width="10.5703125" style="2" customWidth="1"/>
    <col min="8713" max="8959" width="8.85546875" style="2" customWidth="1"/>
    <col min="8960" max="8960" width="11.5703125" style="2"/>
    <col min="8961" max="8961" width="8.85546875" style="2" customWidth="1"/>
    <col min="8962" max="8962" width="7.42578125" style="2" customWidth="1"/>
    <col min="8963" max="8963" width="40.42578125" style="2" customWidth="1"/>
    <col min="8964" max="8965" width="10.5703125" style="2" customWidth="1"/>
    <col min="8966" max="8966" width="14.42578125" style="2" customWidth="1"/>
    <col min="8967" max="8968" width="10.5703125" style="2" customWidth="1"/>
    <col min="8969" max="9215" width="8.85546875" style="2" customWidth="1"/>
    <col min="9216" max="9216" width="11.5703125" style="2"/>
    <col min="9217" max="9217" width="8.85546875" style="2" customWidth="1"/>
    <col min="9218" max="9218" width="7.42578125" style="2" customWidth="1"/>
    <col min="9219" max="9219" width="40.42578125" style="2" customWidth="1"/>
    <col min="9220" max="9221" width="10.5703125" style="2" customWidth="1"/>
    <col min="9222" max="9222" width="14.42578125" style="2" customWidth="1"/>
    <col min="9223" max="9224" width="10.5703125" style="2" customWidth="1"/>
    <col min="9225" max="9471" width="8.85546875" style="2" customWidth="1"/>
    <col min="9472" max="9472" width="11.5703125" style="2"/>
    <col min="9473" max="9473" width="8.85546875" style="2" customWidth="1"/>
    <col min="9474" max="9474" width="7.42578125" style="2" customWidth="1"/>
    <col min="9475" max="9475" width="40.42578125" style="2" customWidth="1"/>
    <col min="9476" max="9477" width="10.5703125" style="2" customWidth="1"/>
    <col min="9478" max="9478" width="14.42578125" style="2" customWidth="1"/>
    <col min="9479" max="9480" width="10.5703125" style="2" customWidth="1"/>
    <col min="9481" max="9727" width="8.85546875" style="2" customWidth="1"/>
    <col min="9728" max="9728" width="11.5703125" style="2"/>
    <col min="9729" max="9729" width="8.85546875" style="2" customWidth="1"/>
    <col min="9730" max="9730" width="7.42578125" style="2" customWidth="1"/>
    <col min="9731" max="9731" width="40.42578125" style="2" customWidth="1"/>
    <col min="9732" max="9733" width="10.5703125" style="2" customWidth="1"/>
    <col min="9734" max="9734" width="14.42578125" style="2" customWidth="1"/>
    <col min="9735" max="9736" width="10.5703125" style="2" customWidth="1"/>
    <col min="9737" max="9983" width="8.85546875" style="2" customWidth="1"/>
    <col min="9984" max="9984" width="11.5703125" style="2"/>
    <col min="9985" max="9985" width="8.85546875" style="2" customWidth="1"/>
    <col min="9986" max="9986" width="7.42578125" style="2" customWidth="1"/>
    <col min="9987" max="9987" width="40.42578125" style="2" customWidth="1"/>
    <col min="9988" max="9989" width="10.5703125" style="2" customWidth="1"/>
    <col min="9990" max="9990" width="14.42578125" style="2" customWidth="1"/>
    <col min="9991" max="9992" width="10.5703125" style="2" customWidth="1"/>
    <col min="9993" max="10239" width="8.85546875" style="2" customWidth="1"/>
    <col min="10240" max="10240" width="11.5703125" style="2"/>
    <col min="10241" max="10241" width="8.85546875" style="2" customWidth="1"/>
    <col min="10242" max="10242" width="7.42578125" style="2" customWidth="1"/>
    <col min="10243" max="10243" width="40.42578125" style="2" customWidth="1"/>
    <col min="10244" max="10245" width="10.5703125" style="2" customWidth="1"/>
    <col min="10246" max="10246" width="14.42578125" style="2" customWidth="1"/>
    <col min="10247" max="10248" width="10.5703125" style="2" customWidth="1"/>
    <col min="10249" max="10495" width="8.85546875" style="2" customWidth="1"/>
    <col min="10496" max="10496" width="11.5703125" style="2"/>
    <col min="10497" max="10497" width="8.85546875" style="2" customWidth="1"/>
    <col min="10498" max="10498" width="7.42578125" style="2" customWidth="1"/>
    <col min="10499" max="10499" width="40.42578125" style="2" customWidth="1"/>
    <col min="10500" max="10501" width="10.5703125" style="2" customWidth="1"/>
    <col min="10502" max="10502" width="14.42578125" style="2" customWidth="1"/>
    <col min="10503" max="10504" width="10.5703125" style="2" customWidth="1"/>
    <col min="10505" max="10751" width="8.85546875" style="2" customWidth="1"/>
    <col min="10752" max="10752" width="11.5703125" style="2"/>
    <col min="10753" max="10753" width="8.85546875" style="2" customWidth="1"/>
    <col min="10754" max="10754" width="7.42578125" style="2" customWidth="1"/>
    <col min="10755" max="10755" width="40.42578125" style="2" customWidth="1"/>
    <col min="10756" max="10757" width="10.5703125" style="2" customWidth="1"/>
    <col min="10758" max="10758" width="14.42578125" style="2" customWidth="1"/>
    <col min="10759" max="10760" width="10.5703125" style="2" customWidth="1"/>
    <col min="10761" max="11007" width="8.85546875" style="2" customWidth="1"/>
    <col min="11008" max="11008" width="11.5703125" style="2"/>
    <col min="11009" max="11009" width="8.85546875" style="2" customWidth="1"/>
    <col min="11010" max="11010" width="7.42578125" style="2" customWidth="1"/>
    <col min="11011" max="11011" width="40.42578125" style="2" customWidth="1"/>
    <col min="11012" max="11013" width="10.5703125" style="2" customWidth="1"/>
    <col min="11014" max="11014" width="14.42578125" style="2" customWidth="1"/>
    <col min="11015" max="11016" width="10.5703125" style="2" customWidth="1"/>
    <col min="11017" max="11263" width="8.85546875" style="2" customWidth="1"/>
    <col min="11264" max="11264" width="11.5703125" style="2"/>
    <col min="11265" max="11265" width="8.85546875" style="2" customWidth="1"/>
    <col min="11266" max="11266" width="7.42578125" style="2" customWidth="1"/>
    <col min="11267" max="11267" width="40.42578125" style="2" customWidth="1"/>
    <col min="11268" max="11269" width="10.5703125" style="2" customWidth="1"/>
    <col min="11270" max="11270" width="14.42578125" style="2" customWidth="1"/>
    <col min="11271" max="11272" width="10.5703125" style="2" customWidth="1"/>
    <col min="11273" max="11519" width="8.85546875" style="2" customWidth="1"/>
    <col min="11520" max="11520" width="11.5703125" style="2"/>
    <col min="11521" max="11521" width="8.85546875" style="2" customWidth="1"/>
    <col min="11522" max="11522" width="7.42578125" style="2" customWidth="1"/>
    <col min="11523" max="11523" width="40.42578125" style="2" customWidth="1"/>
    <col min="11524" max="11525" width="10.5703125" style="2" customWidth="1"/>
    <col min="11526" max="11526" width="14.42578125" style="2" customWidth="1"/>
    <col min="11527" max="11528" width="10.5703125" style="2" customWidth="1"/>
    <col min="11529" max="11775" width="8.85546875" style="2" customWidth="1"/>
    <col min="11776" max="11776" width="11.5703125" style="2"/>
    <col min="11777" max="11777" width="8.85546875" style="2" customWidth="1"/>
    <col min="11778" max="11778" width="7.42578125" style="2" customWidth="1"/>
    <col min="11779" max="11779" width="40.42578125" style="2" customWidth="1"/>
    <col min="11780" max="11781" width="10.5703125" style="2" customWidth="1"/>
    <col min="11782" max="11782" width="14.42578125" style="2" customWidth="1"/>
    <col min="11783" max="11784" width="10.5703125" style="2" customWidth="1"/>
    <col min="11785" max="12031" width="8.85546875" style="2" customWidth="1"/>
    <col min="12032" max="12032" width="11.5703125" style="2"/>
    <col min="12033" max="12033" width="8.85546875" style="2" customWidth="1"/>
    <col min="12034" max="12034" width="7.42578125" style="2" customWidth="1"/>
    <col min="12035" max="12035" width="40.42578125" style="2" customWidth="1"/>
    <col min="12036" max="12037" width="10.5703125" style="2" customWidth="1"/>
    <col min="12038" max="12038" width="14.42578125" style="2" customWidth="1"/>
    <col min="12039" max="12040" width="10.5703125" style="2" customWidth="1"/>
    <col min="12041" max="12287" width="8.85546875" style="2" customWidth="1"/>
    <col min="12288" max="12288" width="11.5703125" style="2"/>
    <col min="12289" max="12289" width="8.85546875" style="2" customWidth="1"/>
    <col min="12290" max="12290" width="7.42578125" style="2" customWidth="1"/>
    <col min="12291" max="12291" width="40.42578125" style="2" customWidth="1"/>
    <col min="12292" max="12293" width="10.5703125" style="2" customWidth="1"/>
    <col min="12294" max="12294" width="14.42578125" style="2" customWidth="1"/>
    <col min="12295" max="12296" width="10.5703125" style="2" customWidth="1"/>
    <col min="12297" max="12543" width="8.85546875" style="2" customWidth="1"/>
    <col min="12544" max="12544" width="11.5703125" style="2"/>
    <col min="12545" max="12545" width="8.85546875" style="2" customWidth="1"/>
    <col min="12546" max="12546" width="7.42578125" style="2" customWidth="1"/>
    <col min="12547" max="12547" width="40.42578125" style="2" customWidth="1"/>
    <col min="12548" max="12549" width="10.5703125" style="2" customWidth="1"/>
    <col min="12550" max="12550" width="14.42578125" style="2" customWidth="1"/>
    <col min="12551" max="12552" width="10.5703125" style="2" customWidth="1"/>
    <col min="12553" max="12799" width="8.85546875" style="2" customWidth="1"/>
    <col min="12800" max="12800" width="11.5703125" style="2"/>
    <col min="12801" max="12801" width="8.85546875" style="2" customWidth="1"/>
    <col min="12802" max="12802" width="7.42578125" style="2" customWidth="1"/>
    <col min="12803" max="12803" width="40.42578125" style="2" customWidth="1"/>
    <col min="12804" max="12805" width="10.5703125" style="2" customWidth="1"/>
    <col min="12806" max="12806" width="14.42578125" style="2" customWidth="1"/>
    <col min="12807" max="12808" width="10.5703125" style="2" customWidth="1"/>
    <col min="12809" max="13055" width="8.85546875" style="2" customWidth="1"/>
    <col min="13056" max="13056" width="11.5703125" style="2"/>
    <col min="13057" max="13057" width="8.85546875" style="2" customWidth="1"/>
    <col min="13058" max="13058" width="7.42578125" style="2" customWidth="1"/>
    <col min="13059" max="13059" width="40.42578125" style="2" customWidth="1"/>
    <col min="13060" max="13061" width="10.5703125" style="2" customWidth="1"/>
    <col min="13062" max="13062" width="14.42578125" style="2" customWidth="1"/>
    <col min="13063" max="13064" width="10.5703125" style="2" customWidth="1"/>
    <col min="13065" max="13311" width="8.85546875" style="2" customWidth="1"/>
    <col min="13312" max="13312" width="11.5703125" style="2"/>
    <col min="13313" max="13313" width="8.85546875" style="2" customWidth="1"/>
    <col min="13314" max="13314" width="7.42578125" style="2" customWidth="1"/>
    <col min="13315" max="13315" width="40.42578125" style="2" customWidth="1"/>
    <col min="13316" max="13317" width="10.5703125" style="2" customWidth="1"/>
    <col min="13318" max="13318" width="14.42578125" style="2" customWidth="1"/>
    <col min="13319" max="13320" width="10.5703125" style="2" customWidth="1"/>
    <col min="13321" max="13567" width="8.85546875" style="2" customWidth="1"/>
    <col min="13568" max="13568" width="11.5703125" style="2"/>
    <col min="13569" max="13569" width="8.85546875" style="2" customWidth="1"/>
    <col min="13570" max="13570" width="7.42578125" style="2" customWidth="1"/>
    <col min="13571" max="13571" width="40.42578125" style="2" customWidth="1"/>
    <col min="13572" max="13573" width="10.5703125" style="2" customWidth="1"/>
    <col min="13574" max="13574" width="14.42578125" style="2" customWidth="1"/>
    <col min="13575" max="13576" width="10.5703125" style="2" customWidth="1"/>
    <col min="13577" max="13823" width="8.85546875" style="2" customWidth="1"/>
    <col min="13824" max="13824" width="11.5703125" style="2"/>
    <col min="13825" max="13825" width="8.85546875" style="2" customWidth="1"/>
    <col min="13826" max="13826" width="7.42578125" style="2" customWidth="1"/>
    <col min="13827" max="13827" width="40.42578125" style="2" customWidth="1"/>
    <col min="13828" max="13829" width="10.5703125" style="2" customWidth="1"/>
    <col min="13830" max="13830" width="14.42578125" style="2" customWidth="1"/>
    <col min="13831" max="13832" width="10.5703125" style="2" customWidth="1"/>
    <col min="13833" max="14079" width="8.85546875" style="2" customWidth="1"/>
    <col min="14080" max="14080" width="11.5703125" style="2"/>
    <col min="14081" max="14081" width="8.85546875" style="2" customWidth="1"/>
    <col min="14082" max="14082" width="7.42578125" style="2" customWidth="1"/>
    <col min="14083" max="14083" width="40.42578125" style="2" customWidth="1"/>
    <col min="14084" max="14085" width="10.5703125" style="2" customWidth="1"/>
    <col min="14086" max="14086" width="14.42578125" style="2" customWidth="1"/>
    <col min="14087" max="14088" width="10.5703125" style="2" customWidth="1"/>
    <col min="14089" max="14335" width="8.85546875" style="2" customWidth="1"/>
    <col min="14336" max="14336" width="11.5703125" style="2"/>
    <col min="14337" max="14337" width="8.85546875" style="2" customWidth="1"/>
    <col min="14338" max="14338" width="7.42578125" style="2" customWidth="1"/>
    <col min="14339" max="14339" width="40.42578125" style="2" customWidth="1"/>
    <col min="14340" max="14341" width="10.5703125" style="2" customWidth="1"/>
    <col min="14342" max="14342" width="14.42578125" style="2" customWidth="1"/>
    <col min="14343" max="14344" width="10.5703125" style="2" customWidth="1"/>
    <col min="14345" max="14591" width="8.85546875" style="2" customWidth="1"/>
    <col min="14592" max="14592" width="11.5703125" style="2"/>
    <col min="14593" max="14593" width="8.85546875" style="2" customWidth="1"/>
    <col min="14594" max="14594" width="7.42578125" style="2" customWidth="1"/>
    <col min="14595" max="14595" width="40.42578125" style="2" customWidth="1"/>
    <col min="14596" max="14597" width="10.5703125" style="2" customWidth="1"/>
    <col min="14598" max="14598" width="14.42578125" style="2" customWidth="1"/>
    <col min="14599" max="14600" width="10.5703125" style="2" customWidth="1"/>
    <col min="14601" max="14847" width="8.85546875" style="2" customWidth="1"/>
    <col min="14848" max="14848" width="11.5703125" style="2"/>
    <col min="14849" max="14849" width="8.85546875" style="2" customWidth="1"/>
    <col min="14850" max="14850" width="7.42578125" style="2" customWidth="1"/>
    <col min="14851" max="14851" width="40.42578125" style="2" customWidth="1"/>
    <col min="14852" max="14853" width="10.5703125" style="2" customWidth="1"/>
    <col min="14854" max="14854" width="14.42578125" style="2" customWidth="1"/>
    <col min="14855" max="14856" width="10.5703125" style="2" customWidth="1"/>
    <col min="14857" max="15103" width="8.85546875" style="2" customWidth="1"/>
    <col min="15104" max="15104" width="11.5703125" style="2"/>
    <col min="15105" max="15105" width="8.85546875" style="2" customWidth="1"/>
    <col min="15106" max="15106" width="7.42578125" style="2" customWidth="1"/>
    <col min="15107" max="15107" width="40.42578125" style="2" customWidth="1"/>
    <col min="15108" max="15109" width="10.5703125" style="2" customWidth="1"/>
    <col min="15110" max="15110" width="14.42578125" style="2" customWidth="1"/>
    <col min="15111" max="15112" width="10.5703125" style="2" customWidth="1"/>
    <col min="15113" max="15359" width="8.85546875" style="2" customWidth="1"/>
    <col min="15360" max="15360" width="11.5703125" style="2"/>
    <col min="15361" max="15361" width="8.85546875" style="2" customWidth="1"/>
    <col min="15362" max="15362" width="7.42578125" style="2" customWidth="1"/>
    <col min="15363" max="15363" width="40.42578125" style="2" customWidth="1"/>
    <col min="15364" max="15365" width="10.5703125" style="2" customWidth="1"/>
    <col min="15366" max="15366" width="14.42578125" style="2" customWidth="1"/>
    <col min="15367" max="15368" width="10.5703125" style="2" customWidth="1"/>
    <col min="15369" max="15615" width="8.85546875" style="2" customWidth="1"/>
    <col min="15616" max="15616" width="11.5703125" style="2"/>
    <col min="15617" max="15617" width="8.85546875" style="2" customWidth="1"/>
    <col min="15618" max="15618" width="7.42578125" style="2" customWidth="1"/>
    <col min="15619" max="15619" width="40.42578125" style="2" customWidth="1"/>
    <col min="15620" max="15621" width="10.5703125" style="2" customWidth="1"/>
    <col min="15622" max="15622" width="14.42578125" style="2" customWidth="1"/>
    <col min="15623" max="15624" width="10.5703125" style="2" customWidth="1"/>
    <col min="15625" max="15871" width="8.85546875" style="2" customWidth="1"/>
    <col min="15872" max="15872" width="11.5703125" style="2"/>
    <col min="15873" max="15873" width="8.85546875" style="2" customWidth="1"/>
    <col min="15874" max="15874" width="7.42578125" style="2" customWidth="1"/>
    <col min="15875" max="15875" width="40.42578125" style="2" customWidth="1"/>
    <col min="15876" max="15877" width="10.5703125" style="2" customWidth="1"/>
    <col min="15878" max="15878" width="14.42578125" style="2" customWidth="1"/>
    <col min="15879" max="15880" width="10.5703125" style="2" customWidth="1"/>
    <col min="15881" max="16127" width="8.85546875" style="2" customWidth="1"/>
    <col min="16128" max="16128" width="11.5703125" style="2"/>
    <col min="16129" max="16129" width="8.85546875" style="2" customWidth="1"/>
    <col min="16130" max="16130" width="7.42578125" style="2" customWidth="1"/>
    <col min="16131" max="16131" width="40.42578125" style="2" customWidth="1"/>
    <col min="16132" max="16133" width="10.5703125" style="2" customWidth="1"/>
    <col min="16134" max="16134" width="14.42578125" style="2" customWidth="1"/>
    <col min="16135" max="16136" width="10.5703125" style="2" customWidth="1"/>
    <col min="16137" max="16383" width="8.85546875" style="2" customWidth="1"/>
    <col min="16384" max="16384" width="11.5703125" style="2"/>
  </cols>
  <sheetData>
    <row r="1" spans="1:8" ht="18.75">
      <c r="A1" s="436" t="s">
        <v>189</v>
      </c>
      <c r="B1" s="436"/>
      <c r="C1" s="436"/>
      <c r="D1" s="436"/>
      <c r="E1" s="436"/>
      <c r="F1" s="436"/>
      <c r="G1" s="436"/>
      <c r="H1" s="436"/>
    </row>
    <row r="2" spans="1:8" ht="12.75" customHeight="1">
      <c r="A2" s="437" t="str">
        <f>RSMT_apdare!A2</f>
        <v>Telpu remonts, iekšējie apdares darbi</v>
      </c>
      <c r="B2" s="437"/>
      <c r="C2" s="437"/>
      <c r="D2" s="437"/>
      <c r="E2" s="437"/>
      <c r="F2" s="437"/>
      <c r="G2" s="437"/>
      <c r="H2" s="437"/>
    </row>
    <row r="3" spans="1:8" ht="12.75" customHeight="1">
      <c r="A3" s="438" t="s">
        <v>24</v>
      </c>
      <c r="B3" s="438"/>
      <c r="C3" s="438"/>
      <c r="D3" s="438"/>
      <c r="E3" s="438"/>
      <c r="F3" s="438"/>
      <c r="G3" s="438"/>
      <c r="H3" s="438"/>
    </row>
    <row r="4" spans="1:8" ht="12.75" customHeight="1">
      <c r="A4" s="426" t="str">
        <f>RSMT_apdare!A4</f>
        <v>Pasūtītājs: Rīgas stila un modes tehnikums</v>
      </c>
      <c r="B4" s="426"/>
      <c r="C4" s="426"/>
      <c r="D4" s="220"/>
      <c r="E4" s="220"/>
      <c r="F4" s="220"/>
      <c r="G4" s="220"/>
      <c r="H4" s="220"/>
    </row>
    <row r="5" spans="1:8" ht="12.75" customHeight="1">
      <c r="A5" s="423" t="str">
        <f>RSMT_apdare!A5</f>
        <v>Objekta nosaukums: Telpu remonts Ūdeļu 24, Rīga</v>
      </c>
      <c r="B5" s="423"/>
      <c r="C5" s="423"/>
      <c r="D5" s="423"/>
      <c r="E5" s="423"/>
      <c r="F5" s="423"/>
      <c r="G5" s="423"/>
      <c r="H5" s="423"/>
    </row>
    <row r="6" spans="1:8" ht="12.75" customHeight="1">
      <c r="A6" s="422" t="str">
        <f>RSMT_apdare!A6</f>
        <v>Būves nosaukums: Rīgas Stila un modes tehnikums</v>
      </c>
      <c r="B6" s="422"/>
      <c r="C6" s="422"/>
      <c r="D6" s="422"/>
      <c r="E6" s="422"/>
      <c r="F6" s="422"/>
      <c r="G6" s="422"/>
      <c r="H6" s="422"/>
    </row>
    <row r="7" spans="1:8">
      <c r="A7" s="416" t="str">
        <f>RSMT_apdare!A7</f>
        <v>Objekta adrese: Rīga, Ūdeļu iela 24, LV-1064</v>
      </c>
      <c r="B7" s="416"/>
      <c r="C7" s="416"/>
      <c r="D7" s="416"/>
      <c r="E7" s="416"/>
      <c r="F7" s="416"/>
      <c r="G7" s="416"/>
      <c r="H7" s="416"/>
    </row>
    <row r="8" spans="1:8" ht="15" customHeight="1">
      <c r="A8" s="319">
        <f>RSMT_apdare!A8</f>
        <v>0</v>
      </c>
      <c r="B8" s="313"/>
      <c r="C8" s="313"/>
      <c r="D8" s="217"/>
      <c r="E8" s="217"/>
      <c r="F8" s="217"/>
      <c r="G8" s="217"/>
      <c r="H8" s="217"/>
    </row>
    <row r="9" spans="1:8" ht="15" customHeight="1">
      <c r="A9" s="427">
        <f>RSMT_apdare!A9</f>
        <v>0</v>
      </c>
      <c r="B9" s="427"/>
      <c r="C9" s="427"/>
      <c r="D9" s="427"/>
      <c r="E9" s="427"/>
      <c r="F9" s="427"/>
      <c r="G9" s="427"/>
      <c r="H9" s="427"/>
    </row>
    <row r="10" spans="1:8" ht="15.75" customHeight="1">
      <c r="A10" s="433" t="s">
        <v>190</v>
      </c>
      <c r="B10" s="433"/>
      <c r="C10" s="433"/>
      <c r="D10" s="434">
        <f>D23</f>
        <v>30503.640000000007</v>
      </c>
      <c r="E10" s="434"/>
      <c r="F10" s="221"/>
      <c r="G10" s="221"/>
      <c r="H10" s="221"/>
    </row>
    <row r="11" spans="1:8" ht="12.75" customHeight="1">
      <c r="A11" s="433" t="s">
        <v>191</v>
      </c>
      <c r="B11" s="433"/>
      <c r="C11" s="433"/>
      <c r="D11" s="435">
        <f>H19</f>
        <v>1157.3700000000001</v>
      </c>
      <c r="E11" s="435"/>
      <c r="F11" s="221"/>
      <c r="G11" s="221"/>
      <c r="H11" s="221"/>
    </row>
    <row r="12" spans="1:8" ht="12.75" customHeight="1">
      <c r="A12" s="413">
        <f>RSMT_apdare!A11</f>
        <v>0</v>
      </c>
      <c r="B12" s="413"/>
      <c r="C12" s="413"/>
      <c r="D12" s="222"/>
      <c r="E12" s="222"/>
      <c r="F12" s="222"/>
      <c r="G12" s="222"/>
      <c r="H12" s="196" t="s">
        <v>179</v>
      </c>
    </row>
    <row r="13" spans="1:8" ht="21.75" customHeight="1">
      <c r="A13" s="430" t="s">
        <v>25</v>
      </c>
      <c r="B13" s="430" t="s">
        <v>16</v>
      </c>
      <c r="C13" s="430" t="s">
        <v>8</v>
      </c>
      <c r="D13" s="430" t="s">
        <v>9</v>
      </c>
      <c r="E13" s="430" t="s">
        <v>10</v>
      </c>
      <c r="F13" s="430"/>
      <c r="G13" s="430"/>
      <c r="H13" s="430" t="s">
        <v>192</v>
      </c>
    </row>
    <row r="14" spans="1:8" ht="21.75" customHeight="1">
      <c r="A14" s="430"/>
      <c r="B14" s="430"/>
      <c r="C14" s="430"/>
      <c r="D14" s="430"/>
      <c r="E14" s="321" t="s">
        <v>11</v>
      </c>
      <c r="F14" s="321" t="s">
        <v>12</v>
      </c>
      <c r="G14" s="321" t="s">
        <v>13</v>
      </c>
      <c r="H14" s="430"/>
    </row>
    <row r="15" spans="1:8" ht="16.5" customHeight="1">
      <c r="A15" s="321"/>
      <c r="B15" s="321"/>
      <c r="C15" s="223" t="s">
        <v>193</v>
      </c>
      <c r="D15" s="321"/>
      <c r="E15" s="321"/>
      <c r="F15" s="321"/>
      <c r="G15" s="321"/>
      <c r="H15" s="321"/>
    </row>
    <row r="16" spans="1:8" s="226" customFormat="1" ht="15">
      <c r="A16" s="321">
        <v>1</v>
      </c>
      <c r="B16" s="321" t="s">
        <v>194</v>
      </c>
      <c r="C16" s="224" t="str">
        <f>RSMT_apdare!A2</f>
        <v>Telpu remonts, iekšējie apdares darbi</v>
      </c>
      <c r="D16" s="225">
        <f>RSMT_apdare!P48</f>
        <v>21994.740000000005</v>
      </c>
      <c r="E16" s="225">
        <f>RSMT_apdare!M48</f>
        <v>8074.1600000000008</v>
      </c>
      <c r="F16" s="225">
        <f>RSMT_apdare!N48</f>
        <v>13309.649999999998</v>
      </c>
      <c r="G16" s="225">
        <f>RSMT_apdare!O48</f>
        <v>610.93000000000006</v>
      </c>
      <c r="H16" s="225">
        <f>RSMT_apdare!L48</f>
        <v>1009.2700000000001</v>
      </c>
    </row>
    <row r="17" spans="1:12" s="226" customFormat="1" ht="15">
      <c r="A17" s="321">
        <v>2</v>
      </c>
      <c r="B17" s="321" t="s">
        <v>195</v>
      </c>
      <c r="C17" s="224" t="str">
        <f>RSMT_elektrība!A2</f>
        <v>Elektroinstalācijas un UATS</v>
      </c>
      <c r="D17" s="225">
        <f>RSMT_elektrība!P48</f>
        <v>3855.7999999999997</v>
      </c>
      <c r="E17" s="225">
        <f>RSMT_elektrība!M48</f>
        <v>1109.1000000000001</v>
      </c>
      <c r="F17" s="225">
        <f>RSMT_elektrība!N48</f>
        <v>2705.7999999999997</v>
      </c>
      <c r="G17" s="225">
        <f>RSMT_elektrība!O48</f>
        <v>40.900000000000006</v>
      </c>
      <c r="H17" s="225">
        <f>RSMT_elektrība!L48</f>
        <v>148.1</v>
      </c>
    </row>
    <row r="18" spans="1:12" ht="15">
      <c r="A18" s="321">
        <v>3</v>
      </c>
      <c r="B18" s="321" t="s">
        <v>196</v>
      </c>
      <c r="C18" s="198">
        <f>'[2]Jumta remontdarbi'!A2</f>
        <v>0</v>
      </c>
      <c r="D18" s="225">
        <f>'[2]Jumta remontdarbi'!P25</f>
        <v>0</v>
      </c>
      <c r="E18" s="225">
        <f>'[2]Jumta remontdarbi'!M25</f>
        <v>0</v>
      </c>
      <c r="F18" s="225">
        <f>'[2]Jumta remontdarbi'!N25</f>
        <v>0</v>
      </c>
      <c r="G18" s="225">
        <f>'[2]Jumta remontdarbi'!O25</f>
        <v>0</v>
      </c>
      <c r="H18" s="225">
        <f>'[2]Jumta remontdarbi'!L25</f>
        <v>0</v>
      </c>
    </row>
    <row r="19" spans="1:12" ht="14.25" customHeight="1">
      <c r="A19" s="431" t="s">
        <v>4</v>
      </c>
      <c r="B19" s="431"/>
      <c r="C19" s="431"/>
      <c r="D19" s="203">
        <f>SUM(D16:D18)</f>
        <v>25850.540000000005</v>
      </c>
      <c r="E19" s="203">
        <f>SUM(E16:E18)</f>
        <v>9183.26</v>
      </c>
      <c r="F19" s="203">
        <f>SUM(F16:F18)</f>
        <v>16015.449999999997</v>
      </c>
      <c r="G19" s="203">
        <f>SUM(G16:G18)</f>
        <v>651.83000000000004</v>
      </c>
      <c r="H19" s="203">
        <f>SUM(H16:H18)</f>
        <v>1157.3700000000001</v>
      </c>
    </row>
    <row r="20" spans="1:12" ht="15" customHeight="1">
      <c r="A20" s="409" t="s">
        <v>197</v>
      </c>
      <c r="B20" s="409"/>
      <c r="C20" s="409"/>
      <c r="D20" s="225">
        <f>ROUND(D19*0.11,2)</f>
        <v>2843.56</v>
      </c>
      <c r="E20" s="227"/>
      <c r="F20" s="227"/>
      <c r="G20" s="227"/>
      <c r="H20" s="227"/>
    </row>
    <row r="21" spans="1:12" ht="15" customHeight="1">
      <c r="A21" s="432" t="s">
        <v>198</v>
      </c>
      <c r="B21" s="432"/>
      <c r="C21" s="432"/>
      <c r="D21" s="225"/>
      <c r="E21" s="228"/>
      <c r="F21" s="228"/>
      <c r="G21" s="228"/>
      <c r="H21" s="228"/>
    </row>
    <row r="22" spans="1:12" ht="15" customHeight="1">
      <c r="A22" s="409" t="s">
        <v>199</v>
      </c>
      <c r="B22" s="409"/>
      <c r="C22" s="409"/>
      <c r="D22" s="225">
        <f>ROUND(D19*0.07,2)</f>
        <v>1809.54</v>
      </c>
      <c r="E22" s="228"/>
      <c r="F22" s="228"/>
      <c r="G22" s="228"/>
      <c r="H22" s="228"/>
    </row>
    <row r="23" spans="1:12" ht="15" customHeight="1">
      <c r="A23" s="409" t="s">
        <v>14</v>
      </c>
      <c r="B23" s="409"/>
      <c r="C23" s="409"/>
      <c r="D23" s="203">
        <f>SUM(D19:D22)</f>
        <v>30503.640000000007</v>
      </c>
      <c r="E23" s="229"/>
      <c r="F23" s="228"/>
      <c r="G23" s="228"/>
      <c r="H23" s="228"/>
    </row>
    <row r="24" spans="1:12" ht="15" customHeight="1">
      <c r="A24" s="409" t="s">
        <v>182</v>
      </c>
      <c r="B24" s="409"/>
      <c r="C24" s="409"/>
      <c r="D24" s="203">
        <f>SUM(D23:D23)</f>
        <v>30503.640000000007</v>
      </c>
      <c r="E24" s="229"/>
      <c r="F24" s="228"/>
      <c r="G24" s="228"/>
      <c r="H24" s="228"/>
    </row>
    <row r="25" spans="1:12" ht="15" customHeight="1">
      <c r="A25" s="409" t="s">
        <v>183</v>
      </c>
      <c r="B25" s="409"/>
      <c r="C25" s="409"/>
      <c r="D25" s="203">
        <f>D24*0.21</f>
        <v>6405.7644000000009</v>
      </c>
      <c r="E25" s="229"/>
      <c r="F25" s="228"/>
      <c r="G25" s="228"/>
      <c r="H25" s="228"/>
    </row>
    <row r="26" spans="1:12" ht="15" customHeight="1">
      <c r="A26" s="409" t="s">
        <v>184</v>
      </c>
      <c r="B26" s="409"/>
      <c r="C26" s="409"/>
      <c r="D26" s="203">
        <f>SUM(D24:D25)</f>
        <v>36909.404400000007</v>
      </c>
      <c r="E26" s="229"/>
      <c r="F26" s="228"/>
      <c r="G26" s="228"/>
      <c r="H26" s="228"/>
    </row>
    <row r="27" spans="1:12" ht="15" customHeight="1">
      <c r="A27" s="429"/>
      <c r="B27" s="429"/>
      <c r="C27" s="429"/>
      <c r="D27" s="230"/>
      <c r="E27" s="231"/>
      <c r="F27" s="231"/>
      <c r="G27" s="231"/>
      <c r="H27" s="231"/>
    </row>
    <row r="28" spans="1:12" ht="15">
      <c r="A28" s="205" t="s">
        <v>185</v>
      </c>
      <c r="B28" s="206"/>
      <c r="D28" s="207"/>
      <c r="E28" s="207"/>
    </row>
    <row r="29" spans="1:12" ht="12.75" customHeight="1">
      <c r="A29" s="410" t="s">
        <v>200</v>
      </c>
      <c r="B29" s="410"/>
      <c r="C29" s="410"/>
      <c r="D29" s="410"/>
      <c r="E29" s="320"/>
    </row>
    <row r="30" spans="1:12" ht="15.75">
      <c r="A30" s="210" t="s">
        <v>187</v>
      </c>
      <c r="B30" s="210"/>
      <c r="D30" s="208"/>
      <c r="E30" s="208"/>
    </row>
    <row r="31" spans="1:12" ht="15" customHeight="1">
      <c r="A31" s="317"/>
      <c r="B31" s="211"/>
      <c r="C31" s="317"/>
      <c r="D31" s="317"/>
      <c r="E31" s="317"/>
      <c r="F31" s="411"/>
      <c r="G31" s="411"/>
      <c r="H31" s="411"/>
      <c r="I31" s="317"/>
      <c r="J31" s="317"/>
      <c r="K31" s="317"/>
      <c r="L31" s="317"/>
    </row>
    <row r="32" spans="1:12" ht="15" customHeight="1">
      <c r="A32" s="317"/>
      <c r="B32" s="211"/>
      <c r="C32" s="317"/>
      <c r="D32" s="317"/>
      <c r="E32" s="317"/>
      <c r="F32" s="317"/>
      <c r="G32" s="317"/>
      <c r="H32" s="317"/>
      <c r="I32" s="317"/>
      <c r="J32" s="317"/>
      <c r="K32" s="317"/>
      <c r="L32" s="317"/>
    </row>
    <row r="33" spans="1:8" ht="15">
      <c r="A33" s="317"/>
      <c r="B33" s="411">
        <f>A12</f>
        <v>0</v>
      </c>
      <c r="C33" s="411"/>
      <c r="D33" s="411"/>
      <c r="E33" s="194"/>
      <c r="F33" s="194"/>
      <c r="G33" s="194"/>
      <c r="H33" s="194"/>
    </row>
    <row r="34" spans="1:8" ht="15">
      <c r="A34" s="212"/>
      <c r="B34" s="212"/>
      <c r="C34" s="207"/>
      <c r="D34" s="207"/>
      <c r="E34" s="194"/>
      <c r="F34" s="194"/>
      <c r="G34" s="194"/>
      <c r="H34" s="194"/>
    </row>
    <row r="35" spans="1:8">
      <c r="A35" s="194"/>
      <c r="B35" s="232"/>
      <c r="C35" s="232"/>
      <c r="D35" s="232"/>
      <c r="E35" s="232"/>
      <c r="F35" s="232"/>
      <c r="G35" s="194"/>
      <c r="H35" s="194"/>
    </row>
    <row r="36" spans="1:8">
      <c r="A36" s="194"/>
      <c r="B36" s="233"/>
      <c r="C36" s="233"/>
      <c r="D36" s="233"/>
      <c r="E36" s="233"/>
      <c r="F36" s="233"/>
      <c r="G36" s="194"/>
      <c r="H36" s="194"/>
    </row>
    <row r="37" spans="1:8">
      <c r="A37" s="194"/>
      <c r="B37" s="234"/>
      <c r="C37" s="234"/>
      <c r="D37" s="234"/>
      <c r="E37" s="234"/>
      <c r="F37" s="234"/>
      <c r="G37" s="194"/>
      <c r="H37" s="194"/>
    </row>
    <row r="38" spans="1:8" ht="15">
      <c r="A38" s="194"/>
      <c r="B38" s="326"/>
      <c r="C38" s="326"/>
      <c r="D38" s="326"/>
      <c r="E38" s="326"/>
      <c r="F38" s="326"/>
      <c r="G38" s="194"/>
      <c r="H38" s="194"/>
    </row>
    <row r="39" spans="1:8">
      <c r="A39" s="194"/>
      <c r="B39" s="235"/>
      <c r="C39" s="236"/>
      <c r="D39" s="236"/>
      <c r="E39" s="236"/>
      <c r="F39" s="236"/>
      <c r="G39" s="194"/>
      <c r="H39" s="194"/>
    </row>
    <row r="40" spans="1:8">
      <c r="A40" s="194"/>
      <c r="B40" s="237"/>
      <c r="C40" s="236"/>
      <c r="D40" s="236"/>
      <c r="E40" s="236"/>
      <c r="F40" s="236"/>
      <c r="G40" s="194"/>
      <c r="H40" s="194"/>
    </row>
    <row r="41" spans="1:8">
      <c r="A41" s="194"/>
      <c r="B41" s="238"/>
      <c r="C41" s="238"/>
      <c r="D41" s="238"/>
      <c r="E41" s="238"/>
      <c r="F41" s="238"/>
      <c r="G41" s="194"/>
      <c r="H41" s="194"/>
    </row>
  </sheetData>
  <sheetProtection selectLockedCells="1" selectUnlockedCells="1"/>
  <mergeCells count="31">
    <mergeCell ref="A6:H6"/>
    <mergeCell ref="A1:H1"/>
    <mergeCell ref="A2:H2"/>
    <mergeCell ref="A3:H3"/>
    <mergeCell ref="A4:C4"/>
    <mergeCell ref="A5:H5"/>
    <mergeCell ref="A7:H7"/>
    <mergeCell ref="A9:H9"/>
    <mergeCell ref="A10:C10"/>
    <mergeCell ref="D10:E10"/>
    <mergeCell ref="A11:C11"/>
    <mergeCell ref="D11:E11"/>
    <mergeCell ref="A12:C12"/>
    <mergeCell ref="A13:A14"/>
    <mergeCell ref="B13:B14"/>
    <mergeCell ref="C13:C14"/>
    <mergeCell ref="D13:D14"/>
    <mergeCell ref="F31:H31"/>
    <mergeCell ref="H13:H14"/>
    <mergeCell ref="A19:C19"/>
    <mergeCell ref="A20:C20"/>
    <mergeCell ref="A21:C21"/>
    <mergeCell ref="A22:C22"/>
    <mergeCell ref="A23:C23"/>
    <mergeCell ref="E13:G13"/>
    <mergeCell ref="B33:D33"/>
    <mergeCell ref="A24:C24"/>
    <mergeCell ref="A25:C25"/>
    <mergeCell ref="A26:C26"/>
    <mergeCell ref="A27:C27"/>
    <mergeCell ref="A29:D29"/>
  </mergeCells>
  <pageMargins left="0.7" right="0.7" top="0.75" bottom="0.75" header="0.51180555555555551" footer="0.51180555555555551"/>
  <pageSetup paperSize="9" scale="77" firstPageNumber="0" orientation="portrait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32ABC-52B0-4192-A877-7A110F7E8CFA}">
  <sheetPr>
    <tabColor indexed="47"/>
  </sheetPr>
  <dimension ref="A1:X56"/>
  <sheetViews>
    <sheetView showZeros="0" topLeftCell="C1" zoomScaleNormal="100" zoomScaleSheetLayoutView="110" workbookViewId="0">
      <selection activeCell="A2" sqref="A2:P2"/>
    </sheetView>
  </sheetViews>
  <sheetFormatPr defaultRowHeight="12.75"/>
  <cols>
    <col min="1" max="1" width="4.5703125" style="319" customWidth="1"/>
    <col min="2" max="2" width="10.5703125" style="319" customWidth="1"/>
    <col min="3" max="3" width="46.85546875" style="319" customWidth="1"/>
    <col min="4" max="4" width="9.5703125" style="319" customWidth="1"/>
    <col min="5" max="5" width="8.85546875" style="319" customWidth="1"/>
    <col min="6" max="6" width="7.5703125" style="319" customWidth="1"/>
    <col min="7" max="7" width="8.140625" style="319" customWidth="1"/>
    <col min="8" max="8" width="7.42578125" style="319" customWidth="1"/>
    <col min="9" max="9" width="8.5703125" style="319" customWidth="1"/>
    <col min="10" max="10" width="9.42578125" style="319" customWidth="1"/>
    <col min="11" max="11" width="7.85546875" style="319" customWidth="1"/>
    <col min="12" max="12" width="10.5703125" style="319" customWidth="1"/>
    <col min="13" max="15" width="9.42578125" style="319" customWidth="1"/>
    <col min="16" max="16" width="10.140625" style="319" customWidth="1"/>
    <col min="17" max="17" width="7.42578125" style="319" customWidth="1"/>
    <col min="18" max="18" width="9.5703125" style="319" customWidth="1"/>
    <col min="19" max="256" width="9.140625" style="319"/>
    <col min="257" max="257" width="4.5703125" style="319" customWidth="1"/>
    <col min="258" max="258" width="10.5703125" style="319" customWidth="1"/>
    <col min="259" max="259" width="46.85546875" style="319" customWidth="1"/>
    <col min="260" max="260" width="9.5703125" style="319" customWidth="1"/>
    <col min="261" max="261" width="8.85546875" style="319" customWidth="1"/>
    <col min="262" max="262" width="7.5703125" style="319" customWidth="1"/>
    <col min="263" max="263" width="8.140625" style="319" customWidth="1"/>
    <col min="264" max="264" width="7.42578125" style="319" customWidth="1"/>
    <col min="265" max="265" width="8.5703125" style="319" customWidth="1"/>
    <col min="266" max="266" width="9.42578125" style="319" customWidth="1"/>
    <col min="267" max="267" width="7.85546875" style="319" customWidth="1"/>
    <col min="268" max="268" width="10.5703125" style="319" customWidth="1"/>
    <col min="269" max="271" width="9.42578125" style="319" customWidth="1"/>
    <col min="272" max="272" width="10.140625" style="319" customWidth="1"/>
    <col min="273" max="273" width="7.42578125" style="319" customWidth="1"/>
    <col min="274" max="274" width="9.5703125" style="319" customWidth="1"/>
    <col min="275" max="512" width="9.140625" style="319"/>
    <col min="513" max="513" width="4.5703125" style="319" customWidth="1"/>
    <col min="514" max="514" width="10.5703125" style="319" customWidth="1"/>
    <col min="515" max="515" width="46.85546875" style="319" customWidth="1"/>
    <col min="516" max="516" width="9.5703125" style="319" customWidth="1"/>
    <col min="517" max="517" width="8.85546875" style="319" customWidth="1"/>
    <col min="518" max="518" width="7.5703125" style="319" customWidth="1"/>
    <col min="519" max="519" width="8.140625" style="319" customWidth="1"/>
    <col min="520" max="520" width="7.42578125" style="319" customWidth="1"/>
    <col min="521" max="521" width="8.5703125" style="319" customWidth="1"/>
    <col min="522" max="522" width="9.42578125" style="319" customWidth="1"/>
    <col min="523" max="523" width="7.85546875" style="319" customWidth="1"/>
    <col min="524" max="524" width="10.5703125" style="319" customWidth="1"/>
    <col min="525" max="527" width="9.42578125" style="319" customWidth="1"/>
    <col min="528" max="528" width="10.140625" style="319" customWidth="1"/>
    <col min="529" max="529" width="7.42578125" style="319" customWidth="1"/>
    <col min="530" max="530" width="9.5703125" style="319" customWidth="1"/>
    <col min="531" max="768" width="9.140625" style="319"/>
    <col min="769" max="769" width="4.5703125" style="319" customWidth="1"/>
    <col min="770" max="770" width="10.5703125" style="319" customWidth="1"/>
    <col min="771" max="771" width="46.85546875" style="319" customWidth="1"/>
    <col min="772" max="772" width="9.5703125" style="319" customWidth="1"/>
    <col min="773" max="773" width="8.85546875" style="319" customWidth="1"/>
    <col min="774" max="774" width="7.5703125" style="319" customWidth="1"/>
    <col min="775" max="775" width="8.140625" style="319" customWidth="1"/>
    <col min="776" max="776" width="7.42578125" style="319" customWidth="1"/>
    <col min="777" max="777" width="8.5703125" style="319" customWidth="1"/>
    <col min="778" max="778" width="9.42578125" style="319" customWidth="1"/>
    <col min="779" max="779" width="7.85546875" style="319" customWidth="1"/>
    <col min="780" max="780" width="10.5703125" style="319" customWidth="1"/>
    <col min="781" max="783" width="9.42578125" style="319" customWidth="1"/>
    <col min="784" max="784" width="10.140625" style="319" customWidth="1"/>
    <col min="785" max="785" width="7.42578125" style="319" customWidth="1"/>
    <col min="786" max="786" width="9.5703125" style="319" customWidth="1"/>
    <col min="787" max="1024" width="9.140625" style="319"/>
    <col min="1025" max="1025" width="4.5703125" style="319" customWidth="1"/>
    <col min="1026" max="1026" width="10.5703125" style="319" customWidth="1"/>
    <col min="1027" max="1027" width="46.85546875" style="319" customWidth="1"/>
    <col min="1028" max="1028" width="9.5703125" style="319" customWidth="1"/>
    <col min="1029" max="1029" width="8.85546875" style="319" customWidth="1"/>
    <col min="1030" max="1030" width="7.5703125" style="319" customWidth="1"/>
    <col min="1031" max="1031" width="8.140625" style="319" customWidth="1"/>
    <col min="1032" max="1032" width="7.42578125" style="319" customWidth="1"/>
    <col min="1033" max="1033" width="8.5703125" style="319" customWidth="1"/>
    <col min="1034" max="1034" width="9.42578125" style="319" customWidth="1"/>
    <col min="1035" max="1035" width="7.85546875" style="319" customWidth="1"/>
    <col min="1036" max="1036" width="10.5703125" style="319" customWidth="1"/>
    <col min="1037" max="1039" width="9.42578125" style="319" customWidth="1"/>
    <col min="1040" max="1040" width="10.140625" style="319" customWidth="1"/>
    <col min="1041" max="1041" width="7.42578125" style="319" customWidth="1"/>
    <col min="1042" max="1042" width="9.5703125" style="319" customWidth="1"/>
    <col min="1043" max="1280" width="9.140625" style="319"/>
    <col min="1281" max="1281" width="4.5703125" style="319" customWidth="1"/>
    <col min="1282" max="1282" width="10.5703125" style="319" customWidth="1"/>
    <col min="1283" max="1283" width="46.85546875" style="319" customWidth="1"/>
    <col min="1284" max="1284" width="9.5703125" style="319" customWidth="1"/>
    <col min="1285" max="1285" width="8.85546875" style="319" customWidth="1"/>
    <col min="1286" max="1286" width="7.5703125" style="319" customWidth="1"/>
    <col min="1287" max="1287" width="8.140625" style="319" customWidth="1"/>
    <col min="1288" max="1288" width="7.42578125" style="319" customWidth="1"/>
    <col min="1289" max="1289" width="8.5703125" style="319" customWidth="1"/>
    <col min="1290" max="1290" width="9.42578125" style="319" customWidth="1"/>
    <col min="1291" max="1291" width="7.85546875" style="319" customWidth="1"/>
    <col min="1292" max="1292" width="10.5703125" style="319" customWidth="1"/>
    <col min="1293" max="1295" width="9.42578125" style="319" customWidth="1"/>
    <col min="1296" max="1296" width="10.140625" style="319" customWidth="1"/>
    <col min="1297" max="1297" width="7.42578125" style="319" customWidth="1"/>
    <col min="1298" max="1298" width="9.5703125" style="319" customWidth="1"/>
    <col min="1299" max="1536" width="9.140625" style="319"/>
    <col min="1537" max="1537" width="4.5703125" style="319" customWidth="1"/>
    <col min="1538" max="1538" width="10.5703125" style="319" customWidth="1"/>
    <col min="1539" max="1539" width="46.85546875" style="319" customWidth="1"/>
    <col min="1540" max="1540" width="9.5703125" style="319" customWidth="1"/>
    <col min="1541" max="1541" width="8.85546875" style="319" customWidth="1"/>
    <col min="1542" max="1542" width="7.5703125" style="319" customWidth="1"/>
    <col min="1543" max="1543" width="8.140625" style="319" customWidth="1"/>
    <col min="1544" max="1544" width="7.42578125" style="319" customWidth="1"/>
    <col min="1545" max="1545" width="8.5703125" style="319" customWidth="1"/>
    <col min="1546" max="1546" width="9.42578125" style="319" customWidth="1"/>
    <col min="1547" max="1547" width="7.85546875" style="319" customWidth="1"/>
    <col min="1548" max="1548" width="10.5703125" style="319" customWidth="1"/>
    <col min="1549" max="1551" width="9.42578125" style="319" customWidth="1"/>
    <col min="1552" max="1552" width="10.140625" style="319" customWidth="1"/>
    <col min="1553" max="1553" width="7.42578125" style="319" customWidth="1"/>
    <col min="1554" max="1554" width="9.5703125" style="319" customWidth="1"/>
    <col min="1555" max="1792" width="9.140625" style="319"/>
    <col min="1793" max="1793" width="4.5703125" style="319" customWidth="1"/>
    <col min="1794" max="1794" width="10.5703125" style="319" customWidth="1"/>
    <col min="1795" max="1795" width="46.85546875" style="319" customWidth="1"/>
    <col min="1796" max="1796" width="9.5703125" style="319" customWidth="1"/>
    <col min="1797" max="1797" width="8.85546875" style="319" customWidth="1"/>
    <col min="1798" max="1798" width="7.5703125" style="319" customWidth="1"/>
    <col min="1799" max="1799" width="8.140625" style="319" customWidth="1"/>
    <col min="1800" max="1800" width="7.42578125" style="319" customWidth="1"/>
    <col min="1801" max="1801" width="8.5703125" style="319" customWidth="1"/>
    <col min="1802" max="1802" width="9.42578125" style="319" customWidth="1"/>
    <col min="1803" max="1803" width="7.85546875" style="319" customWidth="1"/>
    <col min="1804" max="1804" width="10.5703125" style="319" customWidth="1"/>
    <col min="1805" max="1807" width="9.42578125" style="319" customWidth="1"/>
    <col min="1808" max="1808" width="10.140625" style="319" customWidth="1"/>
    <col min="1809" max="1809" width="7.42578125" style="319" customWidth="1"/>
    <col min="1810" max="1810" width="9.5703125" style="319" customWidth="1"/>
    <col min="1811" max="2048" width="9.140625" style="319"/>
    <col min="2049" max="2049" width="4.5703125" style="319" customWidth="1"/>
    <col min="2050" max="2050" width="10.5703125" style="319" customWidth="1"/>
    <col min="2051" max="2051" width="46.85546875" style="319" customWidth="1"/>
    <col min="2052" max="2052" width="9.5703125" style="319" customWidth="1"/>
    <col min="2053" max="2053" width="8.85546875" style="319" customWidth="1"/>
    <col min="2054" max="2054" width="7.5703125" style="319" customWidth="1"/>
    <col min="2055" max="2055" width="8.140625" style="319" customWidth="1"/>
    <col min="2056" max="2056" width="7.42578125" style="319" customWidth="1"/>
    <col min="2057" max="2057" width="8.5703125" style="319" customWidth="1"/>
    <col min="2058" max="2058" width="9.42578125" style="319" customWidth="1"/>
    <col min="2059" max="2059" width="7.85546875" style="319" customWidth="1"/>
    <col min="2060" max="2060" width="10.5703125" style="319" customWidth="1"/>
    <col min="2061" max="2063" width="9.42578125" style="319" customWidth="1"/>
    <col min="2064" max="2064" width="10.140625" style="319" customWidth="1"/>
    <col min="2065" max="2065" width="7.42578125" style="319" customWidth="1"/>
    <col min="2066" max="2066" width="9.5703125" style="319" customWidth="1"/>
    <col min="2067" max="2304" width="9.140625" style="319"/>
    <col min="2305" max="2305" width="4.5703125" style="319" customWidth="1"/>
    <col min="2306" max="2306" width="10.5703125" style="319" customWidth="1"/>
    <col min="2307" max="2307" width="46.85546875" style="319" customWidth="1"/>
    <col min="2308" max="2308" width="9.5703125" style="319" customWidth="1"/>
    <col min="2309" max="2309" width="8.85546875" style="319" customWidth="1"/>
    <col min="2310" max="2310" width="7.5703125" style="319" customWidth="1"/>
    <col min="2311" max="2311" width="8.140625" style="319" customWidth="1"/>
    <col min="2312" max="2312" width="7.42578125" style="319" customWidth="1"/>
    <col min="2313" max="2313" width="8.5703125" style="319" customWidth="1"/>
    <col min="2314" max="2314" width="9.42578125" style="319" customWidth="1"/>
    <col min="2315" max="2315" width="7.85546875" style="319" customWidth="1"/>
    <col min="2316" max="2316" width="10.5703125" style="319" customWidth="1"/>
    <col min="2317" max="2319" width="9.42578125" style="319" customWidth="1"/>
    <col min="2320" max="2320" width="10.140625" style="319" customWidth="1"/>
    <col min="2321" max="2321" width="7.42578125" style="319" customWidth="1"/>
    <col min="2322" max="2322" width="9.5703125" style="319" customWidth="1"/>
    <col min="2323" max="2560" width="9.140625" style="319"/>
    <col min="2561" max="2561" width="4.5703125" style="319" customWidth="1"/>
    <col min="2562" max="2562" width="10.5703125" style="319" customWidth="1"/>
    <col min="2563" max="2563" width="46.85546875" style="319" customWidth="1"/>
    <col min="2564" max="2564" width="9.5703125" style="319" customWidth="1"/>
    <col min="2565" max="2565" width="8.85546875" style="319" customWidth="1"/>
    <col min="2566" max="2566" width="7.5703125" style="319" customWidth="1"/>
    <col min="2567" max="2567" width="8.140625" style="319" customWidth="1"/>
    <col min="2568" max="2568" width="7.42578125" style="319" customWidth="1"/>
    <col min="2569" max="2569" width="8.5703125" style="319" customWidth="1"/>
    <col min="2570" max="2570" width="9.42578125" style="319" customWidth="1"/>
    <col min="2571" max="2571" width="7.85546875" style="319" customWidth="1"/>
    <col min="2572" max="2572" width="10.5703125" style="319" customWidth="1"/>
    <col min="2573" max="2575" width="9.42578125" style="319" customWidth="1"/>
    <col min="2576" max="2576" width="10.140625" style="319" customWidth="1"/>
    <col min="2577" max="2577" width="7.42578125" style="319" customWidth="1"/>
    <col min="2578" max="2578" width="9.5703125" style="319" customWidth="1"/>
    <col min="2579" max="2816" width="9.140625" style="319"/>
    <col min="2817" max="2817" width="4.5703125" style="319" customWidth="1"/>
    <col min="2818" max="2818" width="10.5703125" style="319" customWidth="1"/>
    <col min="2819" max="2819" width="46.85546875" style="319" customWidth="1"/>
    <col min="2820" max="2820" width="9.5703125" style="319" customWidth="1"/>
    <col min="2821" max="2821" width="8.85546875" style="319" customWidth="1"/>
    <col min="2822" max="2822" width="7.5703125" style="319" customWidth="1"/>
    <col min="2823" max="2823" width="8.140625" style="319" customWidth="1"/>
    <col min="2824" max="2824" width="7.42578125" style="319" customWidth="1"/>
    <col min="2825" max="2825" width="8.5703125" style="319" customWidth="1"/>
    <col min="2826" max="2826" width="9.42578125" style="319" customWidth="1"/>
    <col min="2827" max="2827" width="7.85546875" style="319" customWidth="1"/>
    <col min="2828" max="2828" width="10.5703125" style="319" customWidth="1"/>
    <col min="2829" max="2831" width="9.42578125" style="319" customWidth="1"/>
    <col min="2832" max="2832" width="10.140625" style="319" customWidth="1"/>
    <col min="2833" max="2833" width="7.42578125" style="319" customWidth="1"/>
    <col min="2834" max="2834" width="9.5703125" style="319" customWidth="1"/>
    <col min="2835" max="3072" width="9.140625" style="319"/>
    <col min="3073" max="3073" width="4.5703125" style="319" customWidth="1"/>
    <col min="3074" max="3074" width="10.5703125" style="319" customWidth="1"/>
    <col min="3075" max="3075" width="46.85546875" style="319" customWidth="1"/>
    <col min="3076" max="3076" width="9.5703125" style="319" customWidth="1"/>
    <col min="3077" max="3077" width="8.85546875" style="319" customWidth="1"/>
    <col min="3078" max="3078" width="7.5703125" style="319" customWidth="1"/>
    <col min="3079" max="3079" width="8.140625" style="319" customWidth="1"/>
    <col min="3080" max="3080" width="7.42578125" style="319" customWidth="1"/>
    <col min="3081" max="3081" width="8.5703125" style="319" customWidth="1"/>
    <col min="3082" max="3082" width="9.42578125" style="319" customWidth="1"/>
    <col min="3083" max="3083" width="7.85546875" style="319" customWidth="1"/>
    <col min="3084" max="3084" width="10.5703125" style="319" customWidth="1"/>
    <col min="3085" max="3087" width="9.42578125" style="319" customWidth="1"/>
    <col min="3088" max="3088" width="10.140625" style="319" customWidth="1"/>
    <col min="3089" max="3089" width="7.42578125" style="319" customWidth="1"/>
    <col min="3090" max="3090" width="9.5703125" style="319" customWidth="1"/>
    <col min="3091" max="3328" width="9.140625" style="319"/>
    <col min="3329" max="3329" width="4.5703125" style="319" customWidth="1"/>
    <col min="3330" max="3330" width="10.5703125" style="319" customWidth="1"/>
    <col min="3331" max="3331" width="46.85546875" style="319" customWidth="1"/>
    <col min="3332" max="3332" width="9.5703125" style="319" customWidth="1"/>
    <col min="3333" max="3333" width="8.85546875" style="319" customWidth="1"/>
    <col min="3334" max="3334" width="7.5703125" style="319" customWidth="1"/>
    <col min="3335" max="3335" width="8.140625" style="319" customWidth="1"/>
    <col min="3336" max="3336" width="7.42578125" style="319" customWidth="1"/>
    <col min="3337" max="3337" width="8.5703125" style="319" customWidth="1"/>
    <col min="3338" max="3338" width="9.42578125" style="319" customWidth="1"/>
    <col min="3339" max="3339" width="7.85546875" style="319" customWidth="1"/>
    <col min="3340" max="3340" width="10.5703125" style="319" customWidth="1"/>
    <col min="3341" max="3343" width="9.42578125" style="319" customWidth="1"/>
    <col min="3344" max="3344" width="10.140625" style="319" customWidth="1"/>
    <col min="3345" max="3345" width="7.42578125" style="319" customWidth="1"/>
    <col min="3346" max="3346" width="9.5703125" style="319" customWidth="1"/>
    <col min="3347" max="3584" width="9.140625" style="319"/>
    <col min="3585" max="3585" width="4.5703125" style="319" customWidth="1"/>
    <col min="3586" max="3586" width="10.5703125" style="319" customWidth="1"/>
    <col min="3587" max="3587" width="46.85546875" style="319" customWidth="1"/>
    <col min="3588" max="3588" width="9.5703125" style="319" customWidth="1"/>
    <col min="3589" max="3589" width="8.85546875" style="319" customWidth="1"/>
    <col min="3590" max="3590" width="7.5703125" style="319" customWidth="1"/>
    <col min="3591" max="3591" width="8.140625" style="319" customWidth="1"/>
    <col min="3592" max="3592" width="7.42578125" style="319" customWidth="1"/>
    <col min="3593" max="3593" width="8.5703125" style="319" customWidth="1"/>
    <col min="3594" max="3594" width="9.42578125" style="319" customWidth="1"/>
    <col min="3595" max="3595" width="7.85546875" style="319" customWidth="1"/>
    <col min="3596" max="3596" width="10.5703125" style="319" customWidth="1"/>
    <col min="3597" max="3599" width="9.42578125" style="319" customWidth="1"/>
    <col min="3600" max="3600" width="10.140625" style="319" customWidth="1"/>
    <col min="3601" max="3601" width="7.42578125" style="319" customWidth="1"/>
    <col min="3602" max="3602" width="9.5703125" style="319" customWidth="1"/>
    <col min="3603" max="3840" width="9.140625" style="319"/>
    <col min="3841" max="3841" width="4.5703125" style="319" customWidth="1"/>
    <col min="3842" max="3842" width="10.5703125" style="319" customWidth="1"/>
    <col min="3843" max="3843" width="46.85546875" style="319" customWidth="1"/>
    <col min="3844" max="3844" width="9.5703125" style="319" customWidth="1"/>
    <col min="3845" max="3845" width="8.85546875" style="319" customWidth="1"/>
    <col min="3846" max="3846" width="7.5703125" style="319" customWidth="1"/>
    <col min="3847" max="3847" width="8.140625" style="319" customWidth="1"/>
    <col min="3848" max="3848" width="7.42578125" style="319" customWidth="1"/>
    <col min="3849" max="3849" width="8.5703125" style="319" customWidth="1"/>
    <col min="3850" max="3850" width="9.42578125" style="319" customWidth="1"/>
    <col min="3851" max="3851" width="7.85546875" style="319" customWidth="1"/>
    <col min="3852" max="3852" width="10.5703125" style="319" customWidth="1"/>
    <col min="3853" max="3855" width="9.42578125" style="319" customWidth="1"/>
    <col min="3856" max="3856" width="10.140625" style="319" customWidth="1"/>
    <col min="3857" max="3857" width="7.42578125" style="319" customWidth="1"/>
    <col min="3858" max="3858" width="9.5703125" style="319" customWidth="1"/>
    <col min="3859" max="4096" width="9.140625" style="319"/>
    <col min="4097" max="4097" width="4.5703125" style="319" customWidth="1"/>
    <col min="4098" max="4098" width="10.5703125" style="319" customWidth="1"/>
    <col min="4099" max="4099" width="46.85546875" style="319" customWidth="1"/>
    <col min="4100" max="4100" width="9.5703125" style="319" customWidth="1"/>
    <col min="4101" max="4101" width="8.85546875" style="319" customWidth="1"/>
    <col min="4102" max="4102" width="7.5703125" style="319" customWidth="1"/>
    <col min="4103" max="4103" width="8.140625" style="319" customWidth="1"/>
    <col min="4104" max="4104" width="7.42578125" style="319" customWidth="1"/>
    <col min="4105" max="4105" width="8.5703125" style="319" customWidth="1"/>
    <col min="4106" max="4106" width="9.42578125" style="319" customWidth="1"/>
    <col min="4107" max="4107" width="7.85546875" style="319" customWidth="1"/>
    <col min="4108" max="4108" width="10.5703125" style="319" customWidth="1"/>
    <col min="4109" max="4111" width="9.42578125" style="319" customWidth="1"/>
    <col min="4112" max="4112" width="10.140625" style="319" customWidth="1"/>
    <col min="4113" max="4113" width="7.42578125" style="319" customWidth="1"/>
    <col min="4114" max="4114" width="9.5703125" style="319" customWidth="1"/>
    <col min="4115" max="4352" width="9.140625" style="319"/>
    <col min="4353" max="4353" width="4.5703125" style="319" customWidth="1"/>
    <col min="4354" max="4354" width="10.5703125" style="319" customWidth="1"/>
    <col min="4355" max="4355" width="46.85546875" style="319" customWidth="1"/>
    <col min="4356" max="4356" width="9.5703125" style="319" customWidth="1"/>
    <col min="4357" max="4357" width="8.85546875" style="319" customWidth="1"/>
    <col min="4358" max="4358" width="7.5703125" style="319" customWidth="1"/>
    <col min="4359" max="4359" width="8.140625" style="319" customWidth="1"/>
    <col min="4360" max="4360" width="7.42578125" style="319" customWidth="1"/>
    <col min="4361" max="4361" width="8.5703125" style="319" customWidth="1"/>
    <col min="4362" max="4362" width="9.42578125" style="319" customWidth="1"/>
    <col min="4363" max="4363" width="7.85546875" style="319" customWidth="1"/>
    <col min="4364" max="4364" width="10.5703125" style="319" customWidth="1"/>
    <col min="4365" max="4367" width="9.42578125" style="319" customWidth="1"/>
    <col min="4368" max="4368" width="10.140625" style="319" customWidth="1"/>
    <col min="4369" max="4369" width="7.42578125" style="319" customWidth="1"/>
    <col min="4370" max="4370" width="9.5703125" style="319" customWidth="1"/>
    <col min="4371" max="4608" width="9.140625" style="319"/>
    <col min="4609" max="4609" width="4.5703125" style="319" customWidth="1"/>
    <col min="4610" max="4610" width="10.5703125" style="319" customWidth="1"/>
    <col min="4611" max="4611" width="46.85546875" style="319" customWidth="1"/>
    <col min="4612" max="4612" width="9.5703125" style="319" customWidth="1"/>
    <col min="4613" max="4613" width="8.85546875" style="319" customWidth="1"/>
    <col min="4614" max="4614" width="7.5703125" style="319" customWidth="1"/>
    <col min="4615" max="4615" width="8.140625" style="319" customWidth="1"/>
    <col min="4616" max="4616" width="7.42578125" style="319" customWidth="1"/>
    <col min="4617" max="4617" width="8.5703125" style="319" customWidth="1"/>
    <col min="4618" max="4618" width="9.42578125" style="319" customWidth="1"/>
    <col min="4619" max="4619" width="7.85546875" style="319" customWidth="1"/>
    <col min="4620" max="4620" width="10.5703125" style="319" customWidth="1"/>
    <col min="4621" max="4623" width="9.42578125" style="319" customWidth="1"/>
    <col min="4624" max="4624" width="10.140625" style="319" customWidth="1"/>
    <col min="4625" max="4625" width="7.42578125" style="319" customWidth="1"/>
    <col min="4626" max="4626" width="9.5703125" style="319" customWidth="1"/>
    <col min="4627" max="4864" width="9.140625" style="319"/>
    <col min="4865" max="4865" width="4.5703125" style="319" customWidth="1"/>
    <col min="4866" max="4866" width="10.5703125" style="319" customWidth="1"/>
    <col min="4867" max="4867" width="46.85546875" style="319" customWidth="1"/>
    <col min="4868" max="4868" width="9.5703125" style="319" customWidth="1"/>
    <col min="4869" max="4869" width="8.85546875" style="319" customWidth="1"/>
    <col min="4870" max="4870" width="7.5703125" style="319" customWidth="1"/>
    <col min="4871" max="4871" width="8.140625" style="319" customWidth="1"/>
    <col min="4872" max="4872" width="7.42578125" style="319" customWidth="1"/>
    <col min="4873" max="4873" width="8.5703125" style="319" customWidth="1"/>
    <col min="4874" max="4874" width="9.42578125" style="319" customWidth="1"/>
    <col min="4875" max="4875" width="7.85546875" style="319" customWidth="1"/>
    <col min="4876" max="4876" width="10.5703125" style="319" customWidth="1"/>
    <col min="4877" max="4879" width="9.42578125" style="319" customWidth="1"/>
    <col min="4880" max="4880" width="10.140625" style="319" customWidth="1"/>
    <col min="4881" max="4881" width="7.42578125" style="319" customWidth="1"/>
    <col min="4882" max="4882" width="9.5703125" style="319" customWidth="1"/>
    <col min="4883" max="5120" width="9.140625" style="319"/>
    <col min="5121" max="5121" width="4.5703125" style="319" customWidth="1"/>
    <col min="5122" max="5122" width="10.5703125" style="319" customWidth="1"/>
    <col min="5123" max="5123" width="46.85546875" style="319" customWidth="1"/>
    <col min="5124" max="5124" width="9.5703125" style="319" customWidth="1"/>
    <col min="5125" max="5125" width="8.85546875" style="319" customWidth="1"/>
    <col min="5126" max="5126" width="7.5703125" style="319" customWidth="1"/>
    <col min="5127" max="5127" width="8.140625" style="319" customWidth="1"/>
    <col min="5128" max="5128" width="7.42578125" style="319" customWidth="1"/>
    <col min="5129" max="5129" width="8.5703125" style="319" customWidth="1"/>
    <col min="5130" max="5130" width="9.42578125" style="319" customWidth="1"/>
    <col min="5131" max="5131" width="7.85546875" style="319" customWidth="1"/>
    <col min="5132" max="5132" width="10.5703125" style="319" customWidth="1"/>
    <col min="5133" max="5135" width="9.42578125" style="319" customWidth="1"/>
    <col min="5136" max="5136" width="10.140625" style="319" customWidth="1"/>
    <col min="5137" max="5137" width="7.42578125" style="319" customWidth="1"/>
    <col min="5138" max="5138" width="9.5703125" style="319" customWidth="1"/>
    <col min="5139" max="5376" width="9.140625" style="319"/>
    <col min="5377" max="5377" width="4.5703125" style="319" customWidth="1"/>
    <col min="5378" max="5378" width="10.5703125" style="319" customWidth="1"/>
    <col min="5379" max="5379" width="46.85546875" style="319" customWidth="1"/>
    <col min="5380" max="5380" width="9.5703125" style="319" customWidth="1"/>
    <col min="5381" max="5381" width="8.85546875" style="319" customWidth="1"/>
    <col min="5382" max="5382" width="7.5703125" style="319" customWidth="1"/>
    <col min="5383" max="5383" width="8.140625" style="319" customWidth="1"/>
    <col min="5384" max="5384" width="7.42578125" style="319" customWidth="1"/>
    <col min="5385" max="5385" width="8.5703125" style="319" customWidth="1"/>
    <col min="5386" max="5386" width="9.42578125" style="319" customWidth="1"/>
    <col min="5387" max="5387" width="7.85546875" style="319" customWidth="1"/>
    <col min="5388" max="5388" width="10.5703125" style="319" customWidth="1"/>
    <col min="5389" max="5391" width="9.42578125" style="319" customWidth="1"/>
    <col min="5392" max="5392" width="10.140625" style="319" customWidth="1"/>
    <col min="5393" max="5393" width="7.42578125" style="319" customWidth="1"/>
    <col min="5394" max="5394" width="9.5703125" style="319" customWidth="1"/>
    <col min="5395" max="5632" width="9.140625" style="319"/>
    <col min="5633" max="5633" width="4.5703125" style="319" customWidth="1"/>
    <col min="5634" max="5634" width="10.5703125" style="319" customWidth="1"/>
    <col min="5635" max="5635" width="46.85546875" style="319" customWidth="1"/>
    <col min="5636" max="5636" width="9.5703125" style="319" customWidth="1"/>
    <col min="5637" max="5637" width="8.85546875" style="319" customWidth="1"/>
    <col min="5638" max="5638" width="7.5703125" style="319" customWidth="1"/>
    <col min="5639" max="5639" width="8.140625" style="319" customWidth="1"/>
    <col min="5640" max="5640" width="7.42578125" style="319" customWidth="1"/>
    <col min="5641" max="5641" width="8.5703125" style="319" customWidth="1"/>
    <col min="5642" max="5642" width="9.42578125" style="319" customWidth="1"/>
    <col min="5643" max="5643" width="7.85546875" style="319" customWidth="1"/>
    <col min="5644" max="5644" width="10.5703125" style="319" customWidth="1"/>
    <col min="5645" max="5647" width="9.42578125" style="319" customWidth="1"/>
    <col min="5648" max="5648" width="10.140625" style="319" customWidth="1"/>
    <col min="5649" max="5649" width="7.42578125" style="319" customWidth="1"/>
    <col min="5650" max="5650" width="9.5703125" style="319" customWidth="1"/>
    <col min="5651" max="5888" width="9.140625" style="319"/>
    <col min="5889" max="5889" width="4.5703125" style="319" customWidth="1"/>
    <col min="5890" max="5890" width="10.5703125" style="319" customWidth="1"/>
    <col min="5891" max="5891" width="46.85546875" style="319" customWidth="1"/>
    <col min="5892" max="5892" width="9.5703125" style="319" customWidth="1"/>
    <col min="5893" max="5893" width="8.85546875" style="319" customWidth="1"/>
    <col min="5894" max="5894" width="7.5703125" style="319" customWidth="1"/>
    <col min="5895" max="5895" width="8.140625" style="319" customWidth="1"/>
    <col min="5896" max="5896" width="7.42578125" style="319" customWidth="1"/>
    <col min="5897" max="5897" width="8.5703125" style="319" customWidth="1"/>
    <col min="5898" max="5898" width="9.42578125" style="319" customWidth="1"/>
    <col min="5899" max="5899" width="7.85546875" style="319" customWidth="1"/>
    <col min="5900" max="5900" width="10.5703125" style="319" customWidth="1"/>
    <col min="5901" max="5903" width="9.42578125" style="319" customWidth="1"/>
    <col min="5904" max="5904" width="10.140625" style="319" customWidth="1"/>
    <col min="5905" max="5905" width="7.42578125" style="319" customWidth="1"/>
    <col min="5906" max="5906" width="9.5703125" style="319" customWidth="1"/>
    <col min="5907" max="6144" width="9.140625" style="319"/>
    <col min="6145" max="6145" width="4.5703125" style="319" customWidth="1"/>
    <col min="6146" max="6146" width="10.5703125" style="319" customWidth="1"/>
    <col min="6147" max="6147" width="46.85546875" style="319" customWidth="1"/>
    <col min="6148" max="6148" width="9.5703125" style="319" customWidth="1"/>
    <col min="6149" max="6149" width="8.85546875" style="319" customWidth="1"/>
    <col min="6150" max="6150" width="7.5703125" style="319" customWidth="1"/>
    <col min="6151" max="6151" width="8.140625" style="319" customWidth="1"/>
    <col min="6152" max="6152" width="7.42578125" style="319" customWidth="1"/>
    <col min="6153" max="6153" width="8.5703125" style="319" customWidth="1"/>
    <col min="6154" max="6154" width="9.42578125" style="319" customWidth="1"/>
    <col min="6155" max="6155" width="7.85546875" style="319" customWidth="1"/>
    <col min="6156" max="6156" width="10.5703125" style="319" customWidth="1"/>
    <col min="6157" max="6159" width="9.42578125" style="319" customWidth="1"/>
    <col min="6160" max="6160" width="10.140625" style="319" customWidth="1"/>
    <col min="6161" max="6161" width="7.42578125" style="319" customWidth="1"/>
    <col min="6162" max="6162" width="9.5703125" style="319" customWidth="1"/>
    <col min="6163" max="6400" width="9.140625" style="319"/>
    <col min="6401" max="6401" width="4.5703125" style="319" customWidth="1"/>
    <col min="6402" max="6402" width="10.5703125" style="319" customWidth="1"/>
    <col min="6403" max="6403" width="46.85546875" style="319" customWidth="1"/>
    <col min="6404" max="6404" width="9.5703125" style="319" customWidth="1"/>
    <col min="6405" max="6405" width="8.85546875" style="319" customWidth="1"/>
    <col min="6406" max="6406" width="7.5703125" style="319" customWidth="1"/>
    <col min="6407" max="6407" width="8.140625" style="319" customWidth="1"/>
    <col min="6408" max="6408" width="7.42578125" style="319" customWidth="1"/>
    <col min="6409" max="6409" width="8.5703125" style="319" customWidth="1"/>
    <col min="6410" max="6410" width="9.42578125" style="319" customWidth="1"/>
    <col min="6411" max="6411" width="7.85546875" style="319" customWidth="1"/>
    <col min="6412" max="6412" width="10.5703125" style="319" customWidth="1"/>
    <col min="6413" max="6415" width="9.42578125" style="319" customWidth="1"/>
    <col min="6416" max="6416" width="10.140625" style="319" customWidth="1"/>
    <col min="6417" max="6417" width="7.42578125" style="319" customWidth="1"/>
    <col min="6418" max="6418" width="9.5703125" style="319" customWidth="1"/>
    <col min="6419" max="6656" width="9.140625" style="319"/>
    <col min="6657" max="6657" width="4.5703125" style="319" customWidth="1"/>
    <col min="6658" max="6658" width="10.5703125" style="319" customWidth="1"/>
    <col min="6659" max="6659" width="46.85546875" style="319" customWidth="1"/>
    <col min="6660" max="6660" width="9.5703125" style="319" customWidth="1"/>
    <col min="6661" max="6661" width="8.85546875" style="319" customWidth="1"/>
    <col min="6662" max="6662" width="7.5703125" style="319" customWidth="1"/>
    <col min="6663" max="6663" width="8.140625" style="319" customWidth="1"/>
    <col min="6664" max="6664" width="7.42578125" style="319" customWidth="1"/>
    <col min="6665" max="6665" width="8.5703125" style="319" customWidth="1"/>
    <col min="6666" max="6666" width="9.42578125" style="319" customWidth="1"/>
    <col min="6667" max="6667" width="7.85546875" style="319" customWidth="1"/>
    <col min="6668" max="6668" width="10.5703125" style="319" customWidth="1"/>
    <col min="6669" max="6671" width="9.42578125" style="319" customWidth="1"/>
    <col min="6672" max="6672" width="10.140625" style="319" customWidth="1"/>
    <col min="6673" max="6673" width="7.42578125" style="319" customWidth="1"/>
    <col min="6674" max="6674" width="9.5703125" style="319" customWidth="1"/>
    <col min="6675" max="6912" width="9.140625" style="319"/>
    <col min="6913" max="6913" width="4.5703125" style="319" customWidth="1"/>
    <col min="6914" max="6914" width="10.5703125" style="319" customWidth="1"/>
    <col min="6915" max="6915" width="46.85546875" style="319" customWidth="1"/>
    <col min="6916" max="6916" width="9.5703125" style="319" customWidth="1"/>
    <col min="6917" max="6917" width="8.85546875" style="319" customWidth="1"/>
    <col min="6918" max="6918" width="7.5703125" style="319" customWidth="1"/>
    <col min="6919" max="6919" width="8.140625" style="319" customWidth="1"/>
    <col min="6920" max="6920" width="7.42578125" style="319" customWidth="1"/>
    <col min="6921" max="6921" width="8.5703125" style="319" customWidth="1"/>
    <col min="6922" max="6922" width="9.42578125" style="319" customWidth="1"/>
    <col min="6923" max="6923" width="7.85546875" style="319" customWidth="1"/>
    <col min="6924" max="6924" width="10.5703125" style="319" customWidth="1"/>
    <col min="6925" max="6927" width="9.42578125" style="319" customWidth="1"/>
    <col min="6928" max="6928" width="10.140625" style="319" customWidth="1"/>
    <col min="6929" max="6929" width="7.42578125" style="319" customWidth="1"/>
    <col min="6930" max="6930" width="9.5703125" style="319" customWidth="1"/>
    <col min="6931" max="7168" width="9.140625" style="319"/>
    <col min="7169" max="7169" width="4.5703125" style="319" customWidth="1"/>
    <col min="7170" max="7170" width="10.5703125" style="319" customWidth="1"/>
    <col min="7171" max="7171" width="46.85546875" style="319" customWidth="1"/>
    <col min="7172" max="7172" width="9.5703125" style="319" customWidth="1"/>
    <col min="7173" max="7173" width="8.85546875" style="319" customWidth="1"/>
    <col min="7174" max="7174" width="7.5703125" style="319" customWidth="1"/>
    <col min="7175" max="7175" width="8.140625" style="319" customWidth="1"/>
    <col min="7176" max="7176" width="7.42578125" style="319" customWidth="1"/>
    <col min="7177" max="7177" width="8.5703125" style="319" customWidth="1"/>
    <col min="7178" max="7178" width="9.42578125" style="319" customWidth="1"/>
    <col min="7179" max="7179" width="7.85546875" style="319" customWidth="1"/>
    <col min="7180" max="7180" width="10.5703125" style="319" customWidth="1"/>
    <col min="7181" max="7183" width="9.42578125" style="319" customWidth="1"/>
    <col min="7184" max="7184" width="10.140625" style="319" customWidth="1"/>
    <col min="7185" max="7185" width="7.42578125" style="319" customWidth="1"/>
    <col min="7186" max="7186" width="9.5703125" style="319" customWidth="1"/>
    <col min="7187" max="7424" width="9.140625" style="319"/>
    <col min="7425" max="7425" width="4.5703125" style="319" customWidth="1"/>
    <col min="7426" max="7426" width="10.5703125" style="319" customWidth="1"/>
    <col min="7427" max="7427" width="46.85546875" style="319" customWidth="1"/>
    <col min="7428" max="7428" width="9.5703125" style="319" customWidth="1"/>
    <col min="7429" max="7429" width="8.85546875" style="319" customWidth="1"/>
    <col min="7430" max="7430" width="7.5703125" style="319" customWidth="1"/>
    <col min="7431" max="7431" width="8.140625" style="319" customWidth="1"/>
    <col min="7432" max="7432" width="7.42578125" style="319" customWidth="1"/>
    <col min="7433" max="7433" width="8.5703125" style="319" customWidth="1"/>
    <col min="7434" max="7434" width="9.42578125" style="319" customWidth="1"/>
    <col min="7435" max="7435" width="7.85546875" style="319" customWidth="1"/>
    <col min="7436" max="7436" width="10.5703125" style="319" customWidth="1"/>
    <col min="7437" max="7439" width="9.42578125" style="319" customWidth="1"/>
    <col min="7440" max="7440" width="10.140625" style="319" customWidth="1"/>
    <col min="7441" max="7441" width="7.42578125" style="319" customWidth="1"/>
    <col min="7442" max="7442" width="9.5703125" style="319" customWidth="1"/>
    <col min="7443" max="7680" width="9.140625" style="319"/>
    <col min="7681" max="7681" width="4.5703125" style="319" customWidth="1"/>
    <col min="7682" max="7682" width="10.5703125" style="319" customWidth="1"/>
    <col min="7683" max="7683" width="46.85546875" style="319" customWidth="1"/>
    <col min="7684" max="7684" width="9.5703125" style="319" customWidth="1"/>
    <col min="7685" max="7685" width="8.85546875" style="319" customWidth="1"/>
    <col min="7686" max="7686" width="7.5703125" style="319" customWidth="1"/>
    <col min="7687" max="7687" width="8.140625" style="319" customWidth="1"/>
    <col min="7688" max="7688" width="7.42578125" style="319" customWidth="1"/>
    <col min="7689" max="7689" width="8.5703125" style="319" customWidth="1"/>
    <col min="7690" max="7690" width="9.42578125" style="319" customWidth="1"/>
    <col min="7691" max="7691" width="7.85546875" style="319" customWidth="1"/>
    <col min="7692" max="7692" width="10.5703125" style="319" customWidth="1"/>
    <col min="7693" max="7695" width="9.42578125" style="319" customWidth="1"/>
    <col min="7696" max="7696" width="10.140625" style="319" customWidth="1"/>
    <col min="7697" max="7697" width="7.42578125" style="319" customWidth="1"/>
    <col min="7698" max="7698" width="9.5703125" style="319" customWidth="1"/>
    <col min="7699" max="7936" width="9.140625" style="319"/>
    <col min="7937" max="7937" width="4.5703125" style="319" customWidth="1"/>
    <col min="7938" max="7938" width="10.5703125" style="319" customWidth="1"/>
    <col min="7939" max="7939" width="46.85546875" style="319" customWidth="1"/>
    <col min="7940" max="7940" width="9.5703125" style="319" customWidth="1"/>
    <col min="7941" max="7941" width="8.85546875" style="319" customWidth="1"/>
    <col min="7942" max="7942" width="7.5703125" style="319" customWidth="1"/>
    <col min="7943" max="7943" width="8.140625" style="319" customWidth="1"/>
    <col min="7944" max="7944" width="7.42578125" style="319" customWidth="1"/>
    <col min="7945" max="7945" width="8.5703125" style="319" customWidth="1"/>
    <col min="7946" max="7946" width="9.42578125" style="319" customWidth="1"/>
    <col min="7947" max="7947" width="7.85546875" style="319" customWidth="1"/>
    <col min="7948" max="7948" width="10.5703125" style="319" customWidth="1"/>
    <col min="7949" max="7951" width="9.42578125" style="319" customWidth="1"/>
    <col min="7952" max="7952" width="10.140625" style="319" customWidth="1"/>
    <col min="7953" max="7953" width="7.42578125" style="319" customWidth="1"/>
    <col min="7954" max="7954" width="9.5703125" style="319" customWidth="1"/>
    <col min="7955" max="8192" width="9.140625" style="319"/>
    <col min="8193" max="8193" width="4.5703125" style="319" customWidth="1"/>
    <col min="8194" max="8194" width="10.5703125" style="319" customWidth="1"/>
    <col min="8195" max="8195" width="46.85546875" style="319" customWidth="1"/>
    <col min="8196" max="8196" width="9.5703125" style="319" customWidth="1"/>
    <col min="8197" max="8197" width="8.85546875" style="319" customWidth="1"/>
    <col min="8198" max="8198" width="7.5703125" style="319" customWidth="1"/>
    <col min="8199" max="8199" width="8.140625" style="319" customWidth="1"/>
    <col min="8200" max="8200" width="7.42578125" style="319" customWidth="1"/>
    <col min="8201" max="8201" width="8.5703125" style="319" customWidth="1"/>
    <col min="8202" max="8202" width="9.42578125" style="319" customWidth="1"/>
    <col min="8203" max="8203" width="7.85546875" style="319" customWidth="1"/>
    <col min="8204" max="8204" width="10.5703125" style="319" customWidth="1"/>
    <col min="8205" max="8207" width="9.42578125" style="319" customWidth="1"/>
    <col min="8208" max="8208" width="10.140625" style="319" customWidth="1"/>
    <col min="8209" max="8209" width="7.42578125" style="319" customWidth="1"/>
    <col min="8210" max="8210" width="9.5703125" style="319" customWidth="1"/>
    <col min="8211" max="8448" width="9.140625" style="319"/>
    <col min="8449" max="8449" width="4.5703125" style="319" customWidth="1"/>
    <col min="8450" max="8450" width="10.5703125" style="319" customWidth="1"/>
    <col min="8451" max="8451" width="46.85546875" style="319" customWidth="1"/>
    <col min="8452" max="8452" width="9.5703125" style="319" customWidth="1"/>
    <col min="8453" max="8453" width="8.85546875" style="319" customWidth="1"/>
    <col min="8454" max="8454" width="7.5703125" style="319" customWidth="1"/>
    <col min="8455" max="8455" width="8.140625" style="319" customWidth="1"/>
    <col min="8456" max="8456" width="7.42578125" style="319" customWidth="1"/>
    <col min="8457" max="8457" width="8.5703125" style="319" customWidth="1"/>
    <col min="8458" max="8458" width="9.42578125" style="319" customWidth="1"/>
    <col min="8459" max="8459" width="7.85546875" style="319" customWidth="1"/>
    <col min="8460" max="8460" width="10.5703125" style="319" customWidth="1"/>
    <col min="8461" max="8463" width="9.42578125" style="319" customWidth="1"/>
    <col min="8464" max="8464" width="10.140625" style="319" customWidth="1"/>
    <col min="8465" max="8465" width="7.42578125" style="319" customWidth="1"/>
    <col min="8466" max="8466" width="9.5703125" style="319" customWidth="1"/>
    <col min="8467" max="8704" width="9.140625" style="319"/>
    <col min="8705" max="8705" width="4.5703125" style="319" customWidth="1"/>
    <col min="8706" max="8706" width="10.5703125" style="319" customWidth="1"/>
    <col min="8707" max="8707" width="46.85546875" style="319" customWidth="1"/>
    <col min="8708" max="8708" width="9.5703125" style="319" customWidth="1"/>
    <col min="8709" max="8709" width="8.85546875" style="319" customWidth="1"/>
    <col min="8710" max="8710" width="7.5703125" style="319" customWidth="1"/>
    <col min="8711" max="8711" width="8.140625" style="319" customWidth="1"/>
    <col min="8712" max="8712" width="7.42578125" style="319" customWidth="1"/>
    <col min="8713" max="8713" width="8.5703125" style="319" customWidth="1"/>
    <col min="8714" max="8714" width="9.42578125" style="319" customWidth="1"/>
    <col min="8715" max="8715" width="7.85546875" style="319" customWidth="1"/>
    <col min="8716" max="8716" width="10.5703125" style="319" customWidth="1"/>
    <col min="8717" max="8719" width="9.42578125" style="319" customWidth="1"/>
    <col min="8720" max="8720" width="10.140625" style="319" customWidth="1"/>
    <col min="8721" max="8721" width="7.42578125" style="319" customWidth="1"/>
    <col min="8722" max="8722" width="9.5703125" style="319" customWidth="1"/>
    <col min="8723" max="8960" width="9.140625" style="319"/>
    <col min="8961" max="8961" width="4.5703125" style="319" customWidth="1"/>
    <col min="8962" max="8962" width="10.5703125" style="319" customWidth="1"/>
    <col min="8963" max="8963" width="46.85546875" style="319" customWidth="1"/>
    <col min="8964" max="8964" width="9.5703125" style="319" customWidth="1"/>
    <col min="8965" max="8965" width="8.85546875" style="319" customWidth="1"/>
    <col min="8966" max="8966" width="7.5703125" style="319" customWidth="1"/>
    <col min="8967" max="8967" width="8.140625" style="319" customWidth="1"/>
    <col min="8968" max="8968" width="7.42578125" style="319" customWidth="1"/>
    <col min="8969" max="8969" width="8.5703125" style="319" customWidth="1"/>
    <col min="8970" max="8970" width="9.42578125" style="319" customWidth="1"/>
    <col min="8971" max="8971" width="7.85546875" style="319" customWidth="1"/>
    <col min="8972" max="8972" width="10.5703125" style="319" customWidth="1"/>
    <col min="8973" max="8975" width="9.42578125" style="319" customWidth="1"/>
    <col min="8976" max="8976" width="10.140625" style="319" customWidth="1"/>
    <col min="8977" max="8977" width="7.42578125" style="319" customWidth="1"/>
    <col min="8978" max="8978" width="9.5703125" style="319" customWidth="1"/>
    <col min="8979" max="9216" width="9.140625" style="319"/>
    <col min="9217" max="9217" width="4.5703125" style="319" customWidth="1"/>
    <col min="9218" max="9218" width="10.5703125" style="319" customWidth="1"/>
    <col min="9219" max="9219" width="46.85546875" style="319" customWidth="1"/>
    <col min="9220" max="9220" width="9.5703125" style="319" customWidth="1"/>
    <col min="9221" max="9221" width="8.85546875" style="319" customWidth="1"/>
    <col min="9222" max="9222" width="7.5703125" style="319" customWidth="1"/>
    <col min="9223" max="9223" width="8.140625" style="319" customWidth="1"/>
    <col min="9224" max="9224" width="7.42578125" style="319" customWidth="1"/>
    <col min="9225" max="9225" width="8.5703125" style="319" customWidth="1"/>
    <col min="9226" max="9226" width="9.42578125" style="319" customWidth="1"/>
    <col min="9227" max="9227" width="7.85546875" style="319" customWidth="1"/>
    <col min="9228" max="9228" width="10.5703125" style="319" customWidth="1"/>
    <col min="9229" max="9231" width="9.42578125" style="319" customWidth="1"/>
    <col min="9232" max="9232" width="10.140625" style="319" customWidth="1"/>
    <col min="9233" max="9233" width="7.42578125" style="319" customWidth="1"/>
    <col min="9234" max="9234" width="9.5703125" style="319" customWidth="1"/>
    <col min="9235" max="9472" width="9.140625" style="319"/>
    <col min="9473" max="9473" width="4.5703125" style="319" customWidth="1"/>
    <col min="9474" max="9474" width="10.5703125" style="319" customWidth="1"/>
    <col min="9475" max="9475" width="46.85546875" style="319" customWidth="1"/>
    <col min="9476" max="9476" width="9.5703125" style="319" customWidth="1"/>
    <col min="9477" max="9477" width="8.85546875" style="319" customWidth="1"/>
    <col min="9478" max="9478" width="7.5703125" style="319" customWidth="1"/>
    <col min="9479" max="9479" width="8.140625" style="319" customWidth="1"/>
    <col min="9480" max="9480" width="7.42578125" style="319" customWidth="1"/>
    <col min="9481" max="9481" width="8.5703125" style="319" customWidth="1"/>
    <col min="9482" max="9482" width="9.42578125" style="319" customWidth="1"/>
    <col min="9483" max="9483" width="7.85546875" style="319" customWidth="1"/>
    <col min="9484" max="9484" width="10.5703125" style="319" customWidth="1"/>
    <col min="9485" max="9487" width="9.42578125" style="319" customWidth="1"/>
    <col min="9488" max="9488" width="10.140625" style="319" customWidth="1"/>
    <col min="9489" max="9489" width="7.42578125" style="319" customWidth="1"/>
    <col min="9490" max="9490" width="9.5703125" style="319" customWidth="1"/>
    <col min="9491" max="9728" width="9.140625" style="319"/>
    <col min="9729" max="9729" width="4.5703125" style="319" customWidth="1"/>
    <col min="9730" max="9730" width="10.5703125" style="319" customWidth="1"/>
    <col min="9731" max="9731" width="46.85546875" style="319" customWidth="1"/>
    <col min="9732" max="9732" width="9.5703125" style="319" customWidth="1"/>
    <col min="9733" max="9733" width="8.85546875" style="319" customWidth="1"/>
    <col min="9734" max="9734" width="7.5703125" style="319" customWidth="1"/>
    <col min="9735" max="9735" width="8.140625" style="319" customWidth="1"/>
    <col min="9736" max="9736" width="7.42578125" style="319" customWidth="1"/>
    <col min="9737" max="9737" width="8.5703125" style="319" customWidth="1"/>
    <col min="9738" max="9738" width="9.42578125" style="319" customWidth="1"/>
    <col min="9739" max="9739" width="7.85546875" style="319" customWidth="1"/>
    <col min="9740" max="9740" width="10.5703125" style="319" customWidth="1"/>
    <col min="9741" max="9743" width="9.42578125" style="319" customWidth="1"/>
    <col min="9744" max="9744" width="10.140625" style="319" customWidth="1"/>
    <col min="9745" max="9745" width="7.42578125" style="319" customWidth="1"/>
    <col min="9746" max="9746" width="9.5703125" style="319" customWidth="1"/>
    <col min="9747" max="9984" width="9.140625" style="319"/>
    <col min="9985" max="9985" width="4.5703125" style="319" customWidth="1"/>
    <col min="9986" max="9986" width="10.5703125" style="319" customWidth="1"/>
    <col min="9987" max="9987" width="46.85546875" style="319" customWidth="1"/>
    <col min="9988" max="9988" width="9.5703125" style="319" customWidth="1"/>
    <col min="9989" max="9989" width="8.85546875" style="319" customWidth="1"/>
    <col min="9990" max="9990" width="7.5703125" style="319" customWidth="1"/>
    <col min="9991" max="9991" width="8.140625" style="319" customWidth="1"/>
    <col min="9992" max="9992" width="7.42578125" style="319" customWidth="1"/>
    <col min="9993" max="9993" width="8.5703125" style="319" customWidth="1"/>
    <col min="9994" max="9994" width="9.42578125" style="319" customWidth="1"/>
    <col min="9995" max="9995" width="7.85546875" style="319" customWidth="1"/>
    <col min="9996" max="9996" width="10.5703125" style="319" customWidth="1"/>
    <col min="9997" max="9999" width="9.42578125" style="319" customWidth="1"/>
    <col min="10000" max="10000" width="10.140625" style="319" customWidth="1"/>
    <col min="10001" max="10001" width="7.42578125" style="319" customWidth="1"/>
    <col min="10002" max="10002" width="9.5703125" style="319" customWidth="1"/>
    <col min="10003" max="10240" width="9.140625" style="319"/>
    <col min="10241" max="10241" width="4.5703125" style="319" customWidth="1"/>
    <col min="10242" max="10242" width="10.5703125" style="319" customWidth="1"/>
    <col min="10243" max="10243" width="46.85546875" style="319" customWidth="1"/>
    <col min="10244" max="10244" width="9.5703125" style="319" customWidth="1"/>
    <col min="10245" max="10245" width="8.85546875" style="319" customWidth="1"/>
    <col min="10246" max="10246" width="7.5703125" style="319" customWidth="1"/>
    <col min="10247" max="10247" width="8.140625" style="319" customWidth="1"/>
    <col min="10248" max="10248" width="7.42578125" style="319" customWidth="1"/>
    <col min="10249" max="10249" width="8.5703125" style="319" customWidth="1"/>
    <col min="10250" max="10250" width="9.42578125" style="319" customWidth="1"/>
    <col min="10251" max="10251" width="7.85546875" style="319" customWidth="1"/>
    <col min="10252" max="10252" width="10.5703125" style="319" customWidth="1"/>
    <col min="10253" max="10255" width="9.42578125" style="319" customWidth="1"/>
    <col min="10256" max="10256" width="10.140625" style="319" customWidth="1"/>
    <col min="10257" max="10257" width="7.42578125" style="319" customWidth="1"/>
    <col min="10258" max="10258" width="9.5703125" style="319" customWidth="1"/>
    <col min="10259" max="10496" width="9.140625" style="319"/>
    <col min="10497" max="10497" width="4.5703125" style="319" customWidth="1"/>
    <col min="10498" max="10498" width="10.5703125" style="319" customWidth="1"/>
    <col min="10499" max="10499" width="46.85546875" style="319" customWidth="1"/>
    <col min="10500" max="10500" width="9.5703125" style="319" customWidth="1"/>
    <col min="10501" max="10501" width="8.85546875" style="319" customWidth="1"/>
    <col min="10502" max="10502" width="7.5703125" style="319" customWidth="1"/>
    <col min="10503" max="10503" width="8.140625" style="319" customWidth="1"/>
    <col min="10504" max="10504" width="7.42578125" style="319" customWidth="1"/>
    <col min="10505" max="10505" width="8.5703125" style="319" customWidth="1"/>
    <col min="10506" max="10506" width="9.42578125" style="319" customWidth="1"/>
    <col min="10507" max="10507" width="7.85546875" style="319" customWidth="1"/>
    <col min="10508" max="10508" width="10.5703125" style="319" customWidth="1"/>
    <col min="10509" max="10511" width="9.42578125" style="319" customWidth="1"/>
    <col min="10512" max="10512" width="10.140625" style="319" customWidth="1"/>
    <col min="10513" max="10513" width="7.42578125" style="319" customWidth="1"/>
    <col min="10514" max="10514" width="9.5703125" style="319" customWidth="1"/>
    <col min="10515" max="10752" width="9.140625" style="319"/>
    <col min="10753" max="10753" width="4.5703125" style="319" customWidth="1"/>
    <col min="10754" max="10754" width="10.5703125" style="319" customWidth="1"/>
    <col min="10755" max="10755" width="46.85546875" style="319" customWidth="1"/>
    <col min="10756" max="10756" width="9.5703125" style="319" customWidth="1"/>
    <col min="10757" max="10757" width="8.85546875" style="319" customWidth="1"/>
    <col min="10758" max="10758" width="7.5703125" style="319" customWidth="1"/>
    <col min="10759" max="10759" width="8.140625" style="319" customWidth="1"/>
    <col min="10760" max="10760" width="7.42578125" style="319" customWidth="1"/>
    <col min="10761" max="10761" width="8.5703125" style="319" customWidth="1"/>
    <col min="10762" max="10762" width="9.42578125" style="319" customWidth="1"/>
    <col min="10763" max="10763" width="7.85546875" style="319" customWidth="1"/>
    <col min="10764" max="10764" width="10.5703125" style="319" customWidth="1"/>
    <col min="10765" max="10767" width="9.42578125" style="319" customWidth="1"/>
    <col min="10768" max="10768" width="10.140625" style="319" customWidth="1"/>
    <col min="10769" max="10769" width="7.42578125" style="319" customWidth="1"/>
    <col min="10770" max="10770" width="9.5703125" style="319" customWidth="1"/>
    <col min="10771" max="11008" width="9.140625" style="319"/>
    <col min="11009" max="11009" width="4.5703125" style="319" customWidth="1"/>
    <col min="11010" max="11010" width="10.5703125" style="319" customWidth="1"/>
    <col min="11011" max="11011" width="46.85546875" style="319" customWidth="1"/>
    <col min="11012" max="11012" width="9.5703125" style="319" customWidth="1"/>
    <col min="11013" max="11013" width="8.85546875" style="319" customWidth="1"/>
    <col min="11014" max="11014" width="7.5703125" style="319" customWidth="1"/>
    <col min="11015" max="11015" width="8.140625" style="319" customWidth="1"/>
    <col min="11016" max="11016" width="7.42578125" style="319" customWidth="1"/>
    <col min="11017" max="11017" width="8.5703125" style="319" customWidth="1"/>
    <col min="11018" max="11018" width="9.42578125" style="319" customWidth="1"/>
    <col min="11019" max="11019" width="7.85546875" style="319" customWidth="1"/>
    <col min="11020" max="11020" width="10.5703125" style="319" customWidth="1"/>
    <col min="11021" max="11023" width="9.42578125" style="319" customWidth="1"/>
    <col min="11024" max="11024" width="10.140625" style="319" customWidth="1"/>
    <col min="11025" max="11025" width="7.42578125" style="319" customWidth="1"/>
    <col min="11026" max="11026" width="9.5703125" style="319" customWidth="1"/>
    <col min="11027" max="11264" width="9.140625" style="319"/>
    <col min="11265" max="11265" width="4.5703125" style="319" customWidth="1"/>
    <col min="11266" max="11266" width="10.5703125" style="319" customWidth="1"/>
    <col min="11267" max="11267" width="46.85546875" style="319" customWidth="1"/>
    <col min="11268" max="11268" width="9.5703125" style="319" customWidth="1"/>
    <col min="11269" max="11269" width="8.85546875" style="319" customWidth="1"/>
    <col min="11270" max="11270" width="7.5703125" style="319" customWidth="1"/>
    <col min="11271" max="11271" width="8.140625" style="319" customWidth="1"/>
    <col min="11272" max="11272" width="7.42578125" style="319" customWidth="1"/>
    <col min="11273" max="11273" width="8.5703125" style="319" customWidth="1"/>
    <col min="11274" max="11274" width="9.42578125" style="319" customWidth="1"/>
    <col min="11275" max="11275" width="7.85546875" style="319" customWidth="1"/>
    <col min="11276" max="11276" width="10.5703125" style="319" customWidth="1"/>
    <col min="11277" max="11279" width="9.42578125" style="319" customWidth="1"/>
    <col min="11280" max="11280" width="10.140625" style="319" customWidth="1"/>
    <col min="11281" max="11281" width="7.42578125" style="319" customWidth="1"/>
    <col min="11282" max="11282" width="9.5703125" style="319" customWidth="1"/>
    <col min="11283" max="11520" width="9.140625" style="319"/>
    <col min="11521" max="11521" width="4.5703125" style="319" customWidth="1"/>
    <col min="11522" max="11522" width="10.5703125" style="319" customWidth="1"/>
    <col min="11523" max="11523" width="46.85546875" style="319" customWidth="1"/>
    <col min="11524" max="11524" width="9.5703125" style="319" customWidth="1"/>
    <col min="11525" max="11525" width="8.85546875" style="319" customWidth="1"/>
    <col min="11526" max="11526" width="7.5703125" style="319" customWidth="1"/>
    <col min="11527" max="11527" width="8.140625" style="319" customWidth="1"/>
    <col min="11528" max="11528" width="7.42578125" style="319" customWidth="1"/>
    <col min="11529" max="11529" width="8.5703125" style="319" customWidth="1"/>
    <col min="11530" max="11530" width="9.42578125" style="319" customWidth="1"/>
    <col min="11531" max="11531" width="7.85546875" style="319" customWidth="1"/>
    <col min="11532" max="11532" width="10.5703125" style="319" customWidth="1"/>
    <col min="11533" max="11535" width="9.42578125" style="319" customWidth="1"/>
    <col min="11536" max="11536" width="10.140625" style="319" customWidth="1"/>
    <col min="11537" max="11537" width="7.42578125" style="319" customWidth="1"/>
    <col min="11538" max="11538" width="9.5703125" style="319" customWidth="1"/>
    <col min="11539" max="11776" width="9.140625" style="319"/>
    <col min="11777" max="11777" width="4.5703125" style="319" customWidth="1"/>
    <col min="11778" max="11778" width="10.5703125" style="319" customWidth="1"/>
    <col min="11779" max="11779" width="46.85546875" style="319" customWidth="1"/>
    <col min="11780" max="11780" width="9.5703125" style="319" customWidth="1"/>
    <col min="11781" max="11781" width="8.85546875" style="319" customWidth="1"/>
    <col min="11782" max="11782" width="7.5703125" style="319" customWidth="1"/>
    <col min="11783" max="11783" width="8.140625" style="319" customWidth="1"/>
    <col min="11784" max="11784" width="7.42578125" style="319" customWidth="1"/>
    <col min="11785" max="11785" width="8.5703125" style="319" customWidth="1"/>
    <col min="11786" max="11786" width="9.42578125" style="319" customWidth="1"/>
    <col min="11787" max="11787" width="7.85546875" style="319" customWidth="1"/>
    <col min="11788" max="11788" width="10.5703125" style="319" customWidth="1"/>
    <col min="11789" max="11791" width="9.42578125" style="319" customWidth="1"/>
    <col min="11792" max="11792" width="10.140625" style="319" customWidth="1"/>
    <col min="11793" max="11793" width="7.42578125" style="319" customWidth="1"/>
    <col min="11794" max="11794" width="9.5703125" style="319" customWidth="1"/>
    <col min="11795" max="12032" width="9.140625" style="319"/>
    <col min="12033" max="12033" width="4.5703125" style="319" customWidth="1"/>
    <col min="12034" max="12034" width="10.5703125" style="319" customWidth="1"/>
    <col min="12035" max="12035" width="46.85546875" style="319" customWidth="1"/>
    <col min="12036" max="12036" width="9.5703125" style="319" customWidth="1"/>
    <col min="12037" max="12037" width="8.85546875" style="319" customWidth="1"/>
    <col min="12038" max="12038" width="7.5703125" style="319" customWidth="1"/>
    <col min="12039" max="12039" width="8.140625" style="319" customWidth="1"/>
    <col min="12040" max="12040" width="7.42578125" style="319" customWidth="1"/>
    <col min="12041" max="12041" width="8.5703125" style="319" customWidth="1"/>
    <col min="12042" max="12042" width="9.42578125" style="319" customWidth="1"/>
    <col min="12043" max="12043" width="7.85546875" style="319" customWidth="1"/>
    <col min="12044" max="12044" width="10.5703125" style="319" customWidth="1"/>
    <col min="12045" max="12047" width="9.42578125" style="319" customWidth="1"/>
    <col min="12048" max="12048" width="10.140625" style="319" customWidth="1"/>
    <col min="12049" max="12049" width="7.42578125" style="319" customWidth="1"/>
    <col min="12050" max="12050" width="9.5703125" style="319" customWidth="1"/>
    <col min="12051" max="12288" width="9.140625" style="319"/>
    <col min="12289" max="12289" width="4.5703125" style="319" customWidth="1"/>
    <col min="12290" max="12290" width="10.5703125" style="319" customWidth="1"/>
    <col min="12291" max="12291" width="46.85546875" style="319" customWidth="1"/>
    <col min="12292" max="12292" width="9.5703125" style="319" customWidth="1"/>
    <col min="12293" max="12293" width="8.85546875" style="319" customWidth="1"/>
    <col min="12294" max="12294" width="7.5703125" style="319" customWidth="1"/>
    <col min="12295" max="12295" width="8.140625" style="319" customWidth="1"/>
    <col min="12296" max="12296" width="7.42578125" style="319" customWidth="1"/>
    <col min="12297" max="12297" width="8.5703125" style="319" customWidth="1"/>
    <col min="12298" max="12298" width="9.42578125" style="319" customWidth="1"/>
    <col min="12299" max="12299" width="7.85546875" style="319" customWidth="1"/>
    <col min="12300" max="12300" width="10.5703125" style="319" customWidth="1"/>
    <col min="12301" max="12303" width="9.42578125" style="319" customWidth="1"/>
    <col min="12304" max="12304" width="10.140625" style="319" customWidth="1"/>
    <col min="12305" max="12305" width="7.42578125" style="319" customWidth="1"/>
    <col min="12306" max="12306" width="9.5703125" style="319" customWidth="1"/>
    <col min="12307" max="12544" width="9.140625" style="319"/>
    <col min="12545" max="12545" width="4.5703125" style="319" customWidth="1"/>
    <col min="12546" max="12546" width="10.5703125" style="319" customWidth="1"/>
    <col min="12547" max="12547" width="46.85546875" style="319" customWidth="1"/>
    <col min="12548" max="12548" width="9.5703125" style="319" customWidth="1"/>
    <col min="12549" max="12549" width="8.85546875" style="319" customWidth="1"/>
    <col min="12550" max="12550" width="7.5703125" style="319" customWidth="1"/>
    <col min="12551" max="12551" width="8.140625" style="319" customWidth="1"/>
    <col min="12552" max="12552" width="7.42578125" style="319" customWidth="1"/>
    <col min="12553" max="12553" width="8.5703125" style="319" customWidth="1"/>
    <col min="12554" max="12554" width="9.42578125" style="319" customWidth="1"/>
    <col min="12555" max="12555" width="7.85546875" style="319" customWidth="1"/>
    <col min="12556" max="12556" width="10.5703125" style="319" customWidth="1"/>
    <col min="12557" max="12559" width="9.42578125" style="319" customWidth="1"/>
    <col min="12560" max="12560" width="10.140625" style="319" customWidth="1"/>
    <col min="12561" max="12561" width="7.42578125" style="319" customWidth="1"/>
    <col min="12562" max="12562" width="9.5703125" style="319" customWidth="1"/>
    <col min="12563" max="12800" width="9.140625" style="319"/>
    <col min="12801" max="12801" width="4.5703125" style="319" customWidth="1"/>
    <col min="12802" max="12802" width="10.5703125" style="319" customWidth="1"/>
    <col min="12803" max="12803" width="46.85546875" style="319" customWidth="1"/>
    <col min="12804" max="12804" width="9.5703125" style="319" customWidth="1"/>
    <col min="12805" max="12805" width="8.85546875" style="319" customWidth="1"/>
    <col min="12806" max="12806" width="7.5703125" style="319" customWidth="1"/>
    <col min="12807" max="12807" width="8.140625" style="319" customWidth="1"/>
    <col min="12808" max="12808" width="7.42578125" style="319" customWidth="1"/>
    <col min="12809" max="12809" width="8.5703125" style="319" customWidth="1"/>
    <col min="12810" max="12810" width="9.42578125" style="319" customWidth="1"/>
    <col min="12811" max="12811" width="7.85546875" style="319" customWidth="1"/>
    <col min="12812" max="12812" width="10.5703125" style="319" customWidth="1"/>
    <col min="12813" max="12815" width="9.42578125" style="319" customWidth="1"/>
    <col min="12816" max="12816" width="10.140625" style="319" customWidth="1"/>
    <col min="12817" max="12817" width="7.42578125" style="319" customWidth="1"/>
    <col min="12818" max="12818" width="9.5703125" style="319" customWidth="1"/>
    <col min="12819" max="13056" width="9.140625" style="319"/>
    <col min="13057" max="13057" width="4.5703125" style="319" customWidth="1"/>
    <col min="13058" max="13058" width="10.5703125" style="319" customWidth="1"/>
    <col min="13059" max="13059" width="46.85546875" style="319" customWidth="1"/>
    <col min="13060" max="13060" width="9.5703125" style="319" customWidth="1"/>
    <col min="13061" max="13061" width="8.85546875" style="319" customWidth="1"/>
    <col min="13062" max="13062" width="7.5703125" style="319" customWidth="1"/>
    <col min="13063" max="13063" width="8.140625" style="319" customWidth="1"/>
    <col min="13064" max="13064" width="7.42578125" style="319" customWidth="1"/>
    <col min="13065" max="13065" width="8.5703125" style="319" customWidth="1"/>
    <col min="13066" max="13066" width="9.42578125" style="319" customWidth="1"/>
    <col min="13067" max="13067" width="7.85546875" style="319" customWidth="1"/>
    <col min="13068" max="13068" width="10.5703125" style="319" customWidth="1"/>
    <col min="13069" max="13071" width="9.42578125" style="319" customWidth="1"/>
    <col min="13072" max="13072" width="10.140625" style="319" customWidth="1"/>
    <col min="13073" max="13073" width="7.42578125" style="319" customWidth="1"/>
    <col min="13074" max="13074" width="9.5703125" style="319" customWidth="1"/>
    <col min="13075" max="13312" width="9.140625" style="319"/>
    <col min="13313" max="13313" width="4.5703125" style="319" customWidth="1"/>
    <col min="13314" max="13314" width="10.5703125" style="319" customWidth="1"/>
    <col min="13315" max="13315" width="46.85546875" style="319" customWidth="1"/>
    <col min="13316" max="13316" width="9.5703125" style="319" customWidth="1"/>
    <col min="13317" max="13317" width="8.85546875" style="319" customWidth="1"/>
    <col min="13318" max="13318" width="7.5703125" style="319" customWidth="1"/>
    <col min="13319" max="13319" width="8.140625" style="319" customWidth="1"/>
    <col min="13320" max="13320" width="7.42578125" style="319" customWidth="1"/>
    <col min="13321" max="13321" width="8.5703125" style="319" customWidth="1"/>
    <col min="13322" max="13322" width="9.42578125" style="319" customWidth="1"/>
    <col min="13323" max="13323" width="7.85546875" style="319" customWidth="1"/>
    <col min="13324" max="13324" width="10.5703125" style="319" customWidth="1"/>
    <col min="13325" max="13327" width="9.42578125" style="319" customWidth="1"/>
    <col min="13328" max="13328" width="10.140625" style="319" customWidth="1"/>
    <col min="13329" max="13329" width="7.42578125" style="319" customWidth="1"/>
    <col min="13330" max="13330" width="9.5703125" style="319" customWidth="1"/>
    <col min="13331" max="13568" width="9.140625" style="319"/>
    <col min="13569" max="13569" width="4.5703125" style="319" customWidth="1"/>
    <col min="13570" max="13570" width="10.5703125" style="319" customWidth="1"/>
    <col min="13571" max="13571" width="46.85546875" style="319" customWidth="1"/>
    <col min="13572" max="13572" width="9.5703125" style="319" customWidth="1"/>
    <col min="13573" max="13573" width="8.85546875" style="319" customWidth="1"/>
    <col min="13574" max="13574" width="7.5703125" style="319" customWidth="1"/>
    <col min="13575" max="13575" width="8.140625" style="319" customWidth="1"/>
    <col min="13576" max="13576" width="7.42578125" style="319" customWidth="1"/>
    <col min="13577" max="13577" width="8.5703125" style="319" customWidth="1"/>
    <col min="13578" max="13578" width="9.42578125" style="319" customWidth="1"/>
    <col min="13579" max="13579" width="7.85546875" style="319" customWidth="1"/>
    <col min="13580" max="13580" width="10.5703125" style="319" customWidth="1"/>
    <col min="13581" max="13583" width="9.42578125" style="319" customWidth="1"/>
    <col min="13584" max="13584" width="10.140625" style="319" customWidth="1"/>
    <col min="13585" max="13585" width="7.42578125" style="319" customWidth="1"/>
    <col min="13586" max="13586" width="9.5703125" style="319" customWidth="1"/>
    <col min="13587" max="13824" width="9.140625" style="319"/>
    <col min="13825" max="13825" width="4.5703125" style="319" customWidth="1"/>
    <col min="13826" max="13826" width="10.5703125" style="319" customWidth="1"/>
    <col min="13827" max="13827" width="46.85546875" style="319" customWidth="1"/>
    <col min="13828" max="13828" width="9.5703125" style="319" customWidth="1"/>
    <col min="13829" max="13829" width="8.85546875" style="319" customWidth="1"/>
    <col min="13830" max="13830" width="7.5703125" style="319" customWidth="1"/>
    <col min="13831" max="13831" width="8.140625" style="319" customWidth="1"/>
    <col min="13832" max="13832" width="7.42578125" style="319" customWidth="1"/>
    <col min="13833" max="13833" width="8.5703125" style="319" customWidth="1"/>
    <col min="13834" max="13834" width="9.42578125" style="319" customWidth="1"/>
    <col min="13835" max="13835" width="7.85546875" style="319" customWidth="1"/>
    <col min="13836" max="13836" width="10.5703125" style="319" customWidth="1"/>
    <col min="13837" max="13839" width="9.42578125" style="319" customWidth="1"/>
    <col min="13840" max="13840" width="10.140625" style="319" customWidth="1"/>
    <col min="13841" max="13841" width="7.42578125" style="319" customWidth="1"/>
    <col min="13842" max="13842" width="9.5703125" style="319" customWidth="1"/>
    <col min="13843" max="14080" width="9.140625" style="319"/>
    <col min="14081" max="14081" width="4.5703125" style="319" customWidth="1"/>
    <col min="14082" max="14082" width="10.5703125" style="319" customWidth="1"/>
    <col min="14083" max="14083" width="46.85546875" style="319" customWidth="1"/>
    <col min="14084" max="14084" width="9.5703125" style="319" customWidth="1"/>
    <col min="14085" max="14085" width="8.85546875" style="319" customWidth="1"/>
    <col min="14086" max="14086" width="7.5703125" style="319" customWidth="1"/>
    <col min="14087" max="14087" width="8.140625" style="319" customWidth="1"/>
    <col min="14088" max="14088" width="7.42578125" style="319" customWidth="1"/>
    <col min="14089" max="14089" width="8.5703125" style="319" customWidth="1"/>
    <col min="14090" max="14090" width="9.42578125" style="319" customWidth="1"/>
    <col min="14091" max="14091" width="7.85546875" style="319" customWidth="1"/>
    <col min="14092" max="14092" width="10.5703125" style="319" customWidth="1"/>
    <col min="14093" max="14095" width="9.42578125" style="319" customWidth="1"/>
    <col min="14096" max="14096" width="10.140625" style="319" customWidth="1"/>
    <col min="14097" max="14097" width="7.42578125" style="319" customWidth="1"/>
    <col min="14098" max="14098" width="9.5703125" style="319" customWidth="1"/>
    <col min="14099" max="14336" width="9.140625" style="319"/>
    <col min="14337" max="14337" width="4.5703125" style="319" customWidth="1"/>
    <col min="14338" max="14338" width="10.5703125" style="319" customWidth="1"/>
    <col min="14339" max="14339" width="46.85546875" style="319" customWidth="1"/>
    <col min="14340" max="14340" width="9.5703125" style="319" customWidth="1"/>
    <col min="14341" max="14341" width="8.85546875" style="319" customWidth="1"/>
    <col min="14342" max="14342" width="7.5703125" style="319" customWidth="1"/>
    <col min="14343" max="14343" width="8.140625" style="319" customWidth="1"/>
    <col min="14344" max="14344" width="7.42578125" style="319" customWidth="1"/>
    <col min="14345" max="14345" width="8.5703125" style="319" customWidth="1"/>
    <col min="14346" max="14346" width="9.42578125" style="319" customWidth="1"/>
    <col min="14347" max="14347" width="7.85546875" style="319" customWidth="1"/>
    <col min="14348" max="14348" width="10.5703125" style="319" customWidth="1"/>
    <col min="14349" max="14351" width="9.42578125" style="319" customWidth="1"/>
    <col min="14352" max="14352" width="10.140625" style="319" customWidth="1"/>
    <col min="14353" max="14353" width="7.42578125" style="319" customWidth="1"/>
    <col min="14354" max="14354" width="9.5703125" style="319" customWidth="1"/>
    <col min="14355" max="14592" width="9.140625" style="319"/>
    <col min="14593" max="14593" width="4.5703125" style="319" customWidth="1"/>
    <col min="14594" max="14594" width="10.5703125" style="319" customWidth="1"/>
    <col min="14595" max="14595" width="46.85546875" style="319" customWidth="1"/>
    <col min="14596" max="14596" width="9.5703125" style="319" customWidth="1"/>
    <col min="14597" max="14597" width="8.85546875" style="319" customWidth="1"/>
    <col min="14598" max="14598" width="7.5703125" style="319" customWidth="1"/>
    <col min="14599" max="14599" width="8.140625" style="319" customWidth="1"/>
    <col min="14600" max="14600" width="7.42578125" style="319" customWidth="1"/>
    <col min="14601" max="14601" width="8.5703125" style="319" customWidth="1"/>
    <col min="14602" max="14602" width="9.42578125" style="319" customWidth="1"/>
    <col min="14603" max="14603" width="7.85546875" style="319" customWidth="1"/>
    <col min="14604" max="14604" width="10.5703125" style="319" customWidth="1"/>
    <col min="14605" max="14607" width="9.42578125" style="319" customWidth="1"/>
    <col min="14608" max="14608" width="10.140625" style="319" customWidth="1"/>
    <col min="14609" max="14609" width="7.42578125" style="319" customWidth="1"/>
    <col min="14610" max="14610" width="9.5703125" style="319" customWidth="1"/>
    <col min="14611" max="14848" width="9.140625" style="319"/>
    <col min="14849" max="14849" width="4.5703125" style="319" customWidth="1"/>
    <col min="14850" max="14850" width="10.5703125" style="319" customWidth="1"/>
    <col min="14851" max="14851" width="46.85546875" style="319" customWidth="1"/>
    <col min="14852" max="14852" width="9.5703125" style="319" customWidth="1"/>
    <col min="14853" max="14853" width="8.85546875" style="319" customWidth="1"/>
    <col min="14854" max="14854" width="7.5703125" style="319" customWidth="1"/>
    <col min="14855" max="14855" width="8.140625" style="319" customWidth="1"/>
    <col min="14856" max="14856" width="7.42578125" style="319" customWidth="1"/>
    <col min="14857" max="14857" width="8.5703125" style="319" customWidth="1"/>
    <col min="14858" max="14858" width="9.42578125" style="319" customWidth="1"/>
    <col min="14859" max="14859" width="7.85546875" style="319" customWidth="1"/>
    <col min="14860" max="14860" width="10.5703125" style="319" customWidth="1"/>
    <col min="14861" max="14863" width="9.42578125" style="319" customWidth="1"/>
    <col min="14864" max="14864" width="10.140625" style="319" customWidth="1"/>
    <col min="14865" max="14865" width="7.42578125" style="319" customWidth="1"/>
    <col min="14866" max="14866" width="9.5703125" style="319" customWidth="1"/>
    <col min="14867" max="15104" width="9.140625" style="319"/>
    <col min="15105" max="15105" width="4.5703125" style="319" customWidth="1"/>
    <col min="15106" max="15106" width="10.5703125" style="319" customWidth="1"/>
    <col min="15107" max="15107" width="46.85546875" style="319" customWidth="1"/>
    <col min="15108" max="15108" width="9.5703125" style="319" customWidth="1"/>
    <col min="15109" max="15109" width="8.85546875" style="319" customWidth="1"/>
    <col min="15110" max="15110" width="7.5703125" style="319" customWidth="1"/>
    <col min="15111" max="15111" width="8.140625" style="319" customWidth="1"/>
    <col min="15112" max="15112" width="7.42578125" style="319" customWidth="1"/>
    <col min="15113" max="15113" width="8.5703125" style="319" customWidth="1"/>
    <col min="15114" max="15114" width="9.42578125" style="319" customWidth="1"/>
    <col min="15115" max="15115" width="7.85546875" style="319" customWidth="1"/>
    <col min="15116" max="15116" width="10.5703125" style="319" customWidth="1"/>
    <col min="15117" max="15119" width="9.42578125" style="319" customWidth="1"/>
    <col min="15120" max="15120" width="10.140625" style="319" customWidth="1"/>
    <col min="15121" max="15121" width="7.42578125" style="319" customWidth="1"/>
    <col min="15122" max="15122" width="9.5703125" style="319" customWidth="1"/>
    <col min="15123" max="15360" width="9.140625" style="319"/>
    <col min="15361" max="15361" width="4.5703125" style="319" customWidth="1"/>
    <col min="15362" max="15362" width="10.5703125" style="319" customWidth="1"/>
    <col min="15363" max="15363" width="46.85546875" style="319" customWidth="1"/>
    <col min="15364" max="15364" width="9.5703125" style="319" customWidth="1"/>
    <col min="15365" max="15365" width="8.85546875" style="319" customWidth="1"/>
    <col min="15366" max="15366" width="7.5703125" style="319" customWidth="1"/>
    <col min="15367" max="15367" width="8.140625" style="319" customWidth="1"/>
    <col min="15368" max="15368" width="7.42578125" style="319" customWidth="1"/>
    <col min="15369" max="15369" width="8.5703125" style="319" customWidth="1"/>
    <col min="15370" max="15370" width="9.42578125" style="319" customWidth="1"/>
    <col min="15371" max="15371" width="7.85546875" style="319" customWidth="1"/>
    <col min="15372" max="15372" width="10.5703125" style="319" customWidth="1"/>
    <col min="15373" max="15375" width="9.42578125" style="319" customWidth="1"/>
    <col min="15376" max="15376" width="10.140625" style="319" customWidth="1"/>
    <col min="15377" max="15377" width="7.42578125" style="319" customWidth="1"/>
    <col min="15378" max="15378" width="9.5703125" style="319" customWidth="1"/>
    <col min="15379" max="15616" width="9.140625" style="319"/>
    <col min="15617" max="15617" width="4.5703125" style="319" customWidth="1"/>
    <col min="15618" max="15618" width="10.5703125" style="319" customWidth="1"/>
    <col min="15619" max="15619" width="46.85546875" style="319" customWidth="1"/>
    <col min="15620" max="15620" width="9.5703125" style="319" customWidth="1"/>
    <col min="15621" max="15621" width="8.85546875" style="319" customWidth="1"/>
    <col min="15622" max="15622" width="7.5703125" style="319" customWidth="1"/>
    <col min="15623" max="15623" width="8.140625" style="319" customWidth="1"/>
    <col min="15624" max="15624" width="7.42578125" style="319" customWidth="1"/>
    <col min="15625" max="15625" width="8.5703125" style="319" customWidth="1"/>
    <col min="15626" max="15626" width="9.42578125" style="319" customWidth="1"/>
    <col min="15627" max="15627" width="7.85546875" style="319" customWidth="1"/>
    <col min="15628" max="15628" width="10.5703125" style="319" customWidth="1"/>
    <col min="15629" max="15631" width="9.42578125" style="319" customWidth="1"/>
    <col min="15632" max="15632" width="10.140625" style="319" customWidth="1"/>
    <col min="15633" max="15633" width="7.42578125" style="319" customWidth="1"/>
    <col min="15634" max="15634" width="9.5703125" style="319" customWidth="1"/>
    <col min="15635" max="15872" width="9.140625" style="319"/>
    <col min="15873" max="15873" width="4.5703125" style="319" customWidth="1"/>
    <col min="15874" max="15874" width="10.5703125" style="319" customWidth="1"/>
    <col min="15875" max="15875" width="46.85546875" style="319" customWidth="1"/>
    <col min="15876" max="15876" width="9.5703125" style="319" customWidth="1"/>
    <col min="15877" max="15877" width="8.85546875" style="319" customWidth="1"/>
    <col min="15878" max="15878" width="7.5703125" style="319" customWidth="1"/>
    <col min="15879" max="15879" width="8.140625" style="319" customWidth="1"/>
    <col min="15880" max="15880" width="7.42578125" style="319" customWidth="1"/>
    <col min="15881" max="15881" width="8.5703125" style="319" customWidth="1"/>
    <col min="15882" max="15882" width="9.42578125" style="319" customWidth="1"/>
    <col min="15883" max="15883" width="7.85546875" style="319" customWidth="1"/>
    <col min="15884" max="15884" width="10.5703125" style="319" customWidth="1"/>
    <col min="15885" max="15887" width="9.42578125" style="319" customWidth="1"/>
    <col min="15888" max="15888" width="10.140625" style="319" customWidth="1"/>
    <col min="15889" max="15889" width="7.42578125" style="319" customWidth="1"/>
    <col min="15890" max="15890" width="9.5703125" style="319" customWidth="1"/>
    <col min="15891" max="16128" width="9.140625" style="319"/>
    <col min="16129" max="16129" width="4.5703125" style="319" customWidth="1"/>
    <col min="16130" max="16130" width="10.5703125" style="319" customWidth="1"/>
    <col min="16131" max="16131" width="46.85546875" style="319" customWidth="1"/>
    <col min="16132" max="16132" width="9.5703125" style="319" customWidth="1"/>
    <col min="16133" max="16133" width="8.85546875" style="319" customWidth="1"/>
    <col min="16134" max="16134" width="7.5703125" style="319" customWidth="1"/>
    <col min="16135" max="16135" width="8.140625" style="319" customWidth="1"/>
    <col min="16136" max="16136" width="7.42578125" style="319" customWidth="1"/>
    <col min="16137" max="16137" width="8.5703125" style="319" customWidth="1"/>
    <col min="16138" max="16138" width="9.42578125" style="319" customWidth="1"/>
    <col min="16139" max="16139" width="7.85546875" style="319" customWidth="1"/>
    <col min="16140" max="16140" width="10.5703125" style="319" customWidth="1"/>
    <col min="16141" max="16143" width="9.42578125" style="319" customWidth="1"/>
    <col min="16144" max="16144" width="10.140625" style="319" customWidth="1"/>
    <col min="16145" max="16145" width="7.42578125" style="319" customWidth="1"/>
    <col min="16146" max="16146" width="9.5703125" style="319" customWidth="1"/>
    <col min="16147" max="16384" width="9.140625" style="319"/>
  </cols>
  <sheetData>
    <row r="1" spans="1:16" ht="15.75">
      <c r="A1" s="448" t="s">
        <v>201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</row>
    <row r="2" spans="1:16">
      <c r="A2" s="449" t="s">
        <v>202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</row>
    <row r="3" spans="1:16">
      <c r="A3" s="450" t="s">
        <v>24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</row>
    <row r="4" spans="1:16" ht="12.75" customHeight="1">
      <c r="A4" s="426" t="s">
        <v>203</v>
      </c>
      <c r="B4" s="426"/>
      <c r="C4" s="426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239"/>
    </row>
    <row r="5" spans="1:16" ht="12.75" customHeight="1">
      <c r="A5" s="423" t="s">
        <v>204</v>
      </c>
      <c r="B5" s="423"/>
      <c r="C5" s="423"/>
      <c r="D5" s="423"/>
      <c r="E5" s="423"/>
      <c r="F5" s="423"/>
      <c r="G5" s="423"/>
      <c r="H5" s="423"/>
      <c r="I5" s="240"/>
      <c r="J5" s="240"/>
      <c r="K5" s="240"/>
      <c r="L5" s="240"/>
      <c r="M5" s="240"/>
      <c r="N5" s="240"/>
      <c r="O5" s="240"/>
      <c r="P5" s="239"/>
    </row>
    <row r="6" spans="1:16" ht="13.5" customHeight="1">
      <c r="A6" s="422" t="s">
        <v>205</v>
      </c>
      <c r="B6" s="422"/>
      <c r="C6" s="422"/>
      <c r="D6" s="422"/>
      <c r="E6" s="422"/>
      <c r="F6" s="422"/>
      <c r="G6" s="422"/>
      <c r="H6" s="422"/>
      <c r="I6" s="241"/>
      <c r="J6" s="241"/>
      <c r="K6" s="241"/>
      <c r="L6" s="241"/>
      <c r="M6" s="241"/>
      <c r="N6" s="241"/>
      <c r="O6" s="241"/>
      <c r="P6" s="241"/>
    </row>
    <row r="7" spans="1:16">
      <c r="A7" s="416" t="s">
        <v>206</v>
      </c>
      <c r="B7" s="416"/>
      <c r="C7" s="416"/>
      <c r="D7" s="416"/>
      <c r="E7" s="416"/>
      <c r="F7" s="416"/>
      <c r="G7" s="416"/>
      <c r="H7" s="416"/>
      <c r="I7" s="241"/>
      <c r="J7" s="241"/>
      <c r="K7" s="241"/>
      <c r="L7" s="241"/>
      <c r="M7" s="241"/>
      <c r="N7" s="241"/>
      <c r="O7" s="241"/>
      <c r="P7" s="241"/>
    </row>
    <row r="8" spans="1:16">
      <c r="B8" s="313"/>
      <c r="C8" s="313"/>
      <c r="D8" s="322"/>
      <c r="E8" s="242"/>
      <c r="F8" s="322"/>
      <c r="G8" s="322"/>
      <c r="H8" s="322"/>
      <c r="I8" s="322"/>
      <c r="J8" s="324"/>
      <c r="K8" s="324"/>
      <c r="L8" s="324"/>
      <c r="M8" s="324"/>
      <c r="N8" s="324"/>
      <c r="O8" s="324"/>
      <c r="P8" s="324"/>
    </row>
    <row r="9" spans="1:16" ht="12.75" customHeight="1">
      <c r="A9" s="427"/>
      <c r="B9" s="427"/>
      <c r="C9" s="427"/>
      <c r="D9" s="427"/>
      <c r="E9" s="242"/>
      <c r="F9" s="322"/>
      <c r="G9" s="322"/>
      <c r="H9" s="322"/>
      <c r="I9" s="322"/>
      <c r="J9" s="324"/>
      <c r="K9" s="324"/>
      <c r="L9" s="324"/>
      <c r="M9" s="324"/>
      <c r="N9" s="324"/>
      <c r="O9" s="324"/>
      <c r="P9" s="324"/>
    </row>
    <row r="10" spans="1:16" ht="12.75" customHeight="1">
      <c r="A10" s="451" t="s">
        <v>207</v>
      </c>
      <c r="B10" s="451"/>
      <c r="C10" s="451"/>
      <c r="D10" s="451"/>
      <c r="E10" s="324"/>
      <c r="F10" s="243"/>
      <c r="G10" s="241"/>
      <c r="H10" s="241"/>
      <c r="I10" s="241"/>
      <c r="J10" s="241"/>
      <c r="K10" s="241"/>
      <c r="L10" s="452" t="s">
        <v>9</v>
      </c>
      <c r="M10" s="452"/>
      <c r="N10" s="452"/>
      <c r="O10" s="244">
        <f>P48</f>
        <v>21994.740000000005</v>
      </c>
      <c r="P10" s="245" t="s">
        <v>66</v>
      </c>
    </row>
    <row r="11" spans="1:16" ht="12.75" customHeight="1">
      <c r="A11" s="453"/>
      <c r="B11" s="453"/>
      <c r="C11" s="453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447" t="s">
        <v>179</v>
      </c>
      <c r="P11" s="447"/>
    </row>
    <row r="12" spans="1:16" ht="12.75" customHeight="1">
      <c r="A12" s="445" t="s">
        <v>15</v>
      </c>
      <c r="B12" s="446" t="s">
        <v>68</v>
      </c>
      <c r="C12" s="445" t="s">
        <v>27</v>
      </c>
      <c r="D12" s="445" t="s">
        <v>0</v>
      </c>
      <c r="E12" s="441" t="s">
        <v>28</v>
      </c>
      <c r="F12" s="441" t="s">
        <v>29</v>
      </c>
      <c r="G12" s="441"/>
      <c r="H12" s="441"/>
      <c r="I12" s="441"/>
      <c r="J12" s="441"/>
      <c r="K12" s="441"/>
      <c r="L12" s="441" t="s">
        <v>30</v>
      </c>
      <c r="M12" s="441"/>
      <c r="N12" s="441"/>
      <c r="O12" s="441"/>
      <c r="P12" s="441"/>
    </row>
    <row r="13" spans="1:16" ht="20.85" customHeight="1">
      <c r="A13" s="445"/>
      <c r="B13" s="446"/>
      <c r="C13" s="445"/>
      <c r="D13" s="445"/>
      <c r="E13" s="441"/>
      <c r="F13" s="441" t="s">
        <v>208</v>
      </c>
      <c r="G13" s="441" t="s">
        <v>209</v>
      </c>
      <c r="H13" s="441" t="s">
        <v>11</v>
      </c>
      <c r="I13" s="441" t="s">
        <v>210</v>
      </c>
      <c r="J13" s="441" t="s">
        <v>13</v>
      </c>
      <c r="K13" s="441" t="s">
        <v>31</v>
      </c>
      <c r="L13" s="441" t="s">
        <v>211</v>
      </c>
      <c r="M13" s="441" t="s">
        <v>11</v>
      </c>
      <c r="N13" s="441" t="s">
        <v>210</v>
      </c>
      <c r="O13" s="441" t="s">
        <v>13</v>
      </c>
      <c r="P13" s="441" t="s">
        <v>32</v>
      </c>
    </row>
    <row r="14" spans="1:16" ht="40.5" customHeight="1">
      <c r="A14" s="445"/>
      <c r="B14" s="446"/>
      <c r="C14" s="445"/>
      <c r="D14" s="445"/>
      <c r="E14" s="441"/>
      <c r="F14" s="441"/>
      <c r="G14" s="441"/>
      <c r="H14" s="441"/>
      <c r="I14" s="441"/>
      <c r="J14" s="441"/>
      <c r="K14" s="441"/>
      <c r="L14" s="441"/>
      <c r="M14" s="441"/>
      <c r="N14" s="441"/>
      <c r="O14" s="441"/>
      <c r="P14" s="441"/>
    </row>
    <row r="15" spans="1:16">
      <c r="A15" s="247">
        <v>1</v>
      </c>
      <c r="B15" s="247">
        <v>2</v>
      </c>
      <c r="C15" s="247">
        <v>3</v>
      </c>
      <c r="D15" s="247">
        <v>4</v>
      </c>
      <c r="E15" s="248">
        <v>5</v>
      </c>
      <c r="F15" s="247">
        <v>6</v>
      </c>
      <c r="G15" s="247">
        <v>7</v>
      </c>
      <c r="H15" s="247">
        <v>8</v>
      </c>
      <c r="I15" s="247">
        <v>9</v>
      </c>
      <c r="J15" s="247">
        <v>10</v>
      </c>
      <c r="K15" s="247">
        <v>11</v>
      </c>
      <c r="L15" s="247">
        <v>12</v>
      </c>
      <c r="M15" s="247">
        <v>13</v>
      </c>
      <c r="N15" s="247">
        <v>14</v>
      </c>
      <c r="O15" s="247">
        <v>15</v>
      </c>
      <c r="P15" s="247">
        <v>16</v>
      </c>
    </row>
    <row r="16" spans="1:16">
      <c r="A16" s="249">
        <v>1</v>
      </c>
      <c r="B16" s="250"/>
      <c r="C16" s="251" t="s">
        <v>212</v>
      </c>
      <c r="D16" s="249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</row>
    <row r="17" spans="1:24">
      <c r="A17" s="249">
        <v>2</v>
      </c>
      <c r="B17" s="253"/>
      <c r="C17" s="251" t="s">
        <v>202</v>
      </c>
      <c r="D17" s="254"/>
      <c r="E17" s="255"/>
      <c r="F17" s="252"/>
      <c r="G17" s="252"/>
      <c r="H17" s="252">
        <f t="shared" ref="H17:H47" si="0">ROUND(F17*G17,2)</f>
        <v>0</v>
      </c>
      <c r="I17" s="252"/>
      <c r="J17" s="252"/>
      <c r="K17" s="252">
        <f t="shared" ref="K17:K47" si="1">ROUND(J17+I17+H17,2)</f>
        <v>0</v>
      </c>
      <c r="L17" s="252">
        <f t="shared" ref="L17:L47" si="2">ROUND(E17*F17,2)</f>
        <v>0</v>
      </c>
      <c r="M17" s="252">
        <f t="shared" ref="M17:M47" si="3">ROUND(E17*H17,2)</f>
        <v>0</v>
      </c>
      <c r="N17" s="252">
        <f t="shared" ref="N17:N47" si="4">ROUND(E17*I17,2)</f>
        <v>0</v>
      </c>
      <c r="O17" s="252">
        <f t="shared" ref="O17:O47" si="5">ROUND(E17*J17,2)</f>
        <v>0</v>
      </c>
      <c r="P17" s="252">
        <f t="shared" ref="P17:P47" si="6">ROUND(O17+N17+M17,2)</f>
        <v>0</v>
      </c>
      <c r="R17" s="256"/>
      <c r="T17" s="256"/>
    </row>
    <row r="18" spans="1:24">
      <c r="A18" s="249">
        <v>3</v>
      </c>
      <c r="B18" s="257" t="s">
        <v>33</v>
      </c>
      <c r="C18" s="251" t="s">
        <v>213</v>
      </c>
      <c r="D18" s="258"/>
      <c r="E18" s="259"/>
      <c r="F18" s="252"/>
      <c r="G18" s="252"/>
      <c r="H18" s="252">
        <f t="shared" si="0"/>
        <v>0</v>
      </c>
      <c r="I18" s="252"/>
      <c r="J18" s="252"/>
      <c r="K18" s="252">
        <f t="shared" si="1"/>
        <v>0</v>
      </c>
      <c r="L18" s="252">
        <f t="shared" si="2"/>
        <v>0</v>
      </c>
      <c r="M18" s="252">
        <f t="shared" si="3"/>
        <v>0</v>
      </c>
      <c r="N18" s="252">
        <f t="shared" si="4"/>
        <v>0</v>
      </c>
      <c r="O18" s="252">
        <f t="shared" si="5"/>
        <v>0</v>
      </c>
      <c r="P18" s="252">
        <f t="shared" si="6"/>
        <v>0</v>
      </c>
      <c r="R18" s="260"/>
      <c r="S18" s="261"/>
      <c r="T18" s="262"/>
      <c r="U18" s="263"/>
      <c r="V18" s="263"/>
      <c r="W18" s="261"/>
      <c r="X18" s="261"/>
    </row>
    <row r="19" spans="1:24">
      <c r="A19" s="249">
        <v>4</v>
      </c>
      <c r="B19" s="257"/>
      <c r="C19" s="264" t="s">
        <v>214</v>
      </c>
      <c r="D19" s="265" t="s">
        <v>22</v>
      </c>
      <c r="E19" s="266">
        <v>6</v>
      </c>
      <c r="F19" s="267">
        <v>1</v>
      </c>
      <c r="G19" s="252">
        <v>8</v>
      </c>
      <c r="H19" s="252">
        <f t="shared" si="0"/>
        <v>8</v>
      </c>
      <c r="I19" s="252"/>
      <c r="J19" s="252">
        <v>0.1</v>
      </c>
      <c r="K19" s="252">
        <f t="shared" si="1"/>
        <v>8.1</v>
      </c>
      <c r="L19" s="252">
        <f t="shared" si="2"/>
        <v>6</v>
      </c>
      <c r="M19" s="252">
        <f t="shared" si="3"/>
        <v>48</v>
      </c>
      <c r="N19" s="252">
        <f t="shared" si="4"/>
        <v>0</v>
      </c>
      <c r="O19" s="252">
        <f t="shared" si="5"/>
        <v>0.6</v>
      </c>
      <c r="P19" s="252">
        <f t="shared" si="6"/>
        <v>48.6</v>
      </c>
      <c r="R19" s="260"/>
      <c r="S19" s="261"/>
      <c r="T19" s="262"/>
      <c r="U19" s="263"/>
      <c r="V19" s="263"/>
      <c r="W19" s="261"/>
      <c r="X19" s="261"/>
    </row>
    <row r="20" spans="1:24">
      <c r="A20" s="249">
        <v>5</v>
      </c>
      <c r="B20" s="257"/>
      <c r="C20" s="264" t="s">
        <v>215</v>
      </c>
      <c r="D20" s="265" t="s">
        <v>21</v>
      </c>
      <c r="E20" s="266">
        <v>147</v>
      </c>
      <c r="F20" s="267">
        <v>0.1</v>
      </c>
      <c r="G20" s="252">
        <v>8</v>
      </c>
      <c r="H20" s="252">
        <f t="shared" si="0"/>
        <v>0.8</v>
      </c>
      <c r="I20" s="252"/>
      <c r="J20" s="252">
        <v>0.1</v>
      </c>
      <c r="K20" s="252">
        <f t="shared" si="1"/>
        <v>0.9</v>
      </c>
      <c r="L20" s="252">
        <f t="shared" si="2"/>
        <v>14.7</v>
      </c>
      <c r="M20" s="252">
        <f t="shared" si="3"/>
        <v>117.6</v>
      </c>
      <c r="N20" s="252">
        <f t="shared" si="4"/>
        <v>0</v>
      </c>
      <c r="O20" s="252">
        <f t="shared" si="5"/>
        <v>14.7</v>
      </c>
      <c r="P20" s="252">
        <f t="shared" si="6"/>
        <v>132.30000000000001</v>
      </c>
      <c r="R20" s="260"/>
      <c r="S20" s="261"/>
      <c r="T20" s="262"/>
      <c r="U20" s="263"/>
      <c r="V20" s="263"/>
      <c r="W20" s="261"/>
      <c r="X20" s="261"/>
    </row>
    <row r="21" spans="1:24">
      <c r="A21" s="249">
        <v>6</v>
      </c>
      <c r="B21" s="257"/>
      <c r="C21" s="264" t="s">
        <v>216</v>
      </c>
      <c r="D21" s="265" t="s">
        <v>21</v>
      </c>
      <c r="E21" s="266">
        <v>312</v>
      </c>
      <c r="F21" s="267">
        <v>0.01</v>
      </c>
      <c r="G21" s="252">
        <v>8</v>
      </c>
      <c r="H21" s="252">
        <f t="shared" si="0"/>
        <v>0.08</v>
      </c>
      <c r="I21" s="252"/>
      <c r="J21" s="252">
        <v>0.1</v>
      </c>
      <c r="K21" s="252">
        <f t="shared" si="1"/>
        <v>0.18</v>
      </c>
      <c r="L21" s="252">
        <f t="shared" si="2"/>
        <v>3.12</v>
      </c>
      <c r="M21" s="252">
        <f t="shared" si="3"/>
        <v>24.96</v>
      </c>
      <c r="N21" s="252">
        <f t="shared" si="4"/>
        <v>0</v>
      </c>
      <c r="O21" s="252">
        <f t="shared" si="5"/>
        <v>31.2</v>
      </c>
      <c r="P21" s="252">
        <f t="shared" si="6"/>
        <v>56.16</v>
      </c>
      <c r="R21" s="260"/>
      <c r="S21" s="261"/>
      <c r="T21" s="262"/>
      <c r="U21" s="263"/>
      <c r="V21" s="263"/>
      <c r="W21" s="261"/>
      <c r="X21" s="261"/>
    </row>
    <row r="22" spans="1:24">
      <c r="A22" s="249">
        <v>7</v>
      </c>
      <c r="B22" s="257"/>
      <c r="C22" s="264" t="s">
        <v>217</v>
      </c>
      <c r="D22" s="265" t="s">
        <v>21</v>
      </c>
      <c r="E22" s="266">
        <v>180</v>
      </c>
      <c r="F22" s="267">
        <v>0.1</v>
      </c>
      <c r="G22" s="252">
        <v>8</v>
      </c>
      <c r="H22" s="252">
        <f t="shared" si="0"/>
        <v>0.8</v>
      </c>
      <c r="I22" s="252"/>
      <c r="J22" s="252">
        <v>0.1</v>
      </c>
      <c r="K22" s="252">
        <f t="shared" si="1"/>
        <v>0.9</v>
      </c>
      <c r="L22" s="252">
        <f t="shared" si="2"/>
        <v>18</v>
      </c>
      <c r="M22" s="252">
        <f t="shared" si="3"/>
        <v>144</v>
      </c>
      <c r="N22" s="252">
        <f t="shared" si="4"/>
        <v>0</v>
      </c>
      <c r="O22" s="252">
        <f t="shared" si="5"/>
        <v>18</v>
      </c>
      <c r="P22" s="252">
        <f t="shared" si="6"/>
        <v>162</v>
      </c>
      <c r="R22" s="260"/>
      <c r="S22" s="261"/>
      <c r="T22" s="262"/>
      <c r="U22" s="263"/>
      <c r="V22" s="263"/>
      <c r="W22" s="261"/>
      <c r="X22" s="261"/>
    </row>
    <row r="23" spans="1:24">
      <c r="A23" s="249">
        <v>8</v>
      </c>
      <c r="B23" s="257"/>
      <c r="C23" s="264" t="s">
        <v>218</v>
      </c>
      <c r="D23" s="265" t="s">
        <v>219</v>
      </c>
      <c r="E23" s="266">
        <v>8</v>
      </c>
      <c r="F23" s="267">
        <v>0.1</v>
      </c>
      <c r="G23" s="252">
        <v>8</v>
      </c>
      <c r="H23" s="252">
        <f t="shared" si="0"/>
        <v>0.8</v>
      </c>
      <c r="I23" s="252"/>
      <c r="J23" s="252">
        <v>23</v>
      </c>
      <c r="K23" s="252">
        <f t="shared" si="1"/>
        <v>23.8</v>
      </c>
      <c r="L23" s="252">
        <f t="shared" si="2"/>
        <v>0.8</v>
      </c>
      <c r="M23" s="252">
        <f t="shared" si="3"/>
        <v>6.4</v>
      </c>
      <c r="N23" s="252">
        <f t="shared" si="4"/>
        <v>0</v>
      </c>
      <c r="O23" s="252">
        <f t="shared" si="5"/>
        <v>184</v>
      </c>
      <c r="P23" s="252">
        <f t="shared" si="6"/>
        <v>190.4</v>
      </c>
      <c r="R23" s="260"/>
      <c r="S23" s="261"/>
      <c r="T23" s="262"/>
      <c r="U23" s="263"/>
      <c r="V23" s="263"/>
      <c r="W23" s="261"/>
      <c r="X23" s="261"/>
    </row>
    <row r="24" spans="1:24">
      <c r="A24" s="249">
        <v>10</v>
      </c>
      <c r="B24" s="257" t="s">
        <v>220</v>
      </c>
      <c r="C24" s="251" t="s">
        <v>221</v>
      </c>
      <c r="D24" s="265"/>
      <c r="E24" s="266"/>
      <c r="F24" s="267"/>
      <c r="G24" s="252">
        <v>8</v>
      </c>
      <c r="H24" s="252">
        <f t="shared" si="0"/>
        <v>0</v>
      </c>
      <c r="I24" s="252"/>
      <c r="J24" s="252"/>
      <c r="K24" s="252">
        <f t="shared" si="1"/>
        <v>0</v>
      </c>
      <c r="L24" s="252">
        <f t="shared" si="2"/>
        <v>0</v>
      </c>
      <c r="M24" s="252">
        <f t="shared" si="3"/>
        <v>0</v>
      </c>
      <c r="N24" s="252">
        <f t="shared" si="4"/>
        <v>0</v>
      </c>
      <c r="O24" s="252">
        <f t="shared" si="5"/>
        <v>0</v>
      </c>
      <c r="P24" s="252">
        <f t="shared" si="6"/>
        <v>0</v>
      </c>
      <c r="R24" s="260"/>
      <c r="S24" s="261"/>
      <c r="T24" s="262"/>
      <c r="U24" s="263"/>
      <c r="V24" s="263"/>
      <c r="W24" s="261"/>
      <c r="X24" s="261"/>
    </row>
    <row r="25" spans="1:24">
      <c r="A25" s="249">
        <v>11</v>
      </c>
      <c r="B25" s="268"/>
      <c r="C25" s="264" t="s">
        <v>222</v>
      </c>
      <c r="D25" s="265" t="s">
        <v>21</v>
      </c>
      <c r="E25" s="265">
        <v>147</v>
      </c>
      <c r="F25" s="267">
        <v>0.05</v>
      </c>
      <c r="G25" s="252">
        <v>8</v>
      </c>
      <c r="H25" s="252">
        <f t="shared" si="0"/>
        <v>0.4</v>
      </c>
      <c r="I25" s="252"/>
      <c r="J25" s="252">
        <v>0.1</v>
      </c>
      <c r="K25" s="252">
        <f t="shared" si="1"/>
        <v>0.5</v>
      </c>
      <c r="L25" s="252">
        <f t="shared" si="2"/>
        <v>7.35</v>
      </c>
      <c r="M25" s="252">
        <f t="shared" si="3"/>
        <v>58.8</v>
      </c>
      <c r="N25" s="252">
        <f t="shared" si="4"/>
        <v>0</v>
      </c>
      <c r="O25" s="252">
        <f t="shared" si="5"/>
        <v>14.7</v>
      </c>
      <c r="P25" s="252">
        <f t="shared" si="6"/>
        <v>73.5</v>
      </c>
      <c r="R25" s="260"/>
      <c r="S25" s="261"/>
      <c r="T25" s="262"/>
      <c r="U25" s="263"/>
      <c r="V25" s="263"/>
      <c r="W25" s="261"/>
      <c r="X25" s="261"/>
    </row>
    <row r="26" spans="1:24">
      <c r="A26" s="249">
        <v>12</v>
      </c>
      <c r="B26" s="268"/>
      <c r="C26" s="269" t="s">
        <v>223</v>
      </c>
      <c r="D26" s="265" t="s">
        <v>21</v>
      </c>
      <c r="E26" s="265">
        <v>147</v>
      </c>
      <c r="F26" s="267"/>
      <c r="G26" s="252">
        <v>8</v>
      </c>
      <c r="H26" s="252">
        <f t="shared" si="0"/>
        <v>0</v>
      </c>
      <c r="I26" s="252">
        <v>2.5</v>
      </c>
      <c r="J26" s="252"/>
      <c r="K26" s="252">
        <f t="shared" si="1"/>
        <v>2.5</v>
      </c>
      <c r="L26" s="252">
        <f t="shared" si="2"/>
        <v>0</v>
      </c>
      <c r="M26" s="252">
        <f t="shared" si="3"/>
        <v>0</v>
      </c>
      <c r="N26" s="252">
        <f t="shared" si="4"/>
        <v>367.5</v>
      </c>
      <c r="O26" s="252">
        <f t="shared" si="5"/>
        <v>0</v>
      </c>
      <c r="P26" s="252">
        <f t="shared" si="6"/>
        <v>367.5</v>
      </c>
      <c r="R26" s="260"/>
      <c r="S26" s="261"/>
      <c r="T26" s="262"/>
      <c r="U26" s="263"/>
      <c r="V26" s="263"/>
      <c r="W26" s="261"/>
      <c r="X26" s="261"/>
    </row>
    <row r="27" spans="1:24">
      <c r="A27" s="249">
        <v>13</v>
      </c>
      <c r="B27" s="268"/>
      <c r="C27" s="264" t="s">
        <v>224</v>
      </c>
      <c r="D27" s="265" t="s">
        <v>21</v>
      </c>
      <c r="E27" s="265">
        <v>147</v>
      </c>
      <c r="F27" s="267">
        <v>0.3</v>
      </c>
      <c r="G27" s="252">
        <v>8</v>
      </c>
      <c r="H27" s="252">
        <f t="shared" si="0"/>
        <v>2.4</v>
      </c>
      <c r="I27" s="252">
        <v>12</v>
      </c>
      <c r="J27" s="252">
        <v>0.1</v>
      </c>
      <c r="K27" s="252">
        <f t="shared" si="1"/>
        <v>14.5</v>
      </c>
      <c r="L27" s="252">
        <f t="shared" si="2"/>
        <v>44.1</v>
      </c>
      <c r="M27" s="252">
        <f t="shared" si="3"/>
        <v>352.8</v>
      </c>
      <c r="N27" s="252">
        <f t="shared" si="4"/>
        <v>1764</v>
      </c>
      <c r="O27" s="252">
        <f t="shared" si="5"/>
        <v>14.7</v>
      </c>
      <c r="P27" s="252">
        <f t="shared" si="6"/>
        <v>2131.5</v>
      </c>
      <c r="R27" s="260"/>
      <c r="S27" s="261"/>
      <c r="T27" s="262"/>
      <c r="U27" s="263"/>
      <c r="V27" s="263"/>
      <c r="W27" s="261"/>
      <c r="X27" s="261"/>
    </row>
    <row r="28" spans="1:24">
      <c r="A28" s="249">
        <v>14</v>
      </c>
      <c r="B28" s="268"/>
      <c r="C28" s="269" t="s">
        <v>225</v>
      </c>
      <c r="D28" s="265" t="s">
        <v>21</v>
      </c>
      <c r="E28" s="265">
        <v>147</v>
      </c>
      <c r="F28" s="267">
        <v>0.2</v>
      </c>
      <c r="G28" s="252">
        <v>8</v>
      </c>
      <c r="H28" s="252">
        <f t="shared" si="0"/>
        <v>1.6</v>
      </c>
      <c r="I28" s="252">
        <v>19.2</v>
      </c>
      <c r="J28" s="252">
        <v>0</v>
      </c>
      <c r="K28" s="252">
        <f t="shared" si="1"/>
        <v>20.8</v>
      </c>
      <c r="L28" s="252">
        <f t="shared" si="2"/>
        <v>29.4</v>
      </c>
      <c r="M28" s="252">
        <f t="shared" si="3"/>
        <v>235.2</v>
      </c>
      <c r="N28" s="252">
        <f t="shared" si="4"/>
        <v>2822.4</v>
      </c>
      <c r="O28" s="252">
        <f t="shared" si="5"/>
        <v>0</v>
      </c>
      <c r="P28" s="252">
        <f t="shared" si="6"/>
        <v>3057.6</v>
      </c>
      <c r="R28" s="260"/>
      <c r="S28" s="261"/>
      <c r="T28" s="262"/>
      <c r="U28" s="263"/>
      <c r="V28" s="263"/>
      <c r="W28" s="261"/>
      <c r="X28" s="261"/>
    </row>
    <row r="29" spans="1:24">
      <c r="A29" s="249">
        <v>15</v>
      </c>
      <c r="B29" s="268"/>
      <c r="C29" s="269" t="s">
        <v>226</v>
      </c>
      <c r="D29" s="265" t="s">
        <v>2</v>
      </c>
      <c r="E29" s="265"/>
      <c r="F29" s="267">
        <v>0.5</v>
      </c>
      <c r="G29" s="252">
        <v>8</v>
      </c>
      <c r="H29" s="252">
        <f t="shared" si="0"/>
        <v>4</v>
      </c>
      <c r="I29" s="252">
        <v>4</v>
      </c>
      <c r="J29" s="252"/>
      <c r="K29" s="252">
        <f t="shared" si="1"/>
        <v>8</v>
      </c>
      <c r="L29" s="252">
        <f t="shared" si="2"/>
        <v>0</v>
      </c>
      <c r="M29" s="252">
        <f t="shared" si="3"/>
        <v>0</v>
      </c>
      <c r="N29" s="252">
        <f t="shared" si="4"/>
        <v>0</v>
      </c>
      <c r="O29" s="252">
        <f t="shared" si="5"/>
        <v>0</v>
      </c>
      <c r="P29" s="252">
        <f t="shared" si="6"/>
        <v>0</v>
      </c>
      <c r="R29" s="260"/>
      <c r="S29" s="261"/>
      <c r="T29" s="262"/>
      <c r="U29" s="263"/>
      <c r="V29" s="263"/>
      <c r="W29" s="261"/>
      <c r="X29" s="261"/>
    </row>
    <row r="30" spans="1:24">
      <c r="A30" s="249">
        <v>16</v>
      </c>
      <c r="B30" s="268"/>
      <c r="C30" s="264" t="s">
        <v>227</v>
      </c>
      <c r="D30" s="265" t="s">
        <v>228</v>
      </c>
      <c r="E30" s="265">
        <v>104</v>
      </c>
      <c r="F30" s="267">
        <v>0.45</v>
      </c>
      <c r="G30" s="252">
        <v>8</v>
      </c>
      <c r="H30" s="252">
        <f t="shared" si="0"/>
        <v>3.6</v>
      </c>
      <c r="I30" s="252">
        <v>3.1</v>
      </c>
      <c r="J30" s="252">
        <v>0.11</v>
      </c>
      <c r="K30" s="252">
        <f t="shared" si="1"/>
        <v>6.81</v>
      </c>
      <c r="L30" s="252">
        <f t="shared" si="2"/>
        <v>46.8</v>
      </c>
      <c r="M30" s="252">
        <f t="shared" si="3"/>
        <v>374.4</v>
      </c>
      <c r="N30" s="252">
        <f t="shared" si="4"/>
        <v>322.39999999999998</v>
      </c>
      <c r="O30" s="252">
        <f t="shared" si="5"/>
        <v>11.44</v>
      </c>
      <c r="P30" s="252">
        <f t="shared" si="6"/>
        <v>708.24</v>
      </c>
      <c r="R30" s="260"/>
      <c r="S30" s="261"/>
      <c r="T30" s="262"/>
      <c r="U30" s="263"/>
      <c r="V30" s="263"/>
      <c r="W30" s="261"/>
      <c r="X30" s="261"/>
    </row>
    <row r="31" spans="1:24">
      <c r="A31" s="249">
        <v>17</v>
      </c>
      <c r="B31" s="268"/>
      <c r="C31" s="264" t="s">
        <v>229</v>
      </c>
      <c r="D31" s="265" t="s">
        <v>230</v>
      </c>
      <c r="E31" s="265">
        <v>1</v>
      </c>
      <c r="F31" s="267">
        <v>1</v>
      </c>
      <c r="G31" s="252">
        <v>8</v>
      </c>
      <c r="H31" s="252">
        <f t="shared" si="0"/>
        <v>8</v>
      </c>
      <c r="I31" s="252">
        <v>3</v>
      </c>
      <c r="J31" s="252">
        <v>0.16</v>
      </c>
      <c r="K31" s="252">
        <f t="shared" si="1"/>
        <v>11.16</v>
      </c>
      <c r="L31" s="252">
        <f t="shared" si="2"/>
        <v>1</v>
      </c>
      <c r="M31" s="252">
        <f t="shared" si="3"/>
        <v>8</v>
      </c>
      <c r="N31" s="252">
        <f t="shared" si="4"/>
        <v>3</v>
      </c>
      <c r="O31" s="252">
        <f t="shared" si="5"/>
        <v>0.16</v>
      </c>
      <c r="P31" s="252">
        <f t="shared" si="6"/>
        <v>11.16</v>
      </c>
      <c r="R31" s="260"/>
      <c r="S31" s="261"/>
      <c r="T31" s="262"/>
      <c r="U31" s="263"/>
      <c r="V31" s="263"/>
      <c r="W31" s="261"/>
      <c r="X31" s="261"/>
    </row>
    <row r="32" spans="1:24">
      <c r="A32" s="249">
        <v>18</v>
      </c>
      <c r="B32" s="268"/>
      <c r="C32" s="264" t="s">
        <v>231</v>
      </c>
      <c r="D32" s="265" t="s">
        <v>21</v>
      </c>
      <c r="E32" s="265">
        <v>312</v>
      </c>
      <c r="F32" s="267">
        <v>1.1000000000000001</v>
      </c>
      <c r="G32" s="252">
        <v>8</v>
      </c>
      <c r="H32" s="252">
        <f t="shared" si="0"/>
        <v>8.8000000000000007</v>
      </c>
      <c r="I32" s="252"/>
      <c r="J32" s="252">
        <v>0.5</v>
      </c>
      <c r="K32" s="252">
        <f t="shared" si="1"/>
        <v>9.3000000000000007</v>
      </c>
      <c r="L32" s="252">
        <f t="shared" si="2"/>
        <v>343.2</v>
      </c>
      <c r="M32" s="252">
        <f t="shared" si="3"/>
        <v>2745.6</v>
      </c>
      <c r="N32" s="252">
        <f t="shared" si="4"/>
        <v>0</v>
      </c>
      <c r="O32" s="252">
        <f t="shared" si="5"/>
        <v>156</v>
      </c>
      <c r="P32" s="252">
        <f t="shared" si="6"/>
        <v>2901.6</v>
      </c>
      <c r="R32" s="260"/>
      <c r="S32" s="261"/>
      <c r="T32" s="262"/>
      <c r="U32" s="263"/>
      <c r="V32" s="263"/>
      <c r="W32" s="261"/>
      <c r="X32" s="261"/>
    </row>
    <row r="33" spans="1:24">
      <c r="A33" s="249">
        <v>19</v>
      </c>
      <c r="B33" s="268"/>
      <c r="C33" s="270" t="s">
        <v>232</v>
      </c>
      <c r="D33" s="265" t="s">
        <v>233</v>
      </c>
      <c r="E33" s="265">
        <v>20</v>
      </c>
      <c r="F33" s="267"/>
      <c r="G33" s="271"/>
      <c r="H33" s="252">
        <f t="shared" si="0"/>
        <v>0</v>
      </c>
      <c r="I33" s="252">
        <v>1</v>
      </c>
      <c r="J33" s="252"/>
      <c r="K33" s="252">
        <f t="shared" si="1"/>
        <v>1</v>
      </c>
      <c r="L33" s="252">
        <f t="shared" si="2"/>
        <v>0</v>
      </c>
      <c r="M33" s="252">
        <f t="shared" si="3"/>
        <v>0</v>
      </c>
      <c r="N33" s="252">
        <f t="shared" si="4"/>
        <v>20</v>
      </c>
      <c r="O33" s="252">
        <f t="shared" si="5"/>
        <v>0</v>
      </c>
      <c r="P33" s="252">
        <f t="shared" si="6"/>
        <v>20</v>
      </c>
      <c r="R33" s="260"/>
      <c r="S33" s="261"/>
      <c r="T33" s="262"/>
      <c r="U33" s="263"/>
      <c r="V33" s="263"/>
      <c r="W33" s="261"/>
      <c r="X33" s="261"/>
    </row>
    <row r="34" spans="1:24">
      <c r="A34" s="249">
        <v>20</v>
      </c>
      <c r="B34" s="268"/>
      <c r="C34" s="270" t="s">
        <v>234</v>
      </c>
      <c r="D34" s="265" t="s">
        <v>21</v>
      </c>
      <c r="E34" s="265">
        <v>312</v>
      </c>
      <c r="F34" s="267"/>
      <c r="G34" s="252"/>
      <c r="H34" s="252">
        <f t="shared" si="0"/>
        <v>0</v>
      </c>
      <c r="I34" s="252">
        <v>4</v>
      </c>
      <c r="J34" s="252"/>
      <c r="K34" s="252">
        <f t="shared" si="1"/>
        <v>4</v>
      </c>
      <c r="L34" s="252">
        <f t="shared" si="2"/>
        <v>0</v>
      </c>
      <c r="M34" s="252">
        <f t="shared" si="3"/>
        <v>0</v>
      </c>
      <c r="N34" s="252">
        <f t="shared" si="4"/>
        <v>1248</v>
      </c>
      <c r="O34" s="252">
        <f t="shared" si="5"/>
        <v>0</v>
      </c>
      <c r="P34" s="252">
        <f t="shared" si="6"/>
        <v>1248</v>
      </c>
      <c r="R34" s="260"/>
      <c r="S34" s="261"/>
      <c r="T34" s="262"/>
      <c r="U34" s="263"/>
      <c r="V34" s="263"/>
      <c r="W34" s="261"/>
      <c r="X34" s="261"/>
    </row>
    <row r="35" spans="1:24">
      <c r="A35" s="249">
        <v>21</v>
      </c>
      <c r="B35" s="268"/>
      <c r="C35" s="264" t="s">
        <v>235</v>
      </c>
      <c r="D35" s="265" t="s">
        <v>21</v>
      </c>
      <c r="E35" s="265">
        <v>312</v>
      </c>
      <c r="F35" s="267">
        <v>0.5</v>
      </c>
      <c r="G35" s="271">
        <v>8</v>
      </c>
      <c r="H35" s="252">
        <f t="shared" si="0"/>
        <v>4</v>
      </c>
      <c r="I35" s="252"/>
      <c r="J35" s="252">
        <v>0.1</v>
      </c>
      <c r="K35" s="252">
        <f t="shared" si="1"/>
        <v>4.0999999999999996</v>
      </c>
      <c r="L35" s="252">
        <f t="shared" si="2"/>
        <v>156</v>
      </c>
      <c r="M35" s="252">
        <f t="shared" si="3"/>
        <v>1248</v>
      </c>
      <c r="N35" s="252">
        <f t="shared" si="4"/>
        <v>0</v>
      </c>
      <c r="O35" s="252">
        <f t="shared" si="5"/>
        <v>31.2</v>
      </c>
      <c r="P35" s="252">
        <f t="shared" si="6"/>
        <v>1279.2</v>
      </c>
      <c r="R35" s="260"/>
      <c r="S35" s="261"/>
      <c r="T35" s="262"/>
      <c r="U35" s="263"/>
      <c r="V35" s="263"/>
      <c r="W35" s="261"/>
      <c r="X35" s="261"/>
    </row>
    <row r="36" spans="1:24">
      <c r="A36" s="249">
        <v>22</v>
      </c>
      <c r="B36" s="268"/>
      <c r="C36" s="270" t="s">
        <v>232</v>
      </c>
      <c r="D36" s="265" t="s">
        <v>233</v>
      </c>
      <c r="E36" s="265">
        <v>20</v>
      </c>
      <c r="F36" s="267"/>
      <c r="G36" s="252"/>
      <c r="H36" s="252">
        <f t="shared" si="0"/>
        <v>0</v>
      </c>
      <c r="I36" s="252">
        <v>0.30000000000000004</v>
      </c>
      <c r="J36" s="252"/>
      <c r="K36" s="252">
        <f t="shared" si="1"/>
        <v>0.3</v>
      </c>
      <c r="L36" s="252">
        <f t="shared" si="2"/>
        <v>0</v>
      </c>
      <c r="M36" s="252">
        <f t="shared" si="3"/>
        <v>0</v>
      </c>
      <c r="N36" s="252">
        <f t="shared" si="4"/>
        <v>6</v>
      </c>
      <c r="O36" s="252">
        <f t="shared" si="5"/>
        <v>0</v>
      </c>
      <c r="P36" s="252">
        <f t="shared" si="6"/>
        <v>6</v>
      </c>
      <c r="R36" s="260"/>
      <c r="S36" s="261"/>
      <c r="T36" s="262"/>
      <c r="U36" s="263"/>
      <c r="V36" s="263"/>
      <c r="W36" s="261"/>
      <c r="X36" s="261"/>
    </row>
    <row r="37" spans="1:24">
      <c r="A37" s="249">
        <v>23</v>
      </c>
      <c r="B37" s="268"/>
      <c r="C37" s="270" t="s">
        <v>236</v>
      </c>
      <c r="D37" s="265" t="s">
        <v>233</v>
      </c>
      <c r="E37" s="265">
        <v>125</v>
      </c>
      <c r="F37" s="267"/>
      <c r="G37" s="252"/>
      <c r="H37" s="252">
        <f t="shared" si="0"/>
        <v>0</v>
      </c>
      <c r="I37" s="252">
        <v>8</v>
      </c>
      <c r="J37" s="252"/>
      <c r="K37" s="252">
        <f t="shared" si="1"/>
        <v>8</v>
      </c>
      <c r="L37" s="252">
        <f t="shared" si="2"/>
        <v>0</v>
      </c>
      <c r="M37" s="252">
        <f t="shared" si="3"/>
        <v>0</v>
      </c>
      <c r="N37" s="252">
        <f t="shared" si="4"/>
        <v>1000</v>
      </c>
      <c r="O37" s="252">
        <f t="shared" si="5"/>
        <v>0</v>
      </c>
      <c r="P37" s="252">
        <f t="shared" si="6"/>
        <v>1000</v>
      </c>
      <c r="R37" s="260"/>
      <c r="S37" s="261"/>
      <c r="T37" s="262"/>
      <c r="U37" s="263"/>
      <c r="V37" s="263"/>
      <c r="W37" s="261"/>
      <c r="X37" s="261"/>
    </row>
    <row r="38" spans="1:24">
      <c r="A38" s="249">
        <v>24</v>
      </c>
      <c r="B38" s="268"/>
      <c r="C38" s="264" t="s">
        <v>237</v>
      </c>
      <c r="D38" s="265" t="s">
        <v>21</v>
      </c>
      <c r="E38" s="265">
        <v>147</v>
      </c>
      <c r="F38" s="267">
        <v>1.1000000000000001</v>
      </c>
      <c r="G38" s="271">
        <v>8</v>
      </c>
      <c r="H38" s="252">
        <f t="shared" si="0"/>
        <v>8.8000000000000007</v>
      </c>
      <c r="I38" s="252"/>
      <c r="J38" s="252">
        <v>0.5</v>
      </c>
      <c r="K38" s="252">
        <f t="shared" si="1"/>
        <v>9.3000000000000007</v>
      </c>
      <c r="L38" s="252">
        <f t="shared" si="2"/>
        <v>161.69999999999999</v>
      </c>
      <c r="M38" s="252">
        <f t="shared" si="3"/>
        <v>1293.5999999999999</v>
      </c>
      <c r="N38" s="252">
        <f t="shared" si="4"/>
        <v>0</v>
      </c>
      <c r="O38" s="252">
        <f t="shared" si="5"/>
        <v>73.5</v>
      </c>
      <c r="P38" s="252">
        <f t="shared" si="6"/>
        <v>1367.1</v>
      </c>
      <c r="R38" s="260"/>
      <c r="S38" s="261"/>
      <c r="T38" s="262"/>
      <c r="U38" s="263"/>
      <c r="V38" s="263"/>
      <c r="W38" s="261"/>
      <c r="X38" s="261"/>
    </row>
    <row r="39" spans="1:24">
      <c r="A39" s="249">
        <v>25</v>
      </c>
      <c r="B39" s="268"/>
      <c r="C39" s="270" t="s">
        <v>232</v>
      </c>
      <c r="D39" s="265" t="s">
        <v>233</v>
      </c>
      <c r="E39" s="265">
        <f>E38*0.15</f>
        <v>22.05</v>
      </c>
      <c r="F39" s="267"/>
      <c r="G39" s="252"/>
      <c r="H39" s="252">
        <f t="shared" si="0"/>
        <v>0</v>
      </c>
      <c r="I39" s="252">
        <v>1</v>
      </c>
      <c r="J39" s="252"/>
      <c r="K39" s="252">
        <f t="shared" si="1"/>
        <v>1</v>
      </c>
      <c r="L39" s="252">
        <f t="shared" si="2"/>
        <v>0</v>
      </c>
      <c r="M39" s="252">
        <f t="shared" si="3"/>
        <v>0</v>
      </c>
      <c r="N39" s="252">
        <f t="shared" si="4"/>
        <v>22.05</v>
      </c>
      <c r="O39" s="252">
        <f t="shared" si="5"/>
        <v>0</v>
      </c>
      <c r="P39" s="252">
        <f t="shared" si="6"/>
        <v>22.05</v>
      </c>
      <c r="R39" s="260"/>
      <c r="S39" s="261"/>
      <c r="T39" s="262"/>
      <c r="U39" s="263"/>
      <c r="V39" s="263"/>
      <c r="W39" s="261"/>
      <c r="X39" s="261"/>
    </row>
    <row r="40" spans="1:24">
      <c r="A40" s="249">
        <v>26</v>
      </c>
      <c r="B40" s="268"/>
      <c r="C40" s="270" t="s">
        <v>234</v>
      </c>
      <c r="D40" s="265" t="s">
        <v>21</v>
      </c>
      <c r="E40" s="265">
        <v>147</v>
      </c>
      <c r="F40" s="267"/>
      <c r="G40" s="271"/>
      <c r="H40" s="252">
        <f t="shared" si="0"/>
        <v>0</v>
      </c>
      <c r="I40" s="252">
        <v>4</v>
      </c>
      <c r="J40" s="252"/>
      <c r="K40" s="252">
        <f t="shared" si="1"/>
        <v>4</v>
      </c>
      <c r="L40" s="252">
        <f t="shared" si="2"/>
        <v>0</v>
      </c>
      <c r="M40" s="252">
        <f t="shared" si="3"/>
        <v>0</v>
      </c>
      <c r="N40" s="252">
        <f t="shared" si="4"/>
        <v>588</v>
      </c>
      <c r="O40" s="252">
        <f t="shared" si="5"/>
        <v>0</v>
      </c>
      <c r="P40" s="252">
        <f t="shared" si="6"/>
        <v>588</v>
      </c>
      <c r="R40" s="260"/>
      <c r="S40" s="261"/>
      <c r="T40" s="262"/>
      <c r="U40" s="263"/>
      <c r="V40" s="263"/>
      <c r="W40" s="261"/>
      <c r="X40" s="261"/>
    </row>
    <row r="41" spans="1:24">
      <c r="A41" s="249">
        <v>27</v>
      </c>
      <c r="B41" s="268"/>
      <c r="C41" s="264" t="s">
        <v>238</v>
      </c>
      <c r="D41" s="265" t="s">
        <v>21</v>
      </c>
      <c r="E41" s="265">
        <v>161</v>
      </c>
      <c r="F41" s="267">
        <v>0.5</v>
      </c>
      <c r="G41" s="252">
        <v>8</v>
      </c>
      <c r="H41" s="252">
        <f t="shared" si="0"/>
        <v>4</v>
      </c>
      <c r="I41" s="252"/>
      <c r="J41" s="252">
        <v>0.1</v>
      </c>
      <c r="K41" s="252">
        <f t="shared" si="1"/>
        <v>4.0999999999999996</v>
      </c>
      <c r="L41" s="252">
        <f t="shared" si="2"/>
        <v>80.5</v>
      </c>
      <c r="M41" s="252">
        <f t="shared" si="3"/>
        <v>644</v>
      </c>
      <c r="N41" s="252">
        <f t="shared" si="4"/>
        <v>0</v>
      </c>
      <c r="O41" s="252">
        <f t="shared" si="5"/>
        <v>16.100000000000001</v>
      </c>
      <c r="P41" s="252">
        <f t="shared" si="6"/>
        <v>660.1</v>
      </c>
      <c r="R41" s="260"/>
      <c r="S41" s="261"/>
      <c r="T41" s="262"/>
      <c r="U41" s="263"/>
      <c r="V41" s="263"/>
      <c r="W41" s="261"/>
      <c r="X41" s="261"/>
    </row>
    <row r="42" spans="1:24">
      <c r="A42" s="249">
        <v>28</v>
      </c>
      <c r="B42" s="268"/>
      <c r="C42" s="270" t="s">
        <v>239</v>
      </c>
      <c r="D42" s="265" t="s">
        <v>233</v>
      </c>
      <c r="E42" s="265">
        <v>40</v>
      </c>
      <c r="F42" s="267"/>
      <c r="G42" s="271"/>
      <c r="H42" s="252">
        <f t="shared" si="0"/>
        <v>0</v>
      </c>
      <c r="I42" s="252">
        <v>7</v>
      </c>
      <c r="J42" s="252"/>
      <c r="K42" s="252">
        <f t="shared" si="1"/>
        <v>7</v>
      </c>
      <c r="L42" s="252">
        <f t="shared" si="2"/>
        <v>0</v>
      </c>
      <c r="M42" s="252">
        <f t="shared" si="3"/>
        <v>0</v>
      </c>
      <c r="N42" s="252">
        <f t="shared" si="4"/>
        <v>280</v>
      </c>
      <c r="O42" s="252">
        <f t="shared" si="5"/>
        <v>0</v>
      </c>
      <c r="P42" s="252">
        <f t="shared" si="6"/>
        <v>280</v>
      </c>
      <c r="R42" s="260"/>
      <c r="S42" s="261"/>
      <c r="T42" s="262"/>
      <c r="U42" s="263"/>
      <c r="V42" s="263"/>
      <c r="W42" s="261"/>
      <c r="X42" s="261"/>
    </row>
    <row r="43" spans="1:24" ht="25.5">
      <c r="A43" s="249">
        <v>29</v>
      </c>
      <c r="B43" s="268"/>
      <c r="C43" s="264" t="s">
        <v>240</v>
      </c>
      <c r="D43" s="265" t="s">
        <v>84</v>
      </c>
      <c r="E43" s="265">
        <v>6</v>
      </c>
      <c r="F43" s="267">
        <v>7</v>
      </c>
      <c r="G43" s="252">
        <v>8</v>
      </c>
      <c r="H43" s="252">
        <f t="shared" si="0"/>
        <v>56</v>
      </c>
      <c r="I43" s="252">
        <v>400</v>
      </c>
      <c r="J43" s="252">
        <v>3</v>
      </c>
      <c r="K43" s="252">
        <f t="shared" si="1"/>
        <v>459</v>
      </c>
      <c r="L43" s="252">
        <f t="shared" si="2"/>
        <v>42</v>
      </c>
      <c r="M43" s="252">
        <f t="shared" si="3"/>
        <v>336</v>
      </c>
      <c r="N43" s="252">
        <f t="shared" si="4"/>
        <v>2400</v>
      </c>
      <c r="O43" s="252">
        <f t="shared" si="5"/>
        <v>18</v>
      </c>
      <c r="P43" s="252">
        <f t="shared" si="6"/>
        <v>2754</v>
      </c>
      <c r="R43" s="260"/>
      <c r="S43" s="261"/>
      <c r="T43" s="262"/>
      <c r="U43" s="263"/>
      <c r="V43" s="263"/>
      <c r="W43" s="261"/>
      <c r="X43" s="261"/>
    </row>
    <row r="44" spans="1:24" ht="25.5">
      <c r="A44" s="249">
        <v>30</v>
      </c>
      <c r="B44" s="268"/>
      <c r="C44" s="264" t="s">
        <v>241</v>
      </c>
      <c r="D44" s="265" t="s">
        <v>84</v>
      </c>
      <c r="E44" s="265">
        <v>6</v>
      </c>
      <c r="F44" s="267">
        <v>7</v>
      </c>
      <c r="G44" s="271">
        <v>8</v>
      </c>
      <c r="H44" s="252">
        <f t="shared" si="0"/>
        <v>56</v>
      </c>
      <c r="I44" s="252">
        <v>400</v>
      </c>
      <c r="J44" s="252">
        <v>3</v>
      </c>
      <c r="K44" s="252">
        <f t="shared" si="1"/>
        <v>459</v>
      </c>
      <c r="L44" s="252">
        <f t="shared" si="2"/>
        <v>42</v>
      </c>
      <c r="M44" s="252">
        <f t="shared" si="3"/>
        <v>336</v>
      </c>
      <c r="N44" s="252">
        <f t="shared" si="4"/>
        <v>2400</v>
      </c>
      <c r="O44" s="252">
        <f t="shared" si="5"/>
        <v>18</v>
      </c>
      <c r="P44" s="252">
        <f t="shared" si="6"/>
        <v>2754</v>
      </c>
      <c r="R44" s="260"/>
      <c r="S44" s="261"/>
      <c r="T44" s="262"/>
      <c r="U44" s="263"/>
      <c r="V44" s="263"/>
      <c r="W44" s="261"/>
      <c r="X44" s="261"/>
    </row>
    <row r="45" spans="1:24" ht="25.5">
      <c r="A45" s="249">
        <v>31</v>
      </c>
      <c r="B45" s="268"/>
      <c r="C45" s="264" t="s">
        <v>242</v>
      </c>
      <c r="D45" s="265" t="s">
        <v>156</v>
      </c>
      <c r="E45" s="266">
        <v>23</v>
      </c>
      <c r="F45" s="267">
        <v>0.2</v>
      </c>
      <c r="G45" s="252">
        <v>8</v>
      </c>
      <c r="H45" s="252">
        <f t="shared" si="0"/>
        <v>1.6</v>
      </c>
      <c r="I45" s="252">
        <v>0.1</v>
      </c>
      <c r="J45" s="252">
        <v>0.01</v>
      </c>
      <c r="K45" s="252">
        <f t="shared" si="1"/>
        <v>1.71</v>
      </c>
      <c r="L45" s="252">
        <f t="shared" si="2"/>
        <v>4.5999999999999996</v>
      </c>
      <c r="M45" s="252">
        <f t="shared" si="3"/>
        <v>36.799999999999997</v>
      </c>
      <c r="N45" s="252">
        <f t="shared" si="4"/>
        <v>2.2999999999999998</v>
      </c>
      <c r="O45" s="252">
        <f t="shared" si="5"/>
        <v>0.23</v>
      </c>
      <c r="P45" s="252">
        <f t="shared" si="6"/>
        <v>39.33</v>
      </c>
      <c r="R45" s="260"/>
      <c r="S45" s="261"/>
      <c r="T45" s="262"/>
      <c r="U45" s="263"/>
      <c r="V45" s="263"/>
      <c r="W45" s="261"/>
      <c r="X45" s="261"/>
    </row>
    <row r="46" spans="1:24">
      <c r="A46" s="249">
        <v>32</v>
      </c>
      <c r="B46" s="268"/>
      <c r="C46" s="264" t="s">
        <v>243</v>
      </c>
      <c r="D46" s="265" t="s">
        <v>84</v>
      </c>
      <c r="E46" s="266">
        <v>8</v>
      </c>
      <c r="F46" s="267">
        <v>1</v>
      </c>
      <c r="G46" s="271">
        <v>8</v>
      </c>
      <c r="H46" s="252">
        <f t="shared" si="0"/>
        <v>8</v>
      </c>
      <c r="I46" s="252">
        <v>8</v>
      </c>
      <c r="J46" s="252">
        <v>1.05</v>
      </c>
      <c r="K46" s="252">
        <f t="shared" si="1"/>
        <v>17.05</v>
      </c>
      <c r="L46" s="252">
        <f t="shared" si="2"/>
        <v>8</v>
      </c>
      <c r="M46" s="252">
        <f t="shared" si="3"/>
        <v>64</v>
      </c>
      <c r="N46" s="252">
        <f t="shared" si="4"/>
        <v>64</v>
      </c>
      <c r="O46" s="252">
        <f t="shared" si="5"/>
        <v>8.4</v>
      </c>
      <c r="P46" s="252">
        <f t="shared" si="6"/>
        <v>136.4</v>
      </c>
      <c r="R46" s="260"/>
      <c r="S46" s="261"/>
      <c r="T46" s="262"/>
      <c r="U46" s="263"/>
      <c r="V46" s="263"/>
      <c r="W46" s="261"/>
      <c r="X46" s="261"/>
    </row>
    <row r="47" spans="1:24">
      <c r="A47" s="249"/>
      <c r="B47" s="268"/>
      <c r="C47" s="272"/>
      <c r="D47" s="258"/>
      <c r="E47" s="259"/>
      <c r="F47" s="267"/>
      <c r="G47" s="252"/>
      <c r="H47" s="252">
        <f t="shared" si="0"/>
        <v>0</v>
      </c>
      <c r="I47" s="252"/>
      <c r="J47" s="252"/>
      <c r="K47" s="252">
        <f t="shared" si="1"/>
        <v>0</v>
      </c>
      <c r="L47" s="252">
        <f t="shared" si="2"/>
        <v>0</v>
      </c>
      <c r="M47" s="252">
        <f t="shared" si="3"/>
        <v>0</v>
      </c>
      <c r="N47" s="252">
        <f t="shared" si="4"/>
        <v>0</v>
      </c>
      <c r="O47" s="252">
        <f t="shared" si="5"/>
        <v>0</v>
      </c>
      <c r="P47" s="252">
        <f t="shared" si="6"/>
        <v>0</v>
      </c>
      <c r="R47" s="260"/>
      <c r="S47" s="261"/>
      <c r="T47" s="262"/>
      <c r="U47" s="263"/>
      <c r="V47" s="263"/>
      <c r="W47" s="261"/>
      <c r="X47" s="261"/>
    </row>
    <row r="48" spans="1:24" ht="12.75" customHeight="1">
      <c r="A48" s="273"/>
      <c r="B48" s="442" t="s">
        <v>244</v>
      </c>
      <c r="C48" s="442"/>
      <c r="D48" s="442"/>
      <c r="E48" s="442"/>
      <c r="F48" s="442"/>
      <c r="G48" s="442"/>
      <c r="H48" s="442"/>
      <c r="I48" s="442"/>
      <c r="J48" s="442"/>
      <c r="K48" s="442"/>
      <c r="L48" s="274">
        <f>SUM(L17:L47)</f>
        <v>1009.2700000000001</v>
      </c>
      <c r="M48" s="274">
        <f>SUM(M17:M47)</f>
        <v>8074.1600000000008</v>
      </c>
      <c r="N48" s="274">
        <f>SUM(N17:N47)</f>
        <v>13309.649999999998</v>
      </c>
      <c r="O48" s="274">
        <f>SUM(O17:O47)</f>
        <v>610.93000000000006</v>
      </c>
      <c r="P48" s="274">
        <f>SUM(P17:P47)</f>
        <v>21994.740000000005</v>
      </c>
      <c r="R48" s="275"/>
    </row>
    <row r="49" spans="1:16" ht="14.25" customHeight="1">
      <c r="A49" s="443"/>
      <c r="B49" s="443"/>
      <c r="C49" s="443"/>
      <c r="D49" s="443"/>
      <c r="E49" s="443"/>
      <c r="F49" s="276"/>
      <c r="G49" s="277"/>
      <c r="H49" s="278"/>
      <c r="I49" s="278"/>
      <c r="J49" s="278"/>
      <c r="K49" s="278"/>
      <c r="L49" s="278"/>
      <c r="M49" s="278"/>
      <c r="N49" s="278"/>
      <c r="O49" s="278"/>
      <c r="P49" s="278"/>
    </row>
    <row r="51" spans="1:16" ht="15">
      <c r="A51" s="205"/>
      <c r="B51" s="205" t="s">
        <v>185</v>
      </c>
      <c r="C51" s="206"/>
      <c r="D51" s="279"/>
      <c r="E51" s="279"/>
      <c r="F51" s="279"/>
      <c r="G51" s="444"/>
      <c r="H51" s="444"/>
      <c r="I51" s="444"/>
      <c r="J51" s="279"/>
      <c r="K51" s="279"/>
      <c r="L51" s="279"/>
      <c r="M51" s="205"/>
      <c r="N51" s="205"/>
      <c r="O51" s="205"/>
      <c r="P51" s="205" t="s">
        <v>245</v>
      </c>
    </row>
    <row r="52" spans="1:16" ht="15">
      <c r="A52" s="280"/>
      <c r="B52" s="410" t="s">
        <v>246</v>
      </c>
      <c r="C52" s="410"/>
      <c r="D52" s="410"/>
      <c r="E52" s="316"/>
      <c r="F52" s="316"/>
      <c r="G52" s="410"/>
      <c r="H52" s="410"/>
      <c r="I52" s="410"/>
      <c r="J52" s="410"/>
      <c r="K52" s="410"/>
      <c r="L52" s="410"/>
      <c r="M52" s="410"/>
      <c r="N52" s="410"/>
      <c r="O52" s="316"/>
      <c r="P52" s="316"/>
    </row>
    <row r="53" spans="1:16" ht="15.75">
      <c r="A53" s="281"/>
      <c r="B53" s="210" t="s">
        <v>187</v>
      </c>
      <c r="C53" s="281"/>
      <c r="D53" s="281"/>
      <c r="E53" s="205"/>
      <c r="F53" s="205"/>
      <c r="G53" s="281"/>
      <c r="H53" s="281"/>
      <c r="J53" s="282"/>
      <c r="K53" s="282"/>
      <c r="L53" s="282"/>
      <c r="M53" s="282"/>
      <c r="N53" s="282"/>
      <c r="O53" s="282"/>
      <c r="P53" s="282"/>
    </row>
    <row r="54" spans="1:16" ht="15">
      <c r="A54" s="323"/>
      <c r="B54" s="323"/>
      <c r="C54" s="281"/>
      <c r="D54" s="323"/>
      <c r="E54" s="323"/>
      <c r="F54" s="323"/>
      <c r="G54" s="439"/>
      <c r="H54" s="439"/>
      <c r="I54" s="439"/>
      <c r="J54" s="323"/>
      <c r="K54" s="323"/>
      <c r="L54" s="323"/>
      <c r="M54" s="323"/>
      <c r="N54" s="323"/>
      <c r="O54" s="323"/>
      <c r="P54" s="323"/>
    </row>
    <row r="55" spans="1:16" ht="15">
      <c r="B55" s="439"/>
      <c r="C55" s="439"/>
      <c r="D55" s="439"/>
      <c r="E55" s="439"/>
    </row>
    <row r="56" spans="1:16">
      <c r="B56" s="440">
        <f>A11</f>
        <v>0</v>
      </c>
      <c r="C56" s="440"/>
      <c r="D56" s="440"/>
    </row>
  </sheetData>
  <sheetProtection selectLockedCells="1" selectUnlockedCells="1"/>
  <mergeCells count="38">
    <mergeCell ref="O11:P11"/>
    <mergeCell ref="A1:P1"/>
    <mergeCell ref="A2:P2"/>
    <mergeCell ref="A3:P3"/>
    <mergeCell ref="A4:C4"/>
    <mergeCell ref="A5:H5"/>
    <mergeCell ref="A6:H6"/>
    <mergeCell ref="A7:H7"/>
    <mergeCell ref="A9:D9"/>
    <mergeCell ref="A10:D10"/>
    <mergeCell ref="L10:N10"/>
    <mergeCell ref="A11:C11"/>
    <mergeCell ref="K13:K14"/>
    <mergeCell ref="L13:L14"/>
    <mergeCell ref="M13:M14"/>
    <mergeCell ref="N13:N14"/>
    <mergeCell ref="F12:K12"/>
    <mergeCell ref="F13:F14"/>
    <mergeCell ref="G13:G14"/>
    <mergeCell ref="H13:H14"/>
    <mergeCell ref="I13:I14"/>
    <mergeCell ref="J13:J14"/>
    <mergeCell ref="G54:I54"/>
    <mergeCell ref="B55:E55"/>
    <mergeCell ref="B56:D56"/>
    <mergeCell ref="O13:O14"/>
    <mergeCell ref="P13:P14"/>
    <mergeCell ref="B48:K48"/>
    <mergeCell ref="A49:E49"/>
    <mergeCell ref="G51:I51"/>
    <mergeCell ref="B52:D52"/>
    <mergeCell ref="G52:N52"/>
    <mergeCell ref="A12:A14"/>
    <mergeCell ref="B12:B14"/>
    <mergeCell ref="C12:C14"/>
    <mergeCell ref="D12:D14"/>
    <mergeCell ref="E12:E14"/>
    <mergeCell ref="L12:P12"/>
  </mergeCells>
  <pageMargins left="0.43333333333333335" right="0.2361111111111111" top="0.74791666666666667" bottom="0.74791666666666667" header="0.51180555555555551" footer="0.51180555555555551"/>
  <pageSetup paperSize="9" scale="80" firstPageNumber="0" orientation="landscape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E2385-51FA-474C-B40B-2609A65EE48D}">
  <sheetPr>
    <tabColor indexed="47"/>
  </sheetPr>
  <dimension ref="A1:X56"/>
  <sheetViews>
    <sheetView showZeros="0" zoomScaleNormal="100" zoomScaleSheetLayoutView="110" workbookViewId="0">
      <selection activeCell="A2" sqref="A2:P2"/>
    </sheetView>
  </sheetViews>
  <sheetFormatPr defaultRowHeight="12.75"/>
  <cols>
    <col min="1" max="1" width="4.5703125" style="319" customWidth="1"/>
    <col min="2" max="2" width="10.5703125" style="319" customWidth="1"/>
    <col min="3" max="3" width="46.85546875" style="319" customWidth="1"/>
    <col min="4" max="4" width="9.5703125" style="319" customWidth="1"/>
    <col min="5" max="5" width="8.85546875" style="319" customWidth="1"/>
    <col min="6" max="6" width="7.5703125" style="319" customWidth="1"/>
    <col min="7" max="7" width="8.140625" style="319" customWidth="1"/>
    <col min="8" max="8" width="7.42578125" style="319" customWidth="1"/>
    <col min="9" max="9" width="8.5703125" style="319" customWidth="1"/>
    <col min="10" max="10" width="9.42578125" style="319" customWidth="1"/>
    <col min="11" max="11" width="7.85546875" style="319" customWidth="1"/>
    <col min="12" max="12" width="10.5703125" style="319" customWidth="1"/>
    <col min="13" max="15" width="9.42578125" style="319" customWidth="1"/>
    <col min="16" max="16" width="10.140625" style="319" customWidth="1"/>
    <col min="17" max="17" width="7.42578125" style="319" customWidth="1"/>
    <col min="18" max="18" width="9.5703125" style="319" customWidth="1"/>
    <col min="19" max="256" width="9.140625" style="319"/>
    <col min="257" max="257" width="4.5703125" style="319" customWidth="1"/>
    <col min="258" max="258" width="10.5703125" style="319" customWidth="1"/>
    <col min="259" max="259" width="46.85546875" style="319" customWidth="1"/>
    <col min="260" max="260" width="9.5703125" style="319" customWidth="1"/>
    <col min="261" max="261" width="8.85546875" style="319" customWidth="1"/>
    <col min="262" max="262" width="7.5703125" style="319" customWidth="1"/>
    <col min="263" max="263" width="8.140625" style="319" customWidth="1"/>
    <col min="264" max="264" width="7.42578125" style="319" customWidth="1"/>
    <col min="265" max="265" width="8.5703125" style="319" customWidth="1"/>
    <col min="266" max="266" width="9.42578125" style="319" customWidth="1"/>
    <col min="267" max="267" width="7.85546875" style="319" customWidth="1"/>
    <col min="268" max="268" width="10.5703125" style="319" customWidth="1"/>
    <col min="269" max="271" width="9.42578125" style="319" customWidth="1"/>
    <col min="272" max="272" width="10.140625" style="319" customWidth="1"/>
    <col min="273" max="273" width="7.42578125" style="319" customWidth="1"/>
    <col min="274" max="274" width="9.5703125" style="319" customWidth="1"/>
    <col min="275" max="512" width="9.140625" style="319"/>
    <col min="513" max="513" width="4.5703125" style="319" customWidth="1"/>
    <col min="514" max="514" width="10.5703125" style="319" customWidth="1"/>
    <col min="515" max="515" width="46.85546875" style="319" customWidth="1"/>
    <col min="516" max="516" width="9.5703125" style="319" customWidth="1"/>
    <col min="517" max="517" width="8.85546875" style="319" customWidth="1"/>
    <col min="518" max="518" width="7.5703125" style="319" customWidth="1"/>
    <col min="519" max="519" width="8.140625" style="319" customWidth="1"/>
    <col min="520" max="520" width="7.42578125" style="319" customWidth="1"/>
    <col min="521" max="521" width="8.5703125" style="319" customWidth="1"/>
    <col min="522" max="522" width="9.42578125" style="319" customWidth="1"/>
    <col min="523" max="523" width="7.85546875" style="319" customWidth="1"/>
    <col min="524" max="524" width="10.5703125" style="319" customWidth="1"/>
    <col min="525" max="527" width="9.42578125" style="319" customWidth="1"/>
    <col min="528" max="528" width="10.140625" style="319" customWidth="1"/>
    <col min="529" max="529" width="7.42578125" style="319" customWidth="1"/>
    <col min="530" max="530" width="9.5703125" style="319" customWidth="1"/>
    <col min="531" max="768" width="9.140625" style="319"/>
    <col min="769" max="769" width="4.5703125" style="319" customWidth="1"/>
    <col min="770" max="770" width="10.5703125" style="319" customWidth="1"/>
    <col min="771" max="771" width="46.85546875" style="319" customWidth="1"/>
    <col min="772" max="772" width="9.5703125" style="319" customWidth="1"/>
    <col min="773" max="773" width="8.85546875" style="319" customWidth="1"/>
    <col min="774" max="774" width="7.5703125" style="319" customWidth="1"/>
    <col min="775" max="775" width="8.140625" style="319" customWidth="1"/>
    <col min="776" max="776" width="7.42578125" style="319" customWidth="1"/>
    <col min="777" max="777" width="8.5703125" style="319" customWidth="1"/>
    <col min="778" max="778" width="9.42578125" style="319" customWidth="1"/>
    <col min="779" max="779" width="7.85546875" style="319" customWidth="1"/>
    <col min="780" max="780" width="10.5703125" style="319" customWidth="1"/>
    <col min="781" max="783" width="9.42578125" style="319" customWidth="1"/>
    <col min="784" max="784" width="10.140625" style="319" customWidth="1"/>
    <col min="785" max="785" width="7.42578125" style="319" customWidth="1"/>
    <col min="786" max="786" width="9.5703125" style="319" customWidth="1"/>
    <col min="787" max="1024" width="9.140625" style="319"/>
    <col min="1025" max="1025" width="4.5703125" style="319" customWidth="1"/>
    <col min="1026" max="1026" width="10.5703125" style="319" customWidth="1"/>
    <col min="1027" max="1027" width="46.85546875" style="319" customWidth="1"/>
    <col min="1028" max="1028" width="9.5703125" style="319" customWidth="1"/>
    <col min="1029" max="1029" width="8.85546875" style="319" customWidth="1"/>
    <col min="1030" max="1030" width="7.5703125" style="319" customWidth="1"/>
    <col min="1031" max="1031" width="8.140625" style="319" customWidth="1"/>
    <col min="1032" max="1032" width="7.42578125" style="319" customWidth="1"/>
    <col min="1033" max="1033" width="8.5703125" style="319" customWidth="1"/>
    <col min="1034" max="1034" width="9.42578125" style="319" customWidth="1"/>
    <col min="1035" max="1035" width="7.85546875" style="319" customWidth="1"/>
    <col min="1036" max="1036" width="10.5703125" style="319" customWidth="1"/>
    <col min="1037" max="1039" width="9.42578125" style="319" customWidth="1"/>
    <col min="1040" max="1040" width="10.140625" style="319" customWidth="1"/>
    <col min="1041" max="1041" width="7.42578125" style="319" customWidth="1"/>
    <col min="1042" max="1042" width="9.5703125" style="319" customWidth="1"/>
    <col min="1043" max="1280" width="9.140625" style="319"/>
    <col min="1281" max="1281" width="4.5703125" style="319" customWidth="1"/>
    <col min="1282" max="1282" width="10.5703125" style="319" customWidth="1"/>
    <col min="1283" max="1283" width="46.85546875" style="319" customWidth="1"/>
    <col min="1284" max="1284" width="9.5703125" style="319" customWidth="1"/>
    <col min="1285" max="1285" width="8.85546875" style="319" customWidth="1"/>
    <col min="1286" max="1286" width="7.5703125" style="319" customWidth="1"/>
    <col min="1287" max="1287" width="8.140625" style="319" customWidth="1"/>
    <col min="1288" max="1288" width="7.42578125" style="319" customWidth="1"/>
    <col min="1289" max="1289" width="8.5703125" style="319" customWidth="1"/>
    <col min="1290" max="1290" width="9.42578125" style="319" customWidth="1"/>
    <col min="1291" max="1291" width="7.85546875" style="319" customWidth="1"/>
    <col min="1292" max="1292" width="10.5703125" style="319" customWidth="1"/>
    <col min="1293" max="1295" width="9.42578125" style="319" customWidth="1"/>
    <col min="1296" max="1296" width="10.140625" style="319" customWidth="1"/>
    <col min="1297" max="1297" width="7.42578125" style="319" customWidth="1"/>
    <col min="1298" max="1298" width="9.5703125" style="319" customWidth="1"/>
    <col min="1299" max="1536" width="9.140625" style="319"/>
    <col min="1537" max="1537" width="4.5703125" style="319" customWidth="1"/>
    <col min="1538" max="1538" width="10.5703125" style="319" customWidth="1"/>
    <col min="1539" max="1539" width="46.85546875" style="319" customWidth="1"/>
    <col min="1540" max="1540" width="9.5703125" style="319" customWidth="1"/>
    <col min="1541" max="1541" width="8.85546875" style="319" customWidth="1"/>
    <col min="1542" max="1542" width="7.5703125" style="319" customWidth="1"/>
    <col min="1543" max="1543" width="8.140625" style="319" customWidth="1"/>
    <col min="1544" max="1544" width="7.42578125" style="319" customWidth="1"/>
    <col min="1545" max="1545" width="8.5703125" style="319" customWidth="1"/>
    <col min="1546" max="1546" width="9.42578125" style="319" customWidth="1"/>
    <col min="1547" max="1547" width="7.85546875" style="319" customWidth="1"/>
    <col min="1548" max="1548" width="10.5703125" style="319" customWidth="1"/>
    <col min="1549" max="1551" width="9.42578125" style="319" customWidth="1"/>
    <col min="1552" max="1552" width="10.140625" style="319" customWidth="1"/>
    <col min="1553" max="1553" width="7.42578125" style="319" customWidth="1"/>
    <col min="1554" max="1554" width="9.5703125" style="319" customWidth="1"/>
    <col min="1555" max="1792" width="9.140625" style="319"/>
    <col min="1793" max="1793" width="4.5703125" style="319" customWidth="1"/>
    <col min="1794" max="1794" width="10.5703125" style="319" customWidth="1"/>
    <col min="1795" max="1795" width="46.85546875" style="319" customWidth="1"/>
    <col min="1796" max="1796" width="9.5703125" style="319" customWidth="1"/>
    <col min="1797" max="1797" width="8.85546875" style="319" customWidth="1"/>
    <col min="1798" max="1798" width="7.5703125" style="319" customWidth="1"/>
    <col min="1799" max="1799" width="8.140625" style="319" customWidth="1"/>
    <col min="1800" max="1800" width="7.42578125" style="319" customWidth="1"/>
    <col min="1801" max="1801" width="8.5703125" style="319" customWidth="1"/>
    <col min="1802" max="1802" width="9.42578125" style="319" customWidth="1"/>
    <col min="1803" max="1803" width="7.85546875" style="319" customWidth="1"/>
    <col min="1804" max="1804" width="10.5703125" style="319" customWidth="1"/>
    <col min="1805" max="1807" width="9.42578125" style="319" customWidth="1"/>
    <col min="1808" max="1808" width="10.140625" style="319" customWidth="1"/>
    <col min="1809" max="1809" width="7.42578125" style="319" customWidth="1"/>
    <col min="1810" max="1810" width="9.5703125" style="319" customWidth="1"/>
    <col min="1811" max="2048" width="9.140625" style="319"/>
    <col min="2049" max="2049" width="4.5703125" style="319" customWidth="1"/>
    <col min="2050" max="2050" width="10.5703125" style="319" customWidth="1"/>
    <col min="2051" max="2051" width="46.85546875" style="319" customWidth="1"/>
    <col min="2052" max="2052" width="9.5703125" style="319" customWidth="1"/>
    <col min="2053" max="2053" width="8.85546875" style="319" customWidth="1"/>
    <col min="2054" max="2054" width="7.5703125" style="319" customWidth="1"/>
    <col min="2055" max="2055" width="8.140625" style="319" customWidth="1"/>
    <col min="2056" max="2056" width="7.42578125" style="319" customWidth="1"/>
    <col min="2057" max="2057" width="8.5703125" style="319" customWidth="1"/>
    <col min="2058" max="2058" width="9.42578125" style="319" customWidth="1"/>
    <col min="2059" max="2059" width="7.85546875" style="319" customWidth="1"/>
    <col min="2060" max="2060" width="10.5703125" style="319" customWidth="1"/>
    <col min="2061" max="2063" width="9.42578125" style="319" customWidth="1"/>
    <col min="2064" max="2064" width="10.140625" style="319" customWidth="1"/>
    <col min="2065" max="2065" width="7.42578125" style="319" customWidth="1"/>
    <col min="2066" max="2066" width="9.5703125" style="319" customWidth="1"/>
    <col min="2067" max="2304" width="9.140625" style="319"/>
    <col min="2305" max="2305" width="4.5703125" style="319" customWidth="1"/>
    <col min="2306" max="2306" width="10.5703125" style="319" customWidth="1"/>
    <col min="2307" max="2307" width="46.85546875" style="319" customWidth="1"/>
    <col min="2308" max="2308" width="9.5703125" style="319" customWidth="1"/>
    <col min="2309" max="2309" width="8.85546875" style="319" customWidth="1"/>
    <col min="2310" max="2310" width="7.5703125" style="319" customWidth="1"/>
    <col min="2311" max="2311" width="8.140625" style="319" customWidth="1"/>
    <col min="2312" max="2312" width="7.42578125" style="319" customWidth="1"/>
    <col min="2313" max="2313" width="8.5703125" style="319" customWidth="1"/>
    <col min="2314" max="2314" width="9.42578125" style="319" customWidth="1"/>
    <col min="2315" max="2315" width="7.85546875" style="319" customWidth="1"/>
    <col min="2316" max="2316" width="10.5703125" style="319" customWidth="1"/>
    <col min="2317" max="2319" width="9.42578125" style="319" customWidth="1"/>
    <col min="2320" max="2320" width="10.140625" style="319" customWidth="1"/>
    <col min="2321" max="2321" width="7.42578125" style="319" customWidth="1"/>
    <col min="2322" max="2322" width="9.5703125" style="319" customWidth="1"/>
    <col min="2323" max="2560" width="9.140625" style="319"/>
    <col min="2561" max="2561" width="4.5703125" style="319" customWidth="1"/>
    <col min="2562" max="2562" width="10.5703125" style="319" customWidth="1"/>
    <col min="2563" max="2563" width="46.85546875" style="319" customWidth="1"/>
    <col min="2564" max="2564" width="9.5703125" style="319" customWidth="1"/>
    <col min="2565" max="2565" width="8.85546875" style="319" customWidth="1"/>
    <col min="2566" max="2566" width="7.5703125" style="319" customWidth="1"/>
    <col min="2567" max="2567" width="8.140625" style="319" customWidth="1"/>
    <col min="2568" max="2568" width="7.42578125" style="319" customWidth="1"/>
    <col min="2569" max="2569" width="8.5703125" style="319" customWidth="1"/>
    <col min="2570" max="2570" width="9.42578125" style="319" customWidth="1"/>
    <col min="2571" max="2571" width="7.85546875" style="319" customWidth="1"/>
    <col min="2572" max="2572" width="10.5703125" style="319" customWidth="1"/>
    <col min="2573" max="2575" width="9.42578125" style="319" customWidth="1"/>
    <col min="2576" max="2576" width="10.140625" style="319" customWidth="1"/>
    <col min="2577" max="2577" width="7.42578125" style="319" customWidth="1"/>
    <col min="2578" max="2578" width="9.5703125" style="319" customWidth="1"/>
    <col min="2579" max="2816" width="9.140625" style="319"/>
    <col min="2817" max="2817" width="4.5703125" style="319" customWidth="1"/>
    <col min="2818" max="2818" width="10.5703125" style="319" customWidth="1"/>
    <col min="2819" max="2819" width="46.85546875" style="319" customWidth="1"/>
    <col min="2820" max="2820" width="9.5703125" style="319" customWidth="1"/>
    <col min="2821" max="2821" width="8.85546875" style="319" customWidth="1"/>
    <col min="2822" max="2822" width="7.5703125" style="319" customWidth="1"/>
    <col min="2823" max="2823" width="8.140625" style="319" customWidth="1"/>
    <col min="2824" max="2824" width="7.42578125" style="319" customWidth="1"/>
    <col min="2825" max="2825" width="8.5703125" style="319" customWidth="1"/>
    <col min="2826" max="2826" width="9.42578125" style="319" customWidth="1"/>
    <col min="2827" max="2827" width="7.85546875" style="319" customWidth="1"/>
    <col min="2828" max="2828" width="10.5703125" style="319" customWidth="1"/>
    <col min="2829" max="2831" width="9.42578125" style="319" customWidth="1"/>
    <col min="2832" max="2832" width="10.140625" style="319" customWidth="1"/>
    <col min="2833" max="2833" width="7.42578125" style="319" customWidth="1"/>
    <col min="2834" max="2834" width="9.5703125" style="319" customWidth="1"/>
    <col min="2835" max="3072" width="9.140625" style="319"/>
    <col min="3073" max="3073" width="4.5703125" style="319" customWidth="1"/>
    <col min="3074" max="3074" width="10.5703125" style="319" customWidth="1"/>
    <col min="3075" max="3075" width="46.85546875" style="319" customWidth="1"/>
    <col min="3076" max="3076" width="9.5703125" style="319" customWidth="1"/>
    <col min="3077" max="3077" width="8.85546875" style="319" customWidth="1"/>
    <col min="3078" max="3078" width="7.5703125" style="319" customWidth="1"/>
    <col min="3079" max="3079" width="8.140625" style="319" customWidth="1"/>
    <col min="3080" max="3080" width="7.42578125" style="319" customWidth="1"/>
    <col min="3081" max="3081" width="8.5703125" style="319" customWidth="1"/>
    <col min="3082" max="3082" width="9.42578125" style="319" customWidth="1"/>
    <col min="3083" max="3083" width="7.85546875" style="319" customWidth="1"/>
    <col min="3084" max="3084" width="10.5703125" style="319" customWidth="1"/>
    <col min="3085" max="3087" width="9.42578125" style="319" customWidth="1"/>
    <col min="3088" max="3088" width="10.140625" style="319" customWidth="1"/>
    <col min="3089" max="3089" width="7.42578125" style="319" customWidth="1"/>
    <col min="3090" max="3090" width="9.5703125" style="319" customWidth="1"/>
    <col min="3091" max="3328" width="9.140625" style="319"/>
    <col min="3329" max="3329" width="4.5703125" style="319" customWidth="1"/>
    <col min="3330" max="3330" width="10.5703125" style="319" customWidth="1"/>
    <col min="3331" max="3331" width="46.85546875" style="319" customWidth="1"/>
    <col min="3332" max="3332" width="9.5703125" style="319" customWidth="1"/>
    <col min="3333" max="3333" width="8.85546875" style="319" customWidth="1"/>
    <col min="3334" max="3334" width="7.5703125" style="319" customWidth="1"/>
    <col min="3335" max="3335" width="8.140625" style="319" customWidth="1"/>
    <col min="3336" max="3336" width="7.42578125" style="319" customWidth="1"/>
    <col min="3337" max="3337" width="8.5703125" style="319" customWidth="1"/>
    <col min="3338" max="3338" width="9.42578125" style="319" customWidth="1"/>
    <col min="3339" max="3339" width="7.85546875" style="319" customWidth="1"/>
    <col min="3340" max="3340" width="10.5703125" style="319" customWidth="1"/>
    <col min="3341" max="3343" width="9.42578125" style="319" customWidth="1"/>
    <col min="3344" max="3344" width="10.140625" style="319" customWidth="1"/>
    <col min="3345" max="3345" width="7.42578125" style="319" customWidth="1"/>
    <col min="3346" max="3346" width="9.5703125" style="319" customWidth="1"/>
    <col min="3347" max="3584" width="9.140625" style="319"/>
    <col min="3585" max="3585" width="4.5703125" style="319" customWidth="1"/>
    <col min="3586" max="3586" width="10.5703125" style="319" customWidth="1"/>
    <col min="3587" max="3587" width="46.85546875" style="319" customWidth="1"/>
    <col min="3588" max="3588" width="9.5703125" style="319" customWidth="1"/>
    <col min="3589" max="3589" width="8.85546875" style="319" customWidth="1"/>
    <col min="3590" max="3590" width="7.5703125" style="319" customWidth="1"/>
    <col min="3591" max="3591" width="8.140625" style="319" customWidth="1"/>
    <col min="3592" max="3592" width="7.42578125" style="319" customWidth="1"/>
    <col min="3593" max="3593" width="8.5703125" style="319" customWidth="1"/>
    <col min="3594" max="3594" width="9.42578125" style="319" customWidth="1"/>
    <col min="3595" max="3595" width="7.85546875" style="319" customWidth="1"/>
    <col min="3596" max="3596" width="10.5703125" style="319" customWidth="1"/>
    <col min="3597" max="3599" width="9.42578125" style="319" customWidth="1"/>
    <col min="3600" max="3600" width="10.140625" style="319" customWidth="1"/>
    <col min="3601" max="3601" width="7.42578125" style="319" customWidth="1"/>
    <col min="3602" max="3602" width="9.5703125" style="319" customWidth="1"/>
    <col min="3603" max="3840" width="9.140625" style="319"/>
    <col min="3841" max="3841" width="4.5703125" style="319" customWidth="1"/>
    <col min="3842" max="3842" width="10.5703125" style="319" customWidth="1"/>
    <col min="3843" max="3843" width="46.85546875" style="319" customWidth="1"/>
    <col min="3844" max="3844" width="9.5703125" style="319" customWidth="1"/>
    <col min="3845" max="3845" width="8.85546875" style="319" customWidth="1"/>
    <col min="3846" max="3846" width="7.5703125" style="319" customWidth="1"/>
    <col min="3847" max="3847" width="8.140625" style="319" customWidth="1"/>
    <col min="3848" max="3848" width="7.42578125" style="319" customWidth="1"/>
    <col min="3849" max="3849" width="8.5703125" style="319" customWidth="1"/>
    <col min="3850" max="3850" width="9.42578125" style="319" customWidth="1"/>
    <col min="3851" max="3851" width="7.85546875" style="319" customWidth="1"/>
    <col min="3852" max="3852" width="10.5703125" style="319" customWidth="1"/>
    <col min="3853" max="3855" width="9.42578125" style="319" customWidth="1"/>
    <col min="3856" max="3856" width="10.140625" style="319" customWidth="1"/>
    <col min="3857" max="3857" width="7.42578125" style="319" customWidth="1"/>
    <col min="3858" max="3858" width="9.5703125" style="319" customWidth="1"/>
    <col min="3859" max="4096" width="9.140625" style="319"/>
    <col min="4097" max="4097" width="4.5703125" style="319" customWidth="1"/>
    <col min="4098" max="4098" width="10.5703125" style="319" customWidth="1"/>
    <col min="4099" max="4099" width="46.85546875" style="319" customWidth="1"/>
    <col min="4100" max="4100" width="9.5703125" style="319" customWidth="1"/>
    <col min="4101" max="4101" width="8.85546875" style="319" customWidth="1"/>
    <col min="4102" max="4102" width="7.5703125" style="319" customWidth="1"/>
    <col min="4103" max="4103" width="8.140625" style="319" customWidth="1"/>
    <col min="4104" max="4104" width="7.42578125" style="319" customWidth="1"/>
    <col min="4105" max="4105" width="8.5703125" style="319" customWidth="1"/>
    <col min="4106" max="4106" width="9.42578125" style="319" customWidth="1"/>
    <col min="4107" max="4107" width="7.85546875" style="319" customWidth="1"/>
    <col min="4108" max="4108" width="10.5703125" style="319" customWidth="1"/>
    <col min="4109" max="4111" width="9.42578125" style="319" customWidth="1"/>
    <col min="4112" max="4112" width="10.140625" style="319" customWidth="1"/>
    <col min="4113" max="4113" width="7.42578125" style="319" customWidth="1"/>
    <col min="4114" max="4114" width="9.5703125" style="319" customWidth="1"/>
    <col min="4115" max="4352" width="9.140625" style="319"/>
    <col min="4353" max="4353" width="4.5703125" style="319" customWidth="1"/>
    <col min="4354" max="4354" width="10.5703125" style="319" customWidth="1"/>
    <col min="4355" max="4355" width="46.85546875" style="319" customWidth="1"/>
    <col min="4356" max="4356" width="9.5703125" style="319" customWidth="1"/>
    <col min="4357" max="4357" width="8.85546875" style="319" customWidth="1"/>
    <col min="4358" max="4358" width="7.5703125" style="319" customWidth="1"/>
    <col min="4359" max="4359" width="8.140625" style="319" customWidth="1"/>
    <col min="4360" max="4360" width="7.42578125" style="319" customWidth="1"/>
    <col min="4361" max="4361" width="8.5703125" style="319" customWidth="1"/>
    <col min="4362" max="4362" width="9.42578125" style="319" customWidth="1"/>
    <col min="4363" max="4363" width="7.85546875" style="319" customWidth="1"/>
    <col min="4364" max="4364" width="10.5703125" style="319" customWidth="1"/>
    <col min="4365" max="4367" width="9.42578125" style="319" customWidth="1"/>
    <col min="4368" max="4368" width="10.140625" style="319" customWidth="1"/>
    <col min="4369" max="4369" width="7.42578125" style="319" customWidth="1"/>
    <col min="4370" max="4370" width="9.5703125" style="319" customWidth="1"/>
    <col min="4371" max="4608" width="9.140625" style="319"/>
    <col min="4609" max="4609" width="4.5703125" style="319" customWidth="1"/>
    <col min="4610" max="4610" width="10.5703125" style="319" customWidth="1"/>
    <col min="4611" max="4611" width="46.85546875" style="319" customWidth="1"/>
    <col min="4612" max="4612" width="9.5703125" style="319" customWidth="1"/>
    <col min="4613" max="4613" width="8.85546875" style="319" customWidth="1"/>
    <col min="4614" max="4614" width="7.5703125" style="319" customWidth="1"/>
    <col min="4615" max="4615" width="8.140625" style="319" customWidth="1"/>
    <col min="4616" max="4616" width="7.42578125" style="319" customWidth="1"/>
    <col min="4617" max="4617" width="8.5703125" style="319" customWidth="1"/>
    <col min="4618" max="4618" width="9.42578125" style="319" customWidth="1"/>
    <col min="4619" max="4619" width="7.85546875" style="319" customWidth="1"/>
    <col min="4620" max="4620" width="10.5703125" style="319" customWidth="1"/>
    <col min="4621" max="4623" width="9.42578125" style="319" customWidth="1"/>
    <col min="4624" max="4624" width="10.140625" style="319" customWidth="1"/>
    <col min="4625" max="4625" width="7.42578125" style="319" customWidth="1"/>
    <col min="4626" max="4626" width="9.5703125" style="319" customWidth="1"/>
    <col min="4627" max="4864" width="9.140625" style="319"/>
    <col min="4865" max="4865" width="4.5703125" style="319" customWidth="1"/>
    <col min="4866" max="4866" width="10.5703125" style="319" customWidth="1"/>
    <col min="4867" max="4867" width="46.85546875" style="319" customWidth="1"/>
    <col min="4868" max="4868" width="9.5703125" style="319" customWidth="1"/>
    <col min="4869" max="4869" width="8.85546875" style="319" customWidth="1"/>
    <col min="4870" max="4870" width="7.5703125" style="319" customWidth="1"/>
    <col min="4871" max="4871" width="8.140625" style="319" customWidth="1"/>
    <col min="4872" max="4872" width="7.42578125" style="319" customWidth="1"/>
    <col min="4873" max="4873" width="8.5703125" style="319" customWidth="1"/>
    <col min="4874" max="4874" width="9.42578125" style="319" customWidth="1"/>
    <col min="4875" max="4875" width="7.85546875" style="319" customWidth="1"/>
    <col min="4876" max="4876" width="10.5703125" style="319" customWidth="1"/>
    <col min="4877" max="4879" width="9.42578125" style="319" customWidth="1"/>
    <col min="4880" max="4880" width="10.140625" style="319" customWidth="1"/>
    <col min="4881" max="4881" width="7.42578125" style="319" customWidth="1"/>
    <col min="4882" max="4882" width="9.5703125" style="319" customWidth="1"/>
    <col min="4883" max="5120" width="9.140625" style="319"/>
    <col min="5121" max="5121" width="4.5703125" style="319" customWidth="1"/>
    <col min="5122" max="5122" width="10.5703125" style="319" customWidth="1"/>
    <col min="5123" max="5123" width="46.85546875" style="319" customWidth="1"/>
    <col min="5124" max="5124" width="9.5703125" style="319" customWidth="1"/>
    <col min="5125" max="5125" width="8.85546875" style="319" customWidth="1"/>
    <col min="5126" max="5126" width="7.5703125" style="319" customWidth="1"/>
    <col min="5127" max="5127" width="8.140625" style="319" customWidth="1"/>
    <col min="5128" max="5128" width="7.42578125" style="319" customWidth="1"/>
    <col min="5129" max="5129" width="8.5703125" style="319" customWidth="1"/>
    <col min="5130" max="5130" width="9.42578125" style="319" customWidth="1"/>
    <col min="5131" max="5131" width="7.85546875" style="319" customWidth="1"/>
    <col min="5132" max="5132" width="10.5703125" style="319" customWidth="1"/>
    <col min="5133" max="5135" width="9.42578125" style="319" customWidth="1"/>
    <col min="5136" max="5136" width="10.140625" style="319" customWidth="1"/>
    <col min="5137" max="5137" width="7.42578125" style="319" customWidth="1"/>
    <col min="5138" max="5138" width="9.5703125" style="319" customWidth="1"/>
    <col min="5139" max="5376" width="9.140625" style="319"/>
    <col min="5377" max="5377" width="4.5703125" style="319" customWidth="1"/>
    <col min="5378" max="5378" width="10.5703125" style="319" customWidth="1"/>
    <col min="5379" max="5379" width="46.85546875" style="319" customWidth="1"/>
    <col min="5380" max="5380" width="9.5703125" style="319" customWidth="1"/>
    <col min="5381" max="5381" width="8.85546875" style="319" customWidth="1"/>
    <col min="5382" max="5382" width="7.5703125" style="319" customWidth="1"/>
    <col min="5383" max="5383" width="8.140625" style="319" customWidth="1"/>
    <col min="5384" max="5384" width="7.42578125" style="319" customWidth="1"/>
    <col min="5385" max="5385" width="8.5703125" style="319" customWidth="1"/>
    <col min="5386" max="5386" width="9.42578125" style="319" customWidth="1"/>
    <col min="5387" max="5387" width="7.85546875" style="319" customWidth="1"/>
    <col min="5388" max="5388" width="10.5703125" style="319" customWidth="1"/>
    <col min="5389" max="5391" width="9.42578125" style="319" customWidth="1"/>
    <col min="5392" max="5392" width="10.140625" style="319" customWidth="1"/>
    <col min="5393" max="5393" width="7.42578125" style="319" customWidth="1"/>
    <col min="5394" max="5394" width="9.5703125" style="319" customWidth="1"/>
    <col min="5395" max="5632" width="9.140625" style="319"/>
    <col min="5633" max="5633" width="4.5703125" style="319" customWidth="1"/>
    <col min="5634" max="5634" width="10.5703125" style="319" customWidth="1"/>
    <col min="5635" max="5635" width="46.85546875" style="319" customWidth="1"/>
    <col min="5636" max="5636" width="9.5703125" style="319" customWidth="1"/>
    <col min="5637" max="5637" width="8.85546875" style="319" customWidth="1"/>
    <col min="5638" max="5638" width="7.5703125" style="319" customWidth="1"/>
    <col min="5639" max="5639" width="8.140625" style="319" customWidth="1"/>
    <col min="5640" max="5640" width="7.42578125" style="319" customWidth="1"/>
    <col min="5641" max="5641" width="8.5703125" style="319" customWidth="1"/>
    <col min="5642" max="5642" width="9.42578125" style="319" customWidth="1"/>
    <col min="5643" max="5643" width="7.85546875" style="319" customWidth="1"/>
    <col min="5644" max="5644" width="10.5703125" style="319" customWidth="1"/>
    <col min="5645" max="5647" width="9.42578125" style="319" customWidth="1"/>
    <col min="5648" max="5648" width="10.140625" style="319" customWidth="1"/>
    <col min="5649" max="5649" width="7.42578125" style="319" customWidth="1"/>
    <col min="5650" max="5650" width="9.5703125" style="319" customWidth="1"/>
    <col min="5651" max="5888" width="9.140625" style="319"/>
    <col min="5889" max="5889" width="4.5703125" style="319" customWidth="1"/>
    <col min="5890" max="5890" width="10.5703125" style="319" customWidth="1"/>
    <col min="5891" max="5891" width="46.85546875" style="319" customWidth="1"/>
    <col min="5892" max="5892" width="9.5703125" style="319" customWidth="1"/>
    <col min="5893" max="5893" width="8.85546875" style="319" customWidth="1"/>
    <col min="5894" max="5894" width="7.5703125" style="319" customWidth="1"/>
    <col min="5895" max="5895" width="8.140625" style="319" customWidth="1"/>
    <col min="5896" max="5896" width="7.42578125" style="319" customWidth="1"/>
    <col min="5897" max="5897" width="8.5703125" style="319" customWidth="1"/>
    <col min="5898" max="5898" width="9.42578125" style="319" customWidth="1"/>
    <col min="5899" max="5899" width="7.85546875" style="319" customWidth="1"/>
    <col min="5900" max="5900" width="10.5703125" style="319" customWidth="1"/>
    <col min="5901" max="5903" width="9.42578125" style="319" customWidth="1"/>
    <col min="5904" max="5904" width="10.140625" style="319" customWidth="1"/>
    <col min="5905" max="5905" width="7.42578125" style="319" customWidth="1"/>
    <col min="5906" max="5906" width="9.5703125" style="319" customWidth="1"/>
    <col min="5907" max="6144" width="9.140625" style="319"/>
    <col min="6145" max="6145" width="4.5703125" style="319" customWidth="1"/>
    <col min="6146" max="6146" width="10.5703125" style="319" customWidth="1"/>
    <col min="6147" max="6147" width="46.85546875" style="319" customWidth="1"/>
    <col min="6148" max="6148" width="9.5703125" style="319" customWidth="1"/>
    <col min="6149" max="6149" width="8.85546875" style="319" customWidth="1"/>
    <col min="6150" max="6150" width="7.5703125" style="319" customWidth="1"/>
    <col min="6151" max="6151" width="8.140625" style="319" customWidth="1"/>
    <col min="6152" max="6152" width="7.42578125" style="319" customWidth="1"/>
    <col min="6153" max="6153" width="8.5703125" style="319" customWidth="1"/>
    <col min="6154" max="6154" width="9.42578125" style="319" customWidth="1"/>
    <col min="6155" max="6155" width="7.85546875" style="319" customWidth="1"/>
    <col min="6156" max="6156" width="10.5703125" style="319" customWidth="1"/>
    <col min="6157" max="6159" width="9.42578125" style="319" customWidth="1"/>
    <col min="6160" max="6160" width="10.140625" style="319" customWidth="1"/>
    <col min="6161" max="6161" width="7.42578125" style="319" customWidth="1"/>
    <col min="6162" max="6162" width="9.5703125" style="319" customWidth="1"/>
    <col min="6163" max="6400" width="9.140625" style="319"/>
    <col min="6401" max="6401" width="4.5703125" style="319" customWidth="1"/>
    <col min="6402" max="6402" width="10.5703125" style="319" customWidth="1"/>
    <col min="6403" max="6403" width="46.85546875" style="319" customWidth="1"/>
    <col min="6404" max="6404" width="9.5703125" style="319" customWidth="1"/>
    <col min="6405" max="6405" width="8.85546875" style="319" customWidth="1"/>
    <col min="6406" max="6406" width="7.5703125" style="319" customWidth="1"/>
    <col min="6407" max="6407" width="8.140625" style="319" customWidth="1"/>
    <col min="6408" max="6408" width="7.42578125" style="319" customWidth="1"/>
    <col min="6409" max="6409" width="8.5703125" style="319" customWidth="1"/>
    <col min="6410" max="6410" width="9.42578125" style="319" customWidth="1"/>
    <col min="6411" max="6411" width="7.85546875" style="319" customWidth="1"/>
    <col min="6412" max="6412" width="10.5703125" style="319" customWidth="1"/>
    <col min="6413" max="6415" width="9.42578125" style="319" customWidth="1"/>
    <col min="6416" max="6416" width="10.140625" style="319" customWidth="1"/>
    <col min="6417" max="6417" width="7.42578125" style="319" customWidth="1"/>
    <col min="6418" max="6418" width="9.5703125" style="319" customWidth="1"/>
    <col min="6419" max="6656" width="9.140625" style="319"/>
    <col min="6657" max="6657" width="4.5703125" style="319" customWidth="1"/>
    <col min="6658" max="6658" width="10.5703125" style="319" customWidth="1"/>
    <col min="6659" max="6659" width="46.85546875" style="319" customWidth="1"/>
    <col min="6660" max="6660" width="9.5703125" style="319" customWidth="1"/>
    <col min="6661" max="6661" width="8.85546875" style="319" customWidth="1"/>
    <col min="6662" max="6662" width="7.5703125" style="319" customWidth="1"/>
    <col min="6663" max="6663" width="8.140625" style="319" customWidth="1"/>
    <col min="6664" max="6664" width="7.42578125" style="319" customWidth="1"/>
    <col min="6665" max="6665" width="8.5703125" style="319" customWidth="1"/>
    <col min="6666" max="6666" width="9.42578125" style="319" customWidth="1"/>
    <col min="6667" max="6667" width="7.85546875" style="319" customWidth="1"/>
    <col min="6668" max="6668" width="10.5703125" style="319" customWidth="1"/>
    <col min="6669" max="6671" width="9.42578125" style="319" customWidth="1"/>
    <col min="6672" max="6672" width="10.140625" style="319" customWidth="1"/>
    <col min="6673" max="6673" width="7.42578125" style="319" customWidth="1"/>
    <col min="6674" max="6674" width="9.5703125" style="319" customWidth="1"/>
    <col min="6675" max="6912" width="9.140625" style="319"/>
    <col min="6913" max="6913" width="4.5703125" style="319" customWidth="1"/>
    <col min="6914" max="6914" width="10.5703125" style="319" customWidth="1"/>
    <col min="6915" max="6915" width="46.85546875" style="319" customWidth="1"/>
    <col min="6916" max="6916" width="9.5703125" style="319" customWidth="1"/>
    <col min="6917" max="6917" width="8.85546875" style="319" customWidth="1"/>
    <col min="6918" max="6918" width="7.5703125" style="319" customWidth="1"/>
    <col min="6919" max="6919" width="8.140625" style="319" customWidth="1"/>
    <col min="6920" max="6920" width="7.42578125" style="319" customWidth="1"/>
    <col min="6921" max="6921" width="8.5703125" style="319" customWidth="1"/>
    <col min="6922" max="6922" width="9.42578125" style="319" customWidth="1"/>
    <col min="6923" max="6923" width="7.85546875" style="319" customWidth="1"/>
    <col min="6924" max="6924" width="10.5703125" style="319" customWidth="1"/>
    <col min="6925" max="6927" width="9.42578125" style="319" customWidth="1"/>
    <col min="6928" max="6928" width="10.140625" style="319" customWidth="1"/>
    <col min="6929" max="6929" width="7.42578125" style="319" customWidth="1"/>
    <col min="6930" max="6930" width="9.5703125" style="319" customWidth="1"/>
    <col min="6931" max="7168" width="9.140625" style="319"/>
    <col min="7169" max="7169" width="4.5703125" style="319" customWidth="1"/>
    <col min="7170" max="7170" width="10.5703125" style="319" customWidth="1"/>
    <col min="7171" max="7171" width="46.85546875" style="319" customWidth="1"/>
    <col min="7172" max="7172" width="9.5703125" style="319" customWidth="1"/>
    <col min="7173" max="7173" width="8.85546875" style="319" customWidth="1"/>
    <col min="7174" max="7174" width="7.5703125" style="319" customWidth="1"/>
    <col min="7175" max="7175" width="8.140625" style="319" customWidth="1"/>
    <col min="7176" max="7176" width="7.42578125" style="319" customWidth="1"/>
    <col min="7177" max="7177" width="8.5703125" style="319" customWidth="1"/>
    <col min="7178" max="7178" width="9.42578125" style="319" customWidth="1"/>
    <col min="7179" max="7179" width="7.85546875" style="319" customWidth="1"/>
    <col min="7180" max="7180" width="10.5703125" style="319" customWidth="1"/>
    <col min="7181" max="7183" width="9.42578125" style="319" customWidth="1"/>
    <col min="7184" max="7184" width="10.140625" style="319" customWidth="1"/>
    <col min="7185" max="7185" width="7.42578125" style="319" customWidth="1"/>
    <col min="7186" max="7186" width="9.5703125" style="319" customWidth="1"/>
    <col min="7187" max="7424" width="9.140625" style="319"/>
    <col min="7425" max="7425" width="4.5703125" style="319" customWidth="1"/>
    <col min="7426" max="7426" width="10.5703125" style="319" customWidth="1"/>
    <col min="7427" max="7427" width="46.85546875" style="319" customWidth="1"/>
    <col min="7428" max="7428" width="9.5703125" style="319" customWidth="1"/>
    <col min="7429" max="7429" width="8.85546875" style="319" customWidth="1"/>
    <col min="7430" max="7430" width="7.5703125" style="319" customWidth="1"/>
    <col min="7431" max="7431" width="8.140625" style="319" customWidth="1"/>
    <col min="7432" max="7432" width="7.42578125" style="319" customWidth="1"/>
    <col min="7433" max="7433" width="8.5703125" style="319" customWidth="1"/>
    <col min="7434" max="7434" width="9.42578125" style="319" customWidth="1"/>
    <col min="7435" max="7435" width="7.85546875" style="319" customWidth="1"/>
    <col min="7436" max="7436" width="10.5703125" style="319" customWidth="1"/>
    <col min="7437" max="7439" width="9.42578125" style="319" customWidth="1"/>
    <col min="7440" max="7440" width="10.140625" style="319" customWidth="1"/>
    <col min="7441" max="7441" width="7.42578125" style="319" customWidth="1"/>
    <col min="7442" max="7442" width="9.5703125" style="319" customWidth="1"/>
    <col min="7443" max="7680" width="9.140625" style="319"/>
    <col min="7681" max="7681" width="4.5703125" style="319" customWidth="1"/>
    <col min="7682" max="7682" width="10.5703125" style="319" customWidth="1"/>
    <col min="7683" max="7683" width="46.85546875" style="319" customWidth="1"/>
    <col min="7684" max="7684" width="9.5703125" style="319" customWidth="1"/>
    <col min="7685" max="7685" width="8.85546875" style="319" customWidth="1"/>
    <col min="7686" max="7686" width="7.5703125" style="319" customWidth="1"/>
    <col min="7687" max="7687" width="8.140625" style="319" customWidth="1"/>
    <col min="7688" max="7688" width="7.42578125" style="319" customWidth="1"/>
    <col min="7689" max="7689" width="8.5703125" style="319" customWidth="1"/>
    <col min="7690" max="7690" width="9.42578125" style="319" customWidth="1"/>
    <col min="7691" max="7691" width="7.85546875" style="319" customWidth="1"/>
    <col min="7692" max="7692" width="10.5703125" style="319" customWidth="1"/>
    <col min="7693" max="7695" width="9.42578125" style="319" customWidth="1"/>
    <col min="7696" max="7696" width="10.140625" style="319" customWidth="1"/>
    <col min="7697" max="7697" width="7.42578125" style="319" customWidth="1"/>
    <col min="7698" max="7698" width="9.5703125" style="319" customWidth="1"/>
    <col min="7699" max="7936" width="9.140625" style="319"/>
    <col min="7937" max="7937" width="4.5703125" style="319" customWidth="1"/>
    <col min="7938" max="7938" width="10.5703125" style="319" customWidth="1"/>
    <col min="7939" max="7939" width="46.85546875" style="319" customWidth="1"/>
    <col min="7940" max="7940" width="9.5703125" style="319" customWidth="1"/>
    <col min="7941" max="7941" width="8.85546875" style="319" customWidth="1"/>
    <col min="7942" max="7942" width="7.5703125" style="319" customWidth="1"/>
    <col min="7943" max="7943" width="8.140625" style="319" customWidth="1"/>
    <col min="7944" max="7944" width="7.42578125" style="319" customWidth="1"/>
    <col min="7945" max="7945" width="8.5703125" style="319" customWidth="1"/>
    <col min="7946" max="7946" width="9.42578125" style="319" customWidth="1"/>
    <col min="7947" max="7947" width="7.85546875" style="319" customWidth="1"/>
    <col min="7948" max="7948" width="10.5703125" style="319" customWidth="1"/>
    <col min="7949" max="7951" width="9.42578125" style="319" customWidth="1"/>
    <col min="7952" max="7952" width="10.140625" style="319" customWidth="1"/>
    <col min="7953" max="7953" width="7.42578125" style="319" customWidth="1"/>
    <col min="7954" max="7954" width="9.5703125" style="319" customWidth="1"/>
    <col min="7955" max="8192" width="9.140625" style="319"/>
    <col min="8193" max="8193" width="4.5703125" style="319" customWidth="1"/>
    <col min="8194" max="8194" width="10.5703125" style="319" customWidth="1"/>
    <col min="8195" max="8195" width="46.85546875" style="319" customWidth="1"/>
    <col min="8196" max="8196" width="9.5703125" style="319" customWidth="1"/>
    <col min="8197" max="8197" width="8.85546875" style="319" customWidth="1"/>
    <col min="8198" max="8198" width="7.5703125" style="319" customWidth="1"/>
    <col min="8199" max="8199" width="8.140625" style="319" customWidth="1"/>
    <col min="8200" max="8200" width="7.42578125" style="319" customWidth="1"/>
    <col min="8201" max="8201" width="8.5703125" style="319" customWidth="1"/>
    <col min="8202" max="8202" width="9.42578125" style="319" customWidth="1"/>
    <col min="8203" max="8203" width="7.85546875" style="319" customWidth="1"/>
    <col min="8204" max="8204" width="10.5703125" style="319" customWidth="1"/>
    <col min="8205" max="8207" width="9.42578125" style="319" customWidth="1"/>
    <col min="8208" max="8208" width="10.140625" style="319" customWidth="1"/>
    <col min="8209" max="8209" width="7.42578125" style="319" customWidth="1"/>
    <col min="8210" max="8210" width="9.5703125" style="319" customWidth="1"/>
    <col min="8211" max="8448" width="9.140625" style="319"/>
    <col min="8449" max="8449" width="4.5703125" style="319" customWidth="1"/>
    <col min="8450" max="8450" width="10.5703125" style="319" customWidth="1"/>
    <col min="8451" max="8451" width="46.85546875" style="319" customWidth="1"/>
    <col min="8452" max="8452" width="9.5703125" style="319" customWidth="1"/>
    <col min="8453" max="8453" width="8.85546875" style="319" customWidth="1"/>
    <col min="8454" max="8454" width="7.5703125" style="319" customWidth="1"/>
    <col min="8455" max="8455" width="8.140625" style="319" customWidth="1"/>
    <col min="8456" max="8456" width="7.42578125" style="319" customWidth="1"/>
    <col min="8457" max="8457" width="8.5703125" style="319" customWidth="1"/>
    <col min="8458" max="8458" width="9.42578125" style="319" customWidth="1"/>
    <col min="8459" max="8459" width="7.85546875" style="319" customWidth="1"/>
    <col min="8460" max="8460" width="10.5703125" style="319" customWidth="1"/>
    <col min="8461" max="8463" width="9.42578125" style="319" customWidth="1"/>
    <col min="8464" max="8464" width="10.140625" style="319" customWidth="1"/>
    <col min="8465" max="8465" width="7.42578125" style="319" customWidth="1"/>
    <col min="8466" max="8466" width="9.5703125" style="319" customWidth="1"/>
    <col min="8467" max="8704" width="9.140625" style="319"/>
    <col min="8705" max="8705" width="4.5703125" style="319" customWidth="1"/>
    <col min="8706" max="8706" width="10.5703125" style="319" customWidth="1"/>
    <col min="8707" max="8707" width="46.85546875" style="319" customWidth="1"/>
    <col min="8708" max="8708" width="9.5703125" style="319" customWidth="1"/>
    <col min="8709" max="8709" width="8.85546875" style="319" customWidth="1"/>
    <col min="8710" max="8710" width="7.5703125" style="319" customWidth="1"/>
    <col min="8711" max="8711" width="8.140625" style="319" customWidth="1"/>
    <col min="8712" max="8712" width="7.42578125" style="319" customWidth="1"/>
    <col min="8713" max="8713" width="8.5703125" style="319" customWidth="1"/>
    <col min="8714" max="8714" width="9.42578125" style="319" customWidth="1"/>
    <col min="8715" max="8715" width="7.85546875" style="319" customWidth="1"/>
    <col min="8716" max="8716" width="10.5703125" style="319" customWidth="1"/>
    <col min="8717" max="8719" width="9.42578125" style="319" customWidth="1"/>
    <col min="8720" max="8720" width="10.140625" style="319" customWidth="1"/>
    <col min="8721" max="8721" width="7.42578125" style="319" customWidth="1"/>
    <col min="8722" max="8722" width="9.5703125" style="319" customWidth="1"/>
    <col min="8723" max="8960" width="9.140625" style="319"/>
    <col min="8961" max="8961" width="4.5703125" style="319" customWidth="1"/>
    <col min="8962" max="8962" width="10.5703125" style="319" customWidth="1"/>
    <col min="8963" max="8963" width="46.85546875" style="319" customWidth="1"/>
    <col min="8964" max="8964" width="9.5703125" style="319" customWidth="1"/>
    <col min="8965" max="8965" width="8.85546875" style="319" customWidth="1"/>
    <col min="8966" max="8966" width="7.5703125" style="319" customWidth="1"/>
    <col min="8967" max="8967" width="8.140625" style="319" customWidth="1"/>
    <col min="8968" max="8968" width="7.42578125" style="319" customWidth="1"/>
    <col min="8969" max="8969" width="8.5703125" style="319" customWidth="1"/>
    <col min="8970" max="8970" width="9.42578125" style="319" customWidth="1"/>
    <col min="8971" max="8971" width="7.85546875" style="319" customWidth="1"/>
    <col min="8972" max="8972" width="10.5703125" style="319" customWidth="1"/>
    <col min="8973" max="8975" width="9.42578125" style="319" customWidth="1"/>
    <col min="8976" max="8976" width="10.140625" style="319" customWidth="1"/>
    <col min="8977" max="8977" width="7.42578125" style="319" customWidth="1"/>
    <col min="8978" max="8978" width="9.5703125" style="319" customWidth="1"/>
    <col min="8979" max="9216" width="9.140625" style="319"/>
    <col min="9217" max="9217" width="4.5703125" style="319" customWidth="1"/>
    <col min="9218" max="9218" width="10.5703125" style="319" customWidth="1"/>
    <col min="9219" max="9219" width="46.85546875" style="319" customWidth="1"/>
    <col min="9220" max="9220" width="9.5703125" style="319" customWidth="1"/>
    <col min="9221" max="9221" width="8.85546875" style="319" customWidth="1"/>
    <col min="9222" max="9222" width="7.5703125" style="319" customWidth="1"/>
    <col min="9223" max="9223" width="8.140625" style="319" customWidth="1"/>
    <col min="9224" max="9224" width="7.42578125" style="319" customWidth="1"/>
    <col min="9225" max="9225" width="8.5703125" style="319" customWidth="1"/>
    <col min="9226" max="9226" width="9.42578125" style="319" customWidth="1"/>
    <col min="9227" max="9227" width="7.85546875" style="319" customWidth="1"/>
    <col min="9228" max="9228" width="10.5703125" style="319" customWidth="1"/>
    <col min="9229" max="9231" width="9.42578125" style="319" customWidth="1"/>
    <col min="9232" max="9232" width="10.140625" style="319" customWidth="1"/>
    <col min="9233" max="9233" width="7.42578125" style="319" customWidth="1"/>
    <col min="9234" max="9234" width="9.5703125" style="319" customWidth="1"/>
    <col min="9235" max="9472" width="9.140625" style="319"/>
    <col min="9473" max="9473" width="4.5703125" style="319" customWidth="1"/>
    <col min="9474" max="9474" width="10.5703125" style="319" customWidth="1"/>
    <col min="9475" max="9475" width="46.85546875" style="319" customWidth="1"/>
    <col min="9476" max="9476" width="9.5703125" style="319" customWidth="1"/>
    <col min="9477" max="9477" width="8.85546875" style="319" customWidth="1"/>
    <col min="9478" max="9478" width="7.5703125" style="319" customWidth="1"/>
    <col min="9479" max="9479" width="8.140625" style="319" customWidth="1"/>
    <col min="9480" max="9480" width="7.42578125" style="319" customWidth="1"/>
    <col min="9481" max="9481" width="8.5703125" style="319" customWidth="1"/>
    <col min="9482" max="9482" width="9.42578125" style="319" customWidth="1"/>
    <col min="9483" max="9483" width="7.85546875" style="319" customWidth="1"/>
    <col min="9484" max="9484" width="10.5703125" style="319" customWidth="1"/>
    <col min="9485" max="9487" width="9.42578125" style="319" customWidth="1"/>
    <col min="9488" max="9488" width="10.140625" style="319" customWidth="1"/>
    <col min="9489" max="9489" width="7.42578125" style="319" customWidth="1"/>
    <col min="9490" max="9490" width="9.5703125" style="319" customWidth="1"/>
    <col min="9491" max="9728" width="9.140625" style="319"/>
    <col min="9729" max="9729" width="4.5703125" style="319" customWidth="1"/>
    <col min="9730" max="9730" width="10.5703125" style="319" customWidth="1"/>
    <col min="9731" max="9731" width="46.85546875" style="319" customWidth="1"/>
    <col min="9732" max="9732" width="9.5703125" style="319" customWidth="1"/>
    <col min="9733" max="9733" width="8.85546875" style="319" customWidth="1"/>
    <col min="9734" max="9734" width="7.5703125" style="319" customWidth="1"/>
    <col min="9735" max="9735" width="8.140625" style="319" customWidth="1"/>
    <col min="9736" max="9736" width="7.42578125" style="319" customWidth="1"/>
    <col min="9737" max="9737" width="8.5703125" style="319" customWidth="1"/>
    <col min="9738" max="9738" width="9.42578125" style="319" customWidth="1"/>
    <col min="9739" max="9739" width="7.85546875" style="319" customWidth="1"/>
    <col min="9740" max="9740" width="10.5703125" style="319" customWidth="1"/>
    <col min="9741" max="9743" width="9.42578125" style="319" customWidth="1"/>
    <col min="9744" max="9744" width="10.140625" style="319" customWidth="1"/>
    <col min="9745" max="9745" width="7.42578125" style="319" customWidth="1"/>
    <col min="9746" max="9746" width="9.5703125" style="319" customWidth="1"/>
    <col min="9747" max="9984" width="9.140625" style="319"/>
    <col min="9985" max="9985" width="4.5703125" style="319" customWidth="1"/>
    <col min="9986" max="9986" width="10.5703125" style="319" customWidth="1"/>
    <col min="9987" max="9987" width="46.85546875" style="319" customWidth="1"/>
    <col min="9988" max="9988" width="9.5703125" style="319" customWidth="1"/>
    <col min="9989" max="9989" width="8.85546875" style="319" customWidth="1"/>
    <col min="9990" max="9990" width="7.5703125" style="319" customWidth="1"/>
    <col min="9991" max="9991" width="8.140625" style="319" customWidth="1"/>
    <col min="9992" max="9992" width="7.42578125" style="319" customWidth="1"/>
    <col min="9993" max="9993" width="8.5703125" style="319" customWidth="1"/>
    <col min="9994" max="9994" width="9.42578125" style="319" customWidth="1"/>
    <col min="9995" max="9995" width="7.85546875" style="319" customWidth="1"/>
    <col min="9996" max="9996" width="10.5703125" style="319" customWidth="1"/>
    <col min="9997" max="9999" width="9.42578125" style="319" customWidth="1"/>
    <col min="10000" max="10000" width="10.140625" style="319" customWidth="1"/>
    <col min="10001" max="10001" width="7.42578125" style="319" customWidth="1"/>
    <col min="10002" max="10002" width="9.5703125" style="319" customWidth="1"/>
    <col min="10003" max="10240" width="9.140625" style="319"/>
    <col min="10241" max="10241" width="4.5703125" style="319" customWidth="1"/>
    <col min="10242" max="10242" width="10.5703125" style="319" customWidth="1"/>
    <col min="10243" max="10243" width="46.85546875" style="319" customWidth="1"/>
    <col min="10244" max="10244" width="9.5703125" style="319" customWidth="1"/>
    <col min="10245" max="10245" width="8.85546875" style="319" customWidth="1"/>
    <col min="10246" max="10246" width="7.5703125" style="319" customWidth="1"/>
    <col min="10247" max="10247" width="8.140625" style="319" customWidth="1"/>
    <col min="10248" max="10248" width="7.42578125" style="319" customWidth="1"/>
    <col min="10249" max="10249" width="8.5703125" style="319" customWidth="1"/>
    <col min="10250" max="10250" width="9.42578125" style="319" customWidth="1"/>
    <col min="10251" max="10251" width="7.85546875" style="319" customWidth="1"/>
    <col min="10252" max="10252" width="10.5703125" style="319" customWidth="1"/>
    <col min="10253" max="10255" width="9.42578125" style="319" customWidth="1"/>
    <col min="10256" max="10256" width="10.140625" style="319" customWidth="1"/>
    <col min="10257" max="10257" width="7.42578125" style="319" customWidth="1"/>
    <col min="10258" max="10258" width="9.5703125" style="319" customWidth="1"/>
    <col min="10259" max="10496" width="9.140625" style="319"/>
    <col min="10497" max="10497" width="4.5703125" style="319" customWidth="1"/>
    <col min="10498" max="10498" width="10.5703125" style="319" customWidth="1"/>
    <col min="10499" max="10499" width="46.85546875" style="319" customWidth="1"/>
    <col min="10500" max="10500" width="9.5703125" style="319" customWidth="1"/>
    <col min="10501" max="10501" width="8.85546875" style="319" customWidth="1"/>
    <col min="10502" max="10502" width="7.5703125" style="319" customWidth="1"/>
    <col min="10503" max="10503" width="8.140625" style="319" customWidth="1"/>
    <col min="10504" max="10504" width="7.42578125" style="319" customWidth="1"/>
    <col min="10505" max="10505" width="8.5703125" style="319" customWidth="1"/>
    <col min="10506" max="10506" width="9.42578125" style="319" customWidth="1"/>
    <col min="10507" max="10507" width="7.85546875" style="319" customWidth="1"/>
    <col min="10508" max="10508" width="10.5703125" style="319" customWidth="1"/>
    <col min="10509" max="10511" width="9.42578125" style="319" customWidth="1"/>
    <col min="10512" max="10512" width="10.140625" style="319" customWidth="1"/>
    <col min="10513" max="10513" width="7.42578125" style="319" customWidth="1"/>
    <col min="10514" max="10514" width="9.5703125" style="319" customWidth="1"/>
    <col min="10515" max="10752" width="9.140625" style="319"/>
    <col min="10753" max="10753" width="4.5703125" style="319" customWidth="1"/>
    <col min="10754" max="10754" width="10.5703125" style="319" customWidth="1"/>
    <col min="10755" max="10755" width="46.85546875" style="319" customWidth="1"/>
    <col min="10756" max="10756" width="9.5703125" style="319" customWidth="1"/>
    <col min="10757" max="10757" width="8.85546875" style="319" customWidth="1"/>
    <col min="10758" max="10758" width="7.5703125" style="319" customWidth="1"/>
    <col min="10759" max="10759" width="8.140625" style="319" customWidth="1"/>
    <col min="10760" max="10760" width="7.42578125" style="319" customWidth="1"/>
    <col min="10761" max="10761" width="8.5703125" style="319" customWidth="1"/>
    <col min="10762" max="10762" width="9.42578125" style="319" customWidth="1"/>
    <col min="10763" max="10763" width="7.85546875" style="319" customWidth="1"/>
    <col min="10764" max="10764" width="10.5703125" style="319" customWidth="1"/>
    <col min="10765" max="10767" width="9.42578125" style="319" customWidth="1"/>
    <col min="10768" max="10768" width="10.140625" style="319" customWidth="1"/>
    <col min="10769" max="10769" width="7.42578125" style="319" customWidth="1"/>
    <col min="10770" max="10770" width="9.5703125" style="319" customWidth="1"/>
    <col min="10771" max="11008" width="9.140625" style="319"/>
    <col min="11009" max="11009" width="4.5703125" style="319" customWidth="1"/>
    <col min="11010" max="11010" width="10.5703125" style="319" customWidth="1"/>
    <col min="11011" max="11011" width="46.85546875" style="319" customWidth="1"/>
    <col min="11012" max="11012" width="9.5703125" style="319" customWidth="1"/>
    <col min="11013" max="11013" width="8.85546875" style="319" customWidth="1"/>
    <col min="11014" max="11014" width="7.5703125" style="319" customWidth="1"/>
    <col min="11015" max="11015" width="8.140625" style="319" customWidth="1"/>
    <col min="11016" max="11016" width="7.42578125" style="319" customWidth="1"/>
    <col min="11017" max="11017" width="8.5703125" style="319" customWidth="1"/>
    <col min="11018" max="11018" width="9.42578125" style="319" customWidth="1"/>
    <col min="11019" max="11019" width="7.85546875" style="319" customWidth="1"/>
    <col min="11020" max="11020" width="10.5703125" style="319" customWidth="1"/>
    <col min="11021" max="11023" width="9.42578125" style="319" customWidth="1"/>
    <col min="11024" max="11024" width="10.140625" style="319" customWidth="1"/>
    <col min="11025" max="11025" width="7.42578125" style="319" customWidth="1"/>
    <col min="11026" max="11026" width="9.5703125" style="319" customWidth="1"/>
    <col min="11027" max="11264" width="9.140625" style="319"/>
    <col min="11265" max="11265" width="4.5703125" style="319" customWidth="1"/>
    <col min="11266" max="11266" width="10.5703125" style="319" customWidth="1"/>
    <col min="11267" max="11267" width="46.85546875" style="319" customWidth="1"/>
    <col min="11268" max="11268" width="9.5703125" style="319" customWidth="1"/>
    <col min="11269" max="11269" width="8.85546875" style="319" customWidth="1"/>
    <col min="11270" max="11270" width="7.5703125" style="319" customWidth="1"/>
    <col min="11271" max="11271" width="8.140625" style="319" customWidth="1"/>
    <col min="11272" max="11272" width="7.42578125" style="319" customWidth="1"/>
    <col min="11273" max="11273" width="8.5703125" style="319" customWidth="1"/>
    <col min="11274" max="11274" width="9.42578125" style="319" customWidth="1"/>
    <col min="11275" max="11275" width="7.85546875" style="319" customWidth="1"/>
    <col min="11276" max="11276" width="10.5703125" style="319" customWidth="1"/>
    <col min="11277" max="11279" width="9.42578125" style="319" customWidth="1"/>
    <col min="11280" max="11280" width="10.140625" style="319" customWidth="1"/>
    <col min="11281" max="11281" width="7.42578125" style="319" customWidth="1"/>
    <col min="11282" max="11282" width="9.5703125" style="319" customWidth="1"/>
    <col min="11283" max="11520" width="9.140625" style="319"/>
    <col min="11521" max="11521" width="4.5703125" style="319" customWidth="1"/>
    <col min="11522" max="11522" width="10.5703125" style="319" customWidth="1"/>
    <col min="11523" max="11523" width="46.85546875" style="319" customWidth="1"/>
    <col min="11524" max="11524" width="9.5703125" style="319" customWidth="1"/>
    <col min="11525" max="11525" width="8.85546875" style="319" customWidth="1"/>
    <col min="11526" max="11526" width="7.5703125" style="319" customWidth="1"/>
    <col min="11527" max="11527" width="8.140625" style="319" customWidth="1"/>
    <col min="11528" max="11528" width="7.42578125" style="319" customWidth="1"/>
    <col min="11529" max="11529" width="8.5703125" style="319" customWidth="1"/>
    <col min="11530" max="11530" width="9.42578125" style="319" customWidth="1"/>
    <col min="11531" max="11531" width="7.85546875" style="319" customWidth="1"/>
    <col min="11532" max="11532" width="10.5703125" style="319" customWidth="1"/>
    <col min="11533" max="11535" width="9.42578125" style="319" customWidth="1"/>
    <col min="11536" max="11536" width="10.140625" style="319" customWidth="1"/>
    <col min="11537" max="11537" width="7.42578125" style="319" customWidth="1"/>
    <col min="11538" max="11538" width="9.5703125" style="319" customWidth="1"/>
    <col min="11539" max="11776" width="9.140625" style="319"/>
    <col min="11777" max="11777" width="4.5703125" style="319" customWidth="1"/>
    <col min="11778" max="11778" width="10.5703125" style="319" customWidth="1"/>
    <col min="11779" max="11779" width="46.85546875" style="319" customWidth="1"/>
    <col min="11780" max="11780" width="9.5703125" style="319" customWidth="1"/>
    <col min="11781" max="11781" width="8.85546875" style="319" customWidth="1"/>
    <col min="11782" max="11782" width="7.5703125" style="319" customWidth="1"/>
    <col min="11783" max="11783" width="8.140625" style="319" customWidth="1"/>
    <col min="11784" max="11784" width="7.42578125" style="319" customWidth="1"/>
    <col min="11785" max="11785" width="8.5703125" style="319" customWidth="1"/>
    <col min="11786" max="11786" width="9.42578125" style="319" customWidth="1"/>
    <col min="11787" max="11787" width="7.85546875" style="319" customWidth="1"/>
    <col min="11788" max="11788" width="10.5703125" style="319" customWidth="1"/>
    <col min="11789" max="11791" width="9.42578125" style="319" customWidth="1"/>
    <col min="11792" max="11792" width="10.140625" style="319" customWidth="1"/>
    <col min="11793" max="11793" width="7.42578125" style="319" customWidth="1"/>
    <col min="11794" max="11794" width="9.5703125" style="319" customWidth="1"/>
    <col min="11795" max="12032" width="9.140625" style="319"/>
    <col min="12033" max="12033" width="4.5703125" style="319" customWidth="1"/>
    <col min="12034" max="12034" width="10.5703125" style="319" customWidth="1"/>
    <col min="12035" max="12035" width="46.85546875" style="319" customWidth="1"/>
    <col min="12036" max="12036" width="9.5703125" style="319" customWidth="1"/>
    <col min="12037" max="12037" width="8.85546875" style="319" customWidth="1"/>
    <col min="12038" max="12038" width="7.5703125" style="319" customWidth="1"/>
    <col min="12039" max="12039" width="8.140625" style="319" customWidth="1"/>
    <col min="12040" max="12040" width="7.42578125" style="319" customWidth="1"/>
    <col min="12041" max="12041" width="8.5703125" style="319" customWidth="1"/>
    <col min="12042" max="12042" width="9.42578125" style="319" customWidth="1"/>
    <col min="12043" max="12043" width="7.85546875" style="319" customWidth="1"/>
    <col min="12044" max="12044" width="10.5703125" style="319" customWidth="1"/>
    <col min="12045" max="12047" width="9.42578125" style="319" customWidth="1"/>
    <col min="12048" max="12048" width="10.140625" style="319" customWidth="1"/>
    <col min="12049" max="12049" width="7.42578125" style="319" customWidth="1"/>
    <col min="12050" max="12050" width="9.5703125" style="319" customWidth="1"/>
    <col min="12051" max="12288" width="9.140625" style="319"/>
    <col min="12289" max="12289" width="4.5703125" style="319" customWidth="1"/>
    <col min="12290" max="12290" width="10.5703125" style="319" customWidth="1"/>
    <col min="12291" max="12291" width="46.85546875" style="319" customWidth="1"/>
    <col min="12292" max="12292" width="9.5703125" style="319" customWidth="1"/>
    <col min="12293" max="12293" width="8.85546875" style="319" customWidth="1"/>
    <col min="12294" max="12294" width="7.5703125" style="319" customWidth="1"/>
    <col min="12295" max="12295" width="8.140625" style="319" customWidth="1"/>
    <col min="12296" max="12296" width="7.42578125" style="319" customWidth="1"/>
    <col min="12297" max="12297" width="8.5703125" style="319" customWidth="1"/>
    <col min="12298" max="12298" width="9.42578125" style="319" customWidth="1"/>
    <col min="12299" max="12299" width="7.85546875" style="319" customWidth="1"/>
    <col min="12300" max="12300" width="10.5703125" style="319" customWidth="1"/>
    <col min="12301" max="12303" width="9.42578125" style="319" customWidth="1"/>
    <col min="12304" max="12304" width="10.140625" style="319" customWidth="1"/>
    <col min="12305" max="12305" width="7.42578125" style="319" customWidth="1"/>
    <col min="12306" max="12306" width="9.5703125" style="319" customWidth="1"/>
    <col min="12307" max="12544" width="9.140625" style="319"/>
    <col min="12545" max="12545" width="4.5703125" style="319" customWidth="1"/>
    <col min="12546" max="12546" width="10.5703125" style="319" customWidth="1"/>
    <col min="12547" max="12547" width="46.85546875" style="319" customWidth="1"/>
    <col min="12548" max="12548" width="9.5703125" style="319" customWidth="1"/>
    <col min="12549" max="12549" width="8.85546875" style="319" customWidth="1"/>
    <col min="12550" max="12550" width="7.5703125" style="319" customWidth="1"/>
    <col min="12551" max="12551" width="8.140625" style="319" customWidth="1"/>
    <col min="12552" max="12552" width="7.42578125" style="319" customWidth="1"/>
    <col min="12553" max="12553" width="8.5703125" style="319" customWidth="1"/>
    <col min="12554" max="12554" width="9.42578125" style="319" customWidth="1"/>
    <col min="12555" max="12555" width="7.85546875" style="319" customWidth="1"/>
    <col min="12556" max="12556" width="10.5703125" style="319" customWidth="1"/>
    <col min="12557" max="12559" width="9.42578125" style="319" customWidth="1"/>
    <col min="12560" max="12560" width="10.140625" style="319" customWidth="1"/>
    <col min="12561" max="12561" width="7.42578125" style="319" customWidth="1"/>
    <col min="12562" max="12562" width="9.5703125" style="319" customWidth="1"/>
    <col min="12563" max="12800" width="9.140625" style="319"/>
    <col min="12801" max="12801" width="4.5703125" style="319" customWidth="1"/>
    <col min="12802" max="12802" width="10.5703125" style="319" customWidth="1"/>
    <col min="12803" max="12803" width="46.85546875" style="319" customWidth="1"/>
    <col min="12804" max="12804" width="9.5703125" style="319" customWidth="1"/>
    <col min="12805" max="12805" width="8.85546875" style="319" customWidth="1"/>
    <col min="12806" max="12806" width="7.5703125" style="319" customWidth="1"/>
    <col min="12807" max="12807" width="8.140625" style="319" customWidth="1"/>
    <col min="12808" max="12808" width="7.42578125" style="319" customWidth="1"/>
    <col min="12809" max="12809" width="8.5703125" style="319" customWidth="1"/>
    <col min="12810" max="12810" width="9.42578125" style="319" customWidth="1"/>
    <col min="12811" max="12811" width="7.85546875" style="319" customWidth="1"/>
    <col min="12812" max="12812" width="10.5703125" style="319" customWidth="1"/>
    <col min="12813" max="12815" width="9.42578125" style="319" customWidth="1"/>
    <col min="12816" max="12816" width="10.140625" style="319" customWidth="1"/>
    <col min="12817" max="12817" width="7.42578125" style="319" customWidth="1"/>
    <col min="12818" max="12818" width="9.5703125" style="319" customWidth="1"/>
    <col min="12819" max="13056" width="9.140625" style="319"/>
    <col min="13057" max="13057" width="4.5703125" style="319" customWidth="1"/>
    <col min="13058" max="13058" width="10.5703125" style="319" customWidth="1"/>
    <col min="13059" max="13059" width="46.85546875" style="319" customWidth="1"/>
    <col min="13060" max="13060" width="9.5703125" style="319" customWidth="1"/>
    <col min="13061" max="13061" width="8.85546875" style="319" customWidth="1"/>
    <col min="13062" max="13062" width="7.5703125" style="319" customWidth="1"/>
    <col min="13063" max="13063" width="8.140625" style="319" customWidth="1"/>
    <col min="13064" max="13064" width="7.42578125" style="319" customWidth="1"/>
    <col min="13065" max="13065" width="8.5703125" style="319" customWidth="1"/>
    <col min="13066" max="13066" width="9.42578125" style="319" customWidth="1"/>
    <col min="13067" max="13067" width="7.85546875" style="319" customWidth="1"/>
    <col min="13068" max="13068" width="10.5703125" style="319" customWidth="1"/>
    <col min="13069" max="13071" width="9.42578125" style="319" customWidth="1"/>
    <col min="13072" max="13072" width="10.140625" style="319" customWidth="1"/>
    <col min="13073" max="13073" width="7.42578125" style="319" customWidth="1"/>
    <col min="13074" max="13074" width="9.5703125" style="319" customWidth="1"/>
    <col min="13075" max="13312" width="9.140625" style="319"/>
    <col min="13313" max="13313" width="4.5703125" style="319" customWidth="1"/>
    <col min="13314" max="13314" width="10.5703125" style="319" customWidth="1"/>
    <col min="13315" max="13315" width="46.85546875" style="319" customWidth="1"/>
    <col min="13316" max="13316" width="9.5703125" style="319" customWidth="1"/>
    <col min="13317" max="13317" width="8.85546875" style="319" customWidth="1"/>
    <col min="13318" max="13318" width="7.5703125" style="319" customWidth="1"/>
    <col min="13319" max="13319" width="8.140625" style="319" customWidth="1"/>
    <col min="13320" max="13320" width="7.42578125" style="319" customWidth="1"/>
    <col min="13321" max="13321" width="8.5703125" style="319" customWidth="1"/>
    <col min="13322" max="13322" width="9.42578125" style="319" customWidth="1"/>
    <col min="13323" max="13323" width="7.85546875" style="319" customWidth="1"/>
    <col min="13324" max="13324" width="10.5703125" style="319" customWidth="1"/>
    <col min="13325" max="13327" width="9.42578125" style="319" customWidth="1"/>
    <col min="13328" max="13328" width="10.140625" style="319" customWidth="1"/>
    <col min="13329" max="13329" width="7.42578125" style="319" customWidth="1"/>
    <col min="13330" max="13330" width="9.5703125" style="319" customWidth="1"/>
    <col min="13331" max="13568" width="9.140625" style="319"/>
    <col min="13569" max="13569" width="4.5703125" style="319" customWidth="1"/>
    <col min="13570" max="13570" width="10.5703125" style="319" customWidth="1"/>
    <col min="13571" max="13571" width="46.85546875" style="319" customWidth="1"/>
    <col min="13572" max="13572" width="9.5703125" style="319" customWidth="1"/>
    <col min="13573" max="13573" width="8.85546875" style="319" customWidth="1"/>
    <col min="13574" max="13574" width="7.5703125" style="319" customWidth="1"/>
    <col min="13575" max="13575" width="8.140625" style="319" customWidth="1"/>
    <col min="13576" max="13576" width="7.42578125" style="319" customWidth="1"/>
    <col min="13577" max="13577" width="8.5703125" style="319" customWidth="1"/>
    <col min="13578" max="13578" width="9.42578125" style="319" customWidth="1"/>
    <col min="13579" max="13579" width="7.85546875" style="319" customWidth="1"/>
    <col min="13580" max="13580" width="10.5703125" style="319" customWidth="1"/>
    <col min="13581" max="13583" width="9.42578125" style="319" customWidth="1"/>
    <col min="13584" max="13584" width="10.140625" style="319" customWidth="1"/>
    <col min="13585" max="13585" width="7.42578125" style="319" customWidth="1"/>
    <col min="13586" max="13586" width="9.5703125" style="319" customWidth="1"/>
    <col min="13587" max="13824" width="9.140625" style="319"/>
    <col min="13825" max="13825" width="4.5703125" style="319" customWidth="1"/>
    <col min="13826" max="13826" width="10.5703125" style="319" customWidth="1"/>
    <col min="13827" max="13827" width="46.85546875" style="319" customWidth="1"/>
    <col min="13828" max="13828" width="9.5703125" style="319" customWidth="1"/>
    <col min="13829" max="13829" width="8.85546875" style="319" customWidth="1"/>
    <col min="13830" max="13830" width="7.5703125" style="319" customWidth="1"/>
    <col min="13831" max="13831" width="8.140625" style="319" customWidth="1"/>
    <col min="13832" max="13832" width="7.42578125" style="319" customWidth="1"/>
    <col min="13833" max="13833" width="8.5703125" style="319" customWidth="1"/>
    <col min="13834" max="13834" width="9.42578125" style="319" customWidth="1"/>
    <col min="13835" max="13835" width="7.85546875" style="319" customWidth="1"/>
    <col min="13836" max="13836" width="10.5703125" style="319" customWidth="1"/>
    <col min="13837" max="13839" width="9.42578125" style="319" customWidth="1"/>
    <col min="13840" max="13840" width="10.140625" style="319" customWidth="1"/>
    <col min="13841" max="13841" width="7.42578125" style="319" customWidth="1"/>
    <col min="13842" max="13842" width="9.5703125" style="319" customWidth="1"/>
    <col min="13843" max="14080" width="9.140625" style="319"/>
    <col min="14081" max="14081" width="4.5703125" style="319" customWidth="1"/>
    <col min="14082" max="14082" width="10.5703125" style="319" customWidth="1"/>
    <col min="14083" max="14083" width="46.85546875" style="319" customWidth="1"/>
    <col min="14084" max="14084" width="9.5703125" style="319" customWidth="1"/>
    <col min="14085" max="14085" width="8.85546875" style="319" customWidth="1"/>
    <col min="14086" max="14086" width="7.5703125" style="319" customWidth="1"/>
    <col min="14087" max="14087" width="8.140625" style="319" customWidth="1"/>
    <col min="14088" max="14088" width="7.42578125" style="319" customWidth="1"/>
    <col min="14089" max="14089" width="8.5703125" style="319" customWidth="1"/>
    <col min="14090" max="14090" width="9.42578125" style="319" customWidth="1"/>
    <col min="14091" max="14091" width="7.85546875" style="319" customWidth="1"/>
    <col min="14092" max="14092" width="10.5703125" style="319" customWidth="1"/>
    <col min="14093" max="14095" width="9.42578125" style="319" customWidth="1"/>
    <col min="14096" max="14096" width="10.140625" style="319" customWidth="1"/>
    <col min="14097" max="14097" width="7.42578125" style="319" customWidth="1"/>
    <col min="14098" max="14098" width="9.5703125" style="319" customWidth="1"/>
    <col min="14099" max="14336" width="9.140625" style="319"/>
    <col min="14337" max="14337" width="4.5703125" style="319" customWidth="1"/>
    <col min="14338" max="14338" width="10.5703125" style="319" customWidth="1"/>
    <col min="14339" max="14339" width="46.85546875" style="319" customWidth="1"/>
    <col min="14340" max="14340" width="9.5703125" style="319" customWidth="1"/>
    <col min="14341" max="14341" width="8.85546875" style="319" customWidth="1"/>
    <col min="14342" max="14342" width="7.5703125" style="319" customWidth="1"/>
    <col min="14343" max="14343" width="8.140625" style="319" customWidth="1"/>
    <col min="14344" max="14344" width="7.42578125" style="319" customWidth="1"/>
    <col min="14345" max="14345" width="8.5703125" style="319" customWidth="1"/>
    <col min="14346" max="14346" width="9.42578125" style="319" customWidth="1"/>
    <col min="14347" max="14347" width="7.85546875" style="319" customWidth="1"/>
    <col min="14348" max="14348" width="10.5703125" style="319" customWidth="1"/>
    <col min="14349" max="14351" width="9.42578125" style="319" customWidth="1"/>
    <col min="14352" max="14352" width="10.140625" style="319" customWidth="1"/>
    <col min="14353" max="14353" width="7.42578125" style="319" customWidth="1"/>
    <col min="14354" max="14354" width="9.5703125" style="319" customWidth="1"/>
    <col min="14355" max="14592" width="9.140625" style="319"/>
    <col min="14593" max="14593" width="4.5703125" style="319" customWidth="1"/>
    <col min="14594" max="14594" width="10.5703125" style="319" customWidth="1"/>
    <col min="14595" max="14595" width="46.85546875" style="319" customWidth="1"/>
    <col min="14596" max="14596" width="9.5703125" style="319" customWidth="1"/>
    <col min="14597" max="14597" width="8.85546875" style="319" customWidth="1"/>
    <col min="14598" max="14598" width="7.5703125" style="319" customWidth="1"/>
    <col min="14599" max="14599" width="8.140625" style="319" customWidth="1"/>
    <col min="14600" max="14600" width="7.42578125" style="319" customWidth="1"/>
    <col min="14601" max="14601" width="8.5703125" style="319" customWidth="1"/>
    <col min="14602" max="14602" width="9.42578125" style="319" customWidth="1"/>
    <col min="14603" max="14603" width="7.85546875" style="319" customWidth="1"/>
    <col min="14604" max="14604" width="10.5703125" style="319" customWidth="1"/>
    <col min="14605" max="14607" width="9.42578125" style="319" customWidth="1"/>
    <col min="14608" max="14608" width="10.140625" style="319" customWidth="1"/>
    <col min="14609" max="14609" width="7.42578125" style="319" customWidth="1"/>
    <col min="14610" max="14610" width="9.5703125" style="319" customWidth="1"/>
    <col min="14611" max="14848" width="9.140625" style="319"/>
    <col min="14849" max="14849" width="4.5703125" style="319" customWidth="1"/>
    <col min="14850" max="14850" width="10.5703125" style="319" customWidth="1"/>
    <col min="14851" max="14851" width="46.85546875" style="319" customWidth="1"/>
    <col min="14852" max="14852" width="9.5703125" style="319" customWidth="1"/>
    <col min="14853" max="14853" width="8.85546875" style="319" customWidth="1"/>
    <col min="14854" max="14854" width="7.5703125" style="319" customWidth="1"/>
    <col min="14855" max="14855" width="8.140625" style="319" customWidth="1"/>
    <col min="14856" max="14856" width="7.42578125" style="319" customWidth="1"/>
    <col min="14857" max="14857" width="8.5703125" style="319" customWidth="1"/>
    <col min="14858" max="14858" width="9.42578125" style="319" customWidth="1"/>
    <col min="14859" max="14859" width="7.85546875" style="319" customWidth="1"/>
    <col min="14860" max="14860" width="10.5703125" style="319" customWidth="1"/>
    <col min="14861" max="14863" width="9.42578125" style="319" customWidth="1"/>
    <col min="14864" max="14864" width="10.140625" style="319" customWidth="1"/>
    <col min="14865" max="14865" width="7.42578125" style="319" customWidth="1"/>
    <col min="14866" max="14866" width="9.5703125" style="319" customWidth="1"/>
    <col min="14867" max="15104" width="9.140625" style="319"/>
    <col min="15105" max="15105" width="4.5703125" style="319" customWidth="1"/>
    <col min="15106" max="15106" width="10.5703125" style="319" customWidth="1"/>
    <col min="15107" max="15107" width="46.85546875" style="319" customWidth="1"/>
    <col min="15108" max="15108" width="9.5703125" style="319" customWidth="1"/>
    <col min="15109" max="15109" width="8.85546875" style="319" customWidth="1"/>
    <col min="15110" max="15110" width="7.5703125" style="319" customWidth="1"/>
    <col min="15111" max="15111" width="8.140625" style="319" customWidth="1"/>
    <col min="15112" max="15112" width="7.42578125" style="319" customWidth="1"/>
    <col min="15113" max="15113" width="8.5703125" style="319" customWidth="1"/>
    <col min="15114" max="15114" width="9.42578125" style="319" customWidth="1"/>
    <col min="15115" max="15115" width="7.85546875" style="319" customWidth="1"/>
    <col min="15116" max="15116" width="10.5703125" style="319" customWidth="1"/>
    <col min="15117" max="15119" width="9.42578125" style="319" customWidth="1"/>
    <col min="15120" max="15120" width="10.140625" style="319" customWidth="1"/>
    <col min="15121" max="15121" width="7.42578125" style="319" customWidth="1"/>
    <col min="15122" max="15122" width="9.5703125" style="319" customWidth="1"/>
    <col min="15123" max="15360" width="9.140625" style="319"/>
    <col min="15361" max="15361" width="4.5703125" style="319" customWidth="1"/>
    <col min="15362" max="15362" width="10.5703125" style="319" customWidth="1"/>
    <col min="15363" max="15363" width="46.85546875" style="319" customWidth="1"/>
    <col min="15364" max="15364" width="9.5703125" style="319" customWidth="1"/>
    <col min="15365" max="15365" width="8.85546875" style="319" customWidth="1"/>
    <col min="15366" max="15366" width="7.5703125" style="319" customWidth="1"/>
    <col min="15367" max="15367" width="8.140625" style="319" customWidth="1"/>
    <col min="15368" max="15368" width="7.42578125" style="319" customWidth="1"/>
    <col min="15369" max="15369" width="8.5703125" style="319" customWidth="1"/>
    <col min="15370" max="15370" width="9.42578125" style="319" customWidth="1"/>
    <col min="15371" max="15371" width="7.85546875" style="319" customWidth="1"/>
    <col min="15372" max="15372" width="10.5703125" style="319" customWidth="1"/>
    <col min="15373" max="15375" width="9.42578125" style="319" customWidth="1"/>
    <col min="15376" max="15376" width="10.140625" style="319" customWidth="1"/>
    <col min="15377" max="15377" width="7.42578125" style="319" customWidth="1"/>
    <col min="15378" max="15378" width="9.5703125" style="319" customWidth="1"/>
    <col min="15379" max="15616" width="9.140625" style="319"/>
    <col min="15617" max="15617" width="4.5703125" style="319" customWidth="1"/>
    <col min="15618" max="15618" width="10.5703125" style="319" customWidth="1"/>
    <col min="15619" max="15619" width="46.85546875" style="319" customWidth="1"/>
    <col min="15620" max="15620" width="9.5703125" style="319" customWidth="1"/>
    <col min="15621" max="15621" width="8.85546875" style="319" customWidth="1"/>
    <col min="15622" max="15622" width="7.5703125" style="319" customWidth="1"/>
    <col min="15623" max="15623" width="8.140625" style="319" customWidth="1"/>
    <col min="15624" max="15624" width="7.42578125" style="319" customWidth="1"/>
    <col min="15625" max="15625" width="8.5703125" style="319" customWidth="1"/>
    <col min="15626" max="15626" width="9.42578125" style="319" customWidth="1"/>
    <col min="15627" max="15627" width="7.85546875" style="319" customWidth="1"/>
    <col min="15628" max="15628" width="10.5703125" style="319" customWidth="1"/>
    <col min="15629" max="15631" width="9.42578125" style="319" customWidth="1"/>
    <col min="15632" max="15632" width="10.140625" style="319" customWidth="1"/>
    <col min="15633" max="15633" width="7.42578125" style="319" customWidth="1"/>
    <col min="15634" max="15634" width="9.5703125" style="319" customWidth="1"/>
    <col min="15635" max="15872" width="9.140625" style="319"/>
    <col min="15873" max="15873" width="4.5703125" style="319" customWidth="1"/>
    <col min="15874" max="15874" width="10.5703125" style="319" customWidth="1"/>
    <col min="15875" max="15875" width="46.85546875" style="319" customWidth="1"/>
    <col min="15876" max="15876" width="9.5703125" style="319" customWidth="1"/>
    <col min="15877" max="15877" width="8.85546875" style="319" customWidth="1"/>
    <col min="15878" max="15878" width="7.5703125" style="319" customWidth="1"/>
    <col min="15879" max="15879" width="8.140625" style="319" customWidth="1"/>
    <col min="15880" max="15880" width="7.42578125" style="319" customWidth="1"/>
    <col min="15881" max="15881" width="8.5703125" style="319" customWidth="1"/>
    <col min="15882" max="15882" width="9.42578125" style="319" customWidth="1"/>
    <col min="15883" max="15883" width="7.85546875" style="319" customWidth="1"/>
    <col min="15884" max="15884" width="10.5703125" style="319" customWidth="1"/>
    <col min="15885" max="15887" width="9.42578125" style="319" customWidth="1"/>
    <col min="15888" max="15888" width="10.140625" style="319" customWidth="1"/>
    <col min="15889" max="15889" width="7.42578125" style="319" customWidth="1"/>
    <col min="15890" max="15890" width="9.5703125" style="319" customWidth="1"/>
    <col min="15891" max="16128" width="9.140625" style="319"/>
    <col min="16129" max="16129" width="4.5703125" style="319" customWidth="1"/>
    <col min="16130" max="16130" width="10.5703125" style="319" customWidth="1"/>
    <col min="16131" max="16131" width="46.85546875" style="319" customWidth="1"/>
    <col min="16132" max="16132" width="9.5703125" style="319" customWidth="1"/>
    <col min="16133" max="16133" width="8.85546875" style="319" customWidth="1"/>
    <col min="16134" max="16134" width="7.5703125" style="319" customWidth="1"/>
    <col min="16135" max="16135" width="8.140625" style="319" customWidth="1"/>
    <col min="16136" max="16136" width="7.42578125" style="319" customWidth="1"/>
    <col min="16137" max="16137" width="8.5703125" style="319" customWidth="1"/>
    <col min="16138" max="16138" width="9.42578125" style="319" customWidth="1"/>
    <col min="16139" max="16139" width="7.85546875" style="319" customWidth="1"/>
    <col min="16140" max="16140" width="10.5703125" style="319" customWidth="1"/>
    <col min="16141" max="16143" width="9.42578125" style="319" customWidth="1"/>
    <col min="16144" max="16144" width="10.140625" style="319" customWidth="1"/>
    <col min="16145" max="16145" width="7.42578125" style="319" customWidth="1"/>
    <col min="16146" max="16146" width="9.5703125" style="319" customWidth="1"/>
    <col min="16147" max="16384" width="9.140625" style="319"/>
  </cols>
  <sheetData>
    <row r="1" spans="1:16" ht="15.75">
      <c r="A1" s="448" t="s">
        <v>247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</row>
    <row r="2" spans="1:16">
      <c r="A2" s="449" t="s">
        <v>248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</row>
    <row r="3" spans="1:16">
      <c r="A3" s="450" t="s">
        <v>24</v>
      </c>
      <c r="B3" s="450"/>
      <c r="C3" s="450"/>
      <c r="D3" s="450"/>
      <c r="E3" s="450"/>
      <c r="F3" s="450"/>
      <c r="G3" s="450"/>
      <c r="H3" s="450"/>
      <c r="I3" s="450"/>
      <c r="J3" s="450"/>
      <c r="K3" s="450"/>
      <c r="L3" s="450"/>
      <c r="M3" s="450"/>
      <c r="N3" s="450"/>
      <c r="O3" s="450"/>
      <c r="P3" s="450"/>
    </row>
    <row r="4" spans="1:16" ht="12.75" customHeight="1">
      <c r="A4" s="426" t="s">
        <v>203</v>
      </c>
      <c r="B4" s="426"/>
      <c r="C4" s="426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239"/>
    </row>
    <row r="5" spans="1:16" ht="12.75" customHeight="1">
      <c r="A5" s="423" t="s">
        <v>249</v>
      </c>
      <c r="B5" s="423"/>
      <c r="C5" s="423"/>
      <c r="D5" s="423"/>
      <c r="E5" s="423"/>
      <c r="F5" s="423"/>
      <c r="G5" s="423"/>
      <c r="H5" s="423"/>
      <c r="I5" s="240"/>
      <c r="J5" s="240"/>
      <c r="K5" s="240"/>
      <c r="L5" s="240"/>
      <c r="M5" s="240"/>
      <c r="N5" s="240"/>
      <c r="O5" s="240"/>
      <c r="P5" s="239"/>
    </row>
    <row r="6" spans="1:16" ht="13.5" customHeight="1">
      <c r="A6" s="422" t="s">
        <v>205</v>
      </c>
      <c r="B6" s="422"/>
      <c r="C6" s="422"/>
      <c r="D6" s="422"/>
      <c r="E6" s="422"/>
      <c r="F6" s="422"/>
      <c r="G6" s="422"/>
      <c r="H6" s="422"/>
      <c r="I6" s="241"/>
      <c r="J6" s="241"/>
      <c r="K6" s="241"/>
      <c r="L6" s="241"/>
      <c r="M6" s="241"/>
      <c r="N6" s="241"/>
      <c r="O6" s="241"/>
      <c r="P6" s="241"/>
    </row>
    <row r="7" spans="1:16">
      <c r="A7" s="416" t="s">
        <v>206</v>
      </c>
      <c r="B7" s="416"/>
      <c r="C7" s="416"/>
      <c r="D7" s="416"/>
      <c r="E7" s="416"/>
      <c r="F7" s="416"/>
      <c r="G7" s="416"/>
      <c r="H7" s="416"/>
      <c r="I7" s="241"/>
      <c r="J7" s="241"/>
      <c r="K7" s="241"/>
      <c r="L7" s="241"/>
      <c r="M7" s="241"/>
      <c r="N7" s="241"/>
      <c r="O7" s="241"/>
      <c r="P7" s="241"/>
    </row>
    <row r="8" spans="1:16" ht="15.75">
      <c r="A8" s="319" t="s">
        <v>250</v>
      </c>
      <c r="B8" s="313"/>
      <c r="C8" s="313"/>
      <c r="D8" s="322"/>
      <c r="E8" s="242"/>
      <c r="F8" s="322"/>
      <c r="G8" s="322"/>
      <c r="H8" s="322"/>
      <c r="I8" s="322"/>
      <c r="J8" s="324"/>
      <c r="K8" s="324"/>
      <c r="L8" s="324"/>
      <c r="M8" s="324"/>
      <c r="N8" s="324"/>
      <c r="O8" s="324"/>
      <c r="P8" s="324"/>
    </row>
    <row r="9" spans="1:16" ht="12.75" customHeight="1">
      <c r="A9" s="427" t="s">
        <v>251</v>
      </c>
      <c r="B9" s="427"/>
      <c r="C9" s="427"/>
      <c r="D9" s="427"/>
      <c r="E9" s="242"/>
      <c r="F9" s="322"/>
      <c r="G9" s="322"/>
      <c r="H9" s="322"/>
      <c r="I9" s="322"/>
      <c r="J9" s="324"/>
      <c r="K9" s="324"/>
      <c r="L9" s="324"/>
      <c r="M9" s="324"/>
      <c r="N9" s="324"/>
      <c r="O9" s="324"/>
      <c r="P9" s="324"/>
    </row>
    <row r="10" spans="1:16" ht="12.75" customHeight="1">
      <c r="A10" s="451" t="s">
        <v>207</v>
      </c>
      <c r="B10" s="451"/>
      <c r="C10" s="451"/>
      <c r="D10" s="451"/>
      <c r="E10" s="324"/>
      <c r="F10" s="243"/>
      <c r="G10" s="241"/>
      <c r="H10" s="241"/>
      <c r="I10" s="241"/>
      <c r="J10" s="241"/>
      <c r="K10" s="241"/>
      <c r="L10" s="452" t="s">
        <v>9</v>
      </c>
      <c r="M10" s="452"/>
      <c r="N10" s="452"/>
      <c r="O10" s="244">
        <f>P48</f>
        <v>3855.7999999999997</v>
      </c>
      <c r="P10" s="245" t="s">
        <v>66</v>
      </c>
    </row>
    <row r="11" spans="1:16" ht="12.75" customHeight="1">
      <c r="A11" s="453"/>
      <c r="B11" s="453"/>
      <c r="C11" s="453"/>
      <c r="D11" s="246"/>
      <c r="E11" s="246"/>
      <c r="F11" s="246"/>
      <c r="G11" s="246"/>
      <c r="H11" s="246"/>
      <c r="I11" s="246"/>
      <c r="J11" s="246"/>
      <c r="K11" s="246"/>
      <c r="L11" s="246"/>
      <c r="M11" s="246"/>
      <c r="N11" s="246"/>
      <c r="O11" s="447" t="s">
        <v>179</v>
      </c>
      <c r="P11" s="447"/>
    </row>
    <row r="12" spans="1:16" ht="12.75" customHeight="1">
      <c r="A12" s="445" t="s">
        <v>15</v>
      </c>
      <c r="B12" s="446" t="s">
        <v>68</v>
      </c>
      <c r="C12" s="445" t="s">
        <v>27</v>
      </c>
      <c r="D12" s="445" t="s">
        <v>0</v>
      </c>
      <c r="E12" s="441" t="s">
        <v>28</v>
      </c>
      <c r="F12" s="441" t="s">
        <v>29</v>
      </c>
      <c r="G12" s="441"/>
      <c r="H12" s="441"/>
      <c r="I12" s="441"/>
      <c r="J12" s="441"/>
      <c r="K12" s="441"/>
      <c r="L12" s="441" t="s">
        <v>30</v>
      </c>
      <c r="M12" s="441"/>
      <c r="N12" s="441"/>
      <c r="O12" s="441"/>
      <c r="P12" s="441"/>
    </row>
    <row r="13" spans="1:16" ht="20.85" customHeight="1">
      <c r="A13" s="445"/>
      <c r="B13" s="446"/>
      <c r="C13" s="445"/>
      <c r="D13" s="445"/>
      <c r="E13" s="441"/>
      <c r="F13" s="441" t="s">
        <v>208</v>
      </c>
      <c r="G13" s="441" t="s">
        <v>209</v>
      </c>
      <c r="H13" s="441" t="s">
        <v>11</v>
      </c>
      <c r="I13" s="441" t="s">
        <v>210</v>
      </c>
      <c r="J13" s="441" t="s">
        <v>13</v>
      </c>
      <c r="K13" s="441" t="s">
        <v>31</v>
      </c>
      <c r="L13" s="441" t="s">
        <v>211</v>
      </c>
      <c r="M13" s="441" t="s">
        <v>11</v>
      </c>
      <c r="N13" s="441" t="s">
        <v>210</v>
      </c>
      <c r="O13" s="441" t="s">
        <v>13</v>
      </c>
      <c r="P13" s="441" t="s">
        <v>32</v>
      </c>
    </row>
    <row r="14" spans="1:16" ht="40.5" customHeight="1">
      <c r="A14" s="445"/>
      <c r="B14" s="446"/>
      <c r="C14" s="445"/>
      <c r="D14" s="445"/>
      <c r="E14" s="441"/>
      <c r="F14" s="441"/>
      <c r="G14" s="441"/>
      <c r="H14" s="441"/>
      <c r="I14" s="441"/>
      <c r="J14" s="441"/>
      <c r="K14" s="441"/>
      <c r="L14" s="441"/>
      <c r="M14" s="441"/>
      <c r="N14" s="441"/>
      <c r="O14" s="441"/>
      <c r="P14" s="441"/>
    </row>
    <row r="15" spans="1:16">
      <c r="A15" s="247">
        <v>1</v>
      </c>
      <c r="B15" s="247">
        <v>2</v>
      </c>
      <c r="C15" s="247">
        <v>3</v>
      </c>
      <c r="D15" s="247">
        <v>4</v>
      </c>
      <c r="E15" s="248">
        <v>5</v>
      </c>
      <c r="F15" s="247">
        <v>6</v>
      </c>
      <c r="G15" s="247">
        <v>7</v>
      </c>
      <c r="H15" s="247">
        <v>8</v>
      </c>
      <c r="I15" s="247">
        <v>9</v>
      </c>
      <c r="J15" s="247">
        <v>10</v>
      </c>
      <c r="K15" s="247">
        <v>11</v>
      </c>
      <c r="L15" s="247">
        <v>12</v>
      </c>
      <c r="M15" s="247">
        <v>13</v>
      </c>
      <c r="N15" s="247">
        <v>14</v>
      </c>
      <c r="O15" s="247">
        <v>15</v>
      </c>
      <c r="P15" s="247">
        <v>16</v>
      </c>
    </row>
    <row r="16" spans="1:16">
      <c r="A16" s="249">
        <v>1</v>
      </c>
      <c r="B16" s="250"/>
      <c r="C16" s="283" t="s">
        <v>252</v>
      </c>
      <c r="D16" s="284"/>
      <c r="E16" s="285"/>
      <c r="F16" s="252"/>
      <c r="G16" s="252"/>
      <c r="H16" s="252"/>
      <c r="I16" s="252"/>
      <c r="J16" s="252"/>
      <c r="K16" s="252"/>
      <c r="L16" s="252"/>
      <c r="M16" s="252"/>
      <c r="N16" s="252"/>
      <c r="O16" s="252"/>
      <c r="P16" s="252"/>
    </row>
    <row r="17" spans="1:24">
      <c r="A17" s="249">
        <v>2</v>
      </c>
      <c r="B17" s="286" t="s">
        <v>253</v>
      </c>
      <c r="C17" s="287" t="s">
        <v>254</v>
      </c>
      <c r="D17" s="288"/>
      <c r="E17" s="288"/>
      <c r="F17" s="252"/>
      <c r="G17" s="252"/>
      <c r="H17" s="252">
        <f t="shared" ref="H17:H47" si="0">ROUND(F17*G17,2)</f>
        <v>0</v>
      </c>
      <c r="I17" s="252"/>
      <c r="J17" s="252"/>
      <c r="K17" s="252">
        <f t="shared" ref="K17:K47" si="1">ROUND(J17+I17+H17,2)</f>
        <v>0</v>
      </c>
      <c r="L17" s="252">
        <f t="shared" ref="L17:L47" si="2">ROUND(E17*F17,2)</f>
        <v>0</v>
      </c>
      <c r="M17" s="252">
        <f t="shared" ref="M17:M47" si="3">ROUND(E17*H17,2)</f>
        <v>0</v>
      </c>
      <c r="N17" s="252">
        <f t="shared" ref="N17:N47" si="4">ROUND(E17*I17,2)</f>
        <v>0</v>
      </c>
      <c r="O17" s="252">
        <f t="shared" ref="O17:O47" si="5">ROUND(E17*J17,2)</f>
        <v>0</v>
      </c>
      <c r="P17" s="252">
        <f t="shared" ref="P17:P47" si="6">ROUND(O17+N17+M17,2)</f>
        <v>0</v>
      </c>
      <c r="R17" s="256"/>
      <c r="T17" s="256"/>
    </row>
    <row r="18" spans="1:24">
      <c r="A18" s="249">
        <v>3</v>
      </c>
      <c r="B18" s="268"/>
      <c r="C18" s="289" t="s">
        <v>255</v>
      </c>
      <c r="D18" s="288"/>
      <c r="E18" s="288"/>
      <c r="F18" s="252"/>
      <c r="G18" s="252"/>
      <c r="H18" s="252">
        <f t="shared" si="0"/>
        <v>0</v>
      </c>
      <c r="I18" s="252"/>
      <c r="J18" s="252"/>
      <c r="K18" s="252">
        <f t="shared" si="1"/>
        <v>0</v>
      </c>
      <c r="L18" s="252">
        <f t="shared" si="2"/>
        <v>0</v>
      </c>
      <c r="M18" s="252">
        <f t="shared" si="3"/>
        <v>0</v>
      </c>
      <c r="N18" s="252">
        <f t="shared" si="4"/>
        <v>0</v>
      </c>
      <c r="O18" s="252">
        <f t="shared" si="5"/>
        <v>0</v>
      </c>
      <c r="P18" s="252">
        <f t="shared" si="6"/>
        <v>0</v>
      </c>
      <c r="R18" s="260"/>
      <c r="S18" s="261"/>
      <c r="T18" s="262"/>
      <c r="U18" s="263"/>
      <c r="V18" s="263"/>
      <c r="W18" s="261"/>
      <c r="X18" s="261"/>
    </row>
    <row r="19" spans="1:24">
      <c r="A19" s="249">
        <v>4</v>
      </c>
      <c r="B19" s="268"/>
      <c r="C19" s="290" t="s">
        <v>256</v>
      </c>
      <c r="D19" s="291" t="s">
        <v>84</v>
      </c>
      <c r="E19" s="288">
        <v>7</v>
      </c>
      <c r="F19" s="267">
        <v>0.1</v>
      </c>
      <c r="G19" s="252">
        <v>8</v>
      </c>
      <c r="H19" s="252">
        <f t="shared" si="0"/>
        <v>0.8</v>
      </c>
      <c r="I19" s="252">
        <v>0.1</v>
      </c>
      <c r="J19" s="252">
        <v>0.1</v>
      </c>
      <c r="K19" s="252">
        <f t="shared" si="1"/>
        <v>1</v>
      </c>
      <c r="L19" s="252">
        <f t="shared" si="2"/>
        <v>0.7</v>
      </c>
      <c r="M19" s="252">
        <f t="shared" si="3"/>
        <v>5.6</v>
      </c>
      <c r="N19" s="252">
        <f t="shared" si="4"/>
        <v>0.7</v>
      </c>
      <c r="O19" s="252">
        <f t="shared" si="5"/>
        <v>0.7</v>
      </c>
      <c r="P19" s="252">
        <f t="shared" si="6"/>
        <v>7</v>
      </c>
      <c r="R19" s="260"/>
      <c r="S19" s="261"/>
      <c r="T19" s="262"/>
      <c r="U19" s="263"/>
      <c r="V19" s="263"/>
      <c r="W19" s="261"/>
      <c r="X19" s="261"/>
    </row>
    <row r="20" spans="1:24">
      <c r="A20" s="249">
        <v>5</v>
      </c>
      <c r="B20" s="268"/>
      <c r="C20" s="290" t="s">
        <v>257</v>
      </c>
      <c r="D20" s="291" t="s">
        <v>84</v>
      </c>
      <c r="E20" s="288">
        <v>7</v>
      </c>
      <c r="F20" s="267">
        <v>0.1</v>
      </c>
      <c r="G20" s="252">
        <v>8</v>
      </c>
      <c r="H20" s="252">
        <f t="shared" si="0"/>
        <v>0.8</v>
      </c>
      <c r="I20" s="252">
        <v>0.1</v>
      </c>
      <c r="J20" s="252">
        <v>0.1</v>
      </c>
      <c r="K20" s="252">
        <f t="shared" si="1"/>
        <v>1</v>
      </c>
      <c r="L20" s="252">
        <f t="shared" si="2"/>
        <v>0.7</v>
      </c>
      <c r="M20" s="252">
        <f t="shared" si="3"/>
        <v>5.6</v>
      </c>
      <c r="N20" s="252">
        <f t="shared" si="4"/>
        <v>0.7</v>
      </c>
      <c r="O20" s="252">
        <f t="shared" si="5"/>
        <v>0.7</v>
      </c>
      <c r="P20" s="252">
        <f t="shared" si="6"/>
        <v>7</v>
      </c>
      <c r="R20" s="260"/>
      <c r="S20" s="261"/>
      <c r="T20" s="262"/>
      <c r="U20" s="263"/>
      <c r="V20" s="263"/>
      <c r="W20" s="261"/>
      <c r="X20" s="261"/>
    </row>
    <row r="21" spans="1:24">
      <c r="A21" s="249">
        <v>6</v>
      </c>
      <c r="B21" s="268"/>
      <c r="C21" s="290" t="s">
        <v>258</v>
      </c>
      <c r="D21" s="291" t="s">
        <v>84</v>
      </c>
      <c r="E21" s="288">
        <v>1</v>
      </c>
      <c r="F21" s="267">
        <v>1</v>
      </c>
      <c r="G21" s="252">
        <v>8</v>
      </c>
      <c r="H21" s="252">
        <f t="shared" si="0"/>
        <v>8</v>
      </c>
      <c r="I21" s="252">
        <v>0.1</v>
      </c>
      <c r="J21" s="252">
        <v>0.1</v>
      </c>
      <c r="K21" s="252">
        <f t="shared" si="1"/>
        <v>8.1999999999999993</v>
      </c>
      <c r="L21" s="252">
        <f t="shared" si="2"/>
        <v>1</v>
      </c>
      <c r="M21" s="252">
        <f t="shared" si="3"/>
        <v>8</v>
      </c>
      <c r="N21" s="252">
        <f t="shared" si="4"/>
        <v>0.1</v>
      </c>
      <c r="O21" s="252">
        <f t="shared" si="5"/>
        <v>0.1</v>
      </c>
      <c r="P21" s="252">
        <f t="shared" si="6"/>
        <v>8.1999999999999993</v>
      </c>
      <c r="R21" s="260"/>
      <c r="S21" s="261"/>
      <c r="T21" s="262"/>
      <c r="U21" s="263"/>
      <c r="V21" s="263"/>
      <c r="W21" s="261"/>
      <c r="X21" s="261"/>
    </row>
    <row r="22" spans="1:24">
      <c r="A22" s="249">
        <v>7</v>
      </c>
      <c r="B22" s="268"/>
      <c r="C22" s="287" t="s">
        <v>259</v>
      </c>
      <c r="D22" s="288"/>
      <c r="E22" s="288"/>
      <c r="F22" s="267"/>
      <c r="G22" s="252"/>
      <c r="H22" s="252">
        <f t="shared" si="0"/>
        <v>0</v>
      </c>
      <c r="I22" s="252"/>
      <c r="J22" s="252"/>
      <c r="K22" s="252">
        <f t="shared" si="1"/>
        <v>0</v>
      </c>
      <c r="L22" s="252">
        <f t="shared" si="2"/>
        <v>0</v>
      </c>
      <c r="M22" s="252">
        <f t="shared" si="3"/>
        <v>0</v>
      </c>
      <c r="N22" s="252">
        <f t="shared" si="4"/>
        <v>0</v>
      </c>
      <c r="O22" s="252">
        <f t="shared" si="5"/>
        <v>0</v>
      </c>
      <c r="P22" s="252">
        <f t="shared" si="6"/>
        <v>0</v>
      </c>
      <c r="R22" s="260"/>
      <c r="S22" s="261"/>
      <c r="T22" s="262"/>
      <c r="U22" s="263"/>
      <c r="V22" s="263"/>
      <c r="W22" s="261"/>
      <c r="X22" s="261"/>
    </row>
    <row r="23" spans="1:24">
      <c r="A23" s="249">
        <v>8</v>
      </c>
      <c r="B23" s="268"/>
      <c r="C23" s="289" t="s">
        <v>260</v>
      </c>
      <c r="D23" s="288"/>
      <c r="E23" s="292"/>
      <c r="F23" s="267"/>
      <c r="G23" s="252"/>
      <c r="H23" s="252">
        <f t="shared" si="0"/>
        <v>0</v>
      </c>
      <c r="I23" s="252"/>
      <c r="J23" s="252"/>
      <c r="K23" s="252">
        <f t="shared" si="1"/>
        <v>0</v>
      </c>
      <c r="L23" s="252">
        <f t="shared" si="2"/>
        <v>0</v>
      </c>
      <c r="M23" s="252">
        <f t="shared" si="3"/>
        <v>0</v>
      </c>
      <c r="N23" s="252">
        <f t="shared" si="4"/>
        <v>0</v>
      </c>
      <c r="O23" s="252">
        <f t="shared" si="5"/>
        <v>0</v>
      </c>
      <c r="P23" s="252">
        <f t="shared" si="6"/>
        <v>0</v>
      </c>
      <c r="R23" s="260"/>
      <c r="S23" s="261"/>
      <c r="T23" s="262"/>
      <c r="U23" s="263"/>
      <c r="V23" s="263"/>
      <c r="W23" s="261"/>
      <c r="X23" s="261"/>
    </row>
    <row r="24" spans="1:24" ht="38.25">
      <c r="A24" s="249">
        <v>9</v>
      </c>
      <c r="B24" s="268"/>
      <c r="C24" s="293" t="s">
        <v>261</v>
      </c>
      <c r="D24" s="288" t="s">
        <v>230</v>
      </c>
      <c r="E24" s="288">
        <v>2</v>
      </c>
      <c r="F24" s="271">
        <v>16</v>
      </c>
      <c r="G24" s="252">
        <v>8</v>
      </c>
      <c r="H24" s="252">
        <f t="shared" si="0"/>
        <v>128</v>
      </c>
      <c r="I24" s="252">
        <v>912</v>
      </c>
      <c r="J24" s="252"/>
      <c r="K24" s="252">
        <f t="shared" si="1"/>
        <v>1040</v>
      </c>
      <c r="L24" s="252">
        <f t="shared" si="2"/>
        <v>32</v>
      </c>
      <c r="M24" s="252">
        <f t="shared" si="3"/>
        <v>256</v>
      </c>
      <c r="N24" s="252">
        <f t="shared" si="4"/>
        <v>1824</v>
      </c>
      <c r="O24" s="252">
        <f t="shared" si="5"/>
        <v>0</v>
      </c>
      <c r="P24" s="252">
        <f t="shared" si="6"/>
        <v>2080</v>
      </c>
      <c r="R24" s="260"/>
      <c r="S24" s="261"/>
      <c r="T24" s="262"/>
      <c r="U24" s="263"/>
      <c r="V24" s="263"/>
      <c r="W24" s="261"/>
      <c r="X24" s="261"/>
    </row>
    <row r="25" spans="1:24">
      <c r="A25" s="249">
        <v>10</v>
      </c>
      <c r="B25" s="268"/>
      <c r="C25" s="289" t="s">
        <v>262</v>
      </c>
      <c r="D25" s="288"/>
      <c r="E25" s="288"/>
      <c r="F25" s="267"/>
      <c r="G25" s="252"/>
      <c r="H25" s="252">
        <f t="shared" si="0"/>
        <v>0</v>
      </c>
      <c r="I25" s="252"/>
      <c r="J25" s="252"/>
      <c r="K25" s="252">
        <f t="shared" si="1"/>
        <v>0</v>
      </c>
      <c r="L25" s="252">
        <f t="shared" si="2"/>
        <v>0</v>
      </c>
      <c r="M25" s="252">
        <f t="shared" si="3"/>
        <v>0</v>
      </c>
      <c r="N25" s="252">
        <f t="shared" si="4"/>
        <v>0</v>
      </c>
      <c r="O25" s="252">
        <f t="shared" si="5"/>
        <v>0</v>
      </c>
      <c r="P25" s="252">
        <f t="shared" si="6"/>
        <v>0</v>
      </c>
      <c r="R25" s="260"/>
      <c r="S25" s="261"/>
      <c r="T25" s="262"/>
      <c r="U25" s="263"/>
      <c r="V25" s="263"/>
      <c r="W25" s="261"/>
      <c r="X25" s="261"/>
    </row>
    <row r="26" spans="1:24">
      <c r="A26" s="249">
        <v>11</v>
      </c>
      <c r="B26" s="268"/>
      <c r="C26" s="294" t="s">
        <v>263</v>
      </c>
      <c r="D26" s="288" t="s">
        <v>84</v>
      </c>
      <c r="E26" s="288">
        <v>8</v>
      </c>
      <c r="F26" s="267">
        <v>1</v>
      </c>
      <c r="G26" s="252">
        <v>8</v>
      </c>
      <c r="H26" s="252">
        <f t="shared" si="0"/>
        <v>8</v>
      </c>
      <c r="I26" s="252">
        <v>7</v>
      </c>
      <c r="J26" s="252">
        <v>0.1</v>
      </c>
      <c r="K26" s="252">
        <f t="shared" si="1"/>
        <v>15.1</v>
      </c>
      <c r="L26" s="252">
        <f t="shared" si="2"/>
        <v>8</v>
      </c>
      <c r="M26" s="252">
        <f t="shared" si="3"/>
        <v>64</v>
      </c>
      <c r="N26" s="252">
        <f t="shared" si="4"/>
        <v>56</v>
      </c>
      <c r="O26" s="252">
        <f t="shared" si="5"/>
        <v>0.8</v>
      </c>
      <c r="P26" s="252">
        <f t="shared" si="6"/>
        <v>120.8</v>
      </c>
      <c r="R26" s="260"/>
      <c r="S26" s="261"/>
      <c r="T26" s="262"/>
      <c r="U26" s="263"/>
      <c r="V26" s="263"/>
      <c r="W26" s="261"/>
      <c r="X26" s="261"/>
    </row>
    <row r="27" spans="1:24">
      <c r="A27" s="249">
        <v>12</v>
      </c>
      <c r="B27" s="268"/>
      <c r="C27" s="289" t="s">
        <v>264</v>
      </c>
      <c r="D27" s="288"/>
      <c r="E27" s="288"/>
      <c r="F27" s="267"/>
      <c r="G27" s="252"/>
      <c r="H27" s="252">
        <f t="shared" si="0"/>
        <v>0</v>
      </c>
      <c r="I27" s="252"/>
      <c r="J27" s="252"/>
      <c r="K27" s="252">
        <f t="shared" si="1"/>
        <v>0</v>
      </c>
      <c r="L27" s="252">
        <f t="shared" si="2"/>
        <v>0</v>
      </c>
      <c r="M27" s="252">
        <f t="shared" si="3"/>
        <v>0</v>
      </c>
      <c r="N27" s="252">
        <f t="shared" si="4"/>
        <v>0</v>
      </c>
      <c r="O27" s="252">
        <f t="shared" si="5"/>
        <v>0</v>
      </c>
      <c r="P27" s="252">
        <f t="shared" si="6"/>
        <v>0</v>
      </c>
      <c r="R27" s="260"/>
      <c r="S27" s="261"/>
      <c r="T27" s="262"/>
      <c r="U27" s="263"/>
      <c r="V27" s="263"/>
      <c r="W27" s="261"/>
      <c r="X27" s="261"/>
    </row>
    <row r="28" spans="1:24">
      <c r="A28" s="249">
        <v>13</v>
      </c>
      <c r="B28" s="268"/>
      <c r="C28" s="294" t="s">
        <v>265</v>
      </c>
      <c r="D28" s="288" t="s">
        <v>84</v>
      </c>
      <c r="E28" s="288">
        <v>10</v>
      </c>
      <c r="F28" s="267">
        <v>1</v>
      </c>
      <c r="G28" s="252">
        <v>8</v>
      </c>
      <c r="H28" s="252">
        <f t="shared" si="0"/>
        <v>8</v>
      </c>
      <c r="I28" s="252">
        <v>7</v>
      </c>
      <c r="J28" s="252">
        <v>0.1</v>
      </c>
      <c r="K28" s="252">
        <f t="shared" si="1"/>
        <v>15.1</v>
      </c>
      <c r="L28" s="252">
        <f t="shared" si="2"/>
        <v>10</v>
      </c>
      <c r="M28" s="252">
        <f t="shared" si="3"/>
        <v>80</v>
      </c>
      <c r="N28" s="252">
        <f t="shared" si="4"/>
        <v>70</v>
      </c>
      <c r="O28" s="252">
        <f t="shared" si="5"/>
        <v>1</v>
      </c>
      <c r="P28" s="252">
        <f t="shared" si="6"/>
        <v>151</v>
      </c>
      <c r="R28" s="260"/>
      <c r="S28" s="261"/>
      <c r="T28" s="262"/>
      <c r="U28" s="263"/>
      <c r="V28" s="263"/>
      <c r="W28" s="261"/>
      <c r="X28" s="261"/>
    </row>
    <row r="29" spans="1:24">
      <c r="A29" s="249">
        <v>14</v>
      </c>
      <c r="B29" s="268"/>
      <c r="C29" s="294" t="s">
        <v>266</v>
      </c>
      <c r="D29" s="288" t="s">
        <v>84</v>
      </c>
      <c r="E29" s="288">
        <v>10</v>
      </c>
      <c r="F29" s="267">
        <v>1</v>
      </c>
      <c r="G29" s="252">
        <v>8</v>
      </c>
      <c r="H29" s="252">
        <f t="shared" si="0"/>
        <v>8</v>
      </c>
      <c r="I29" s="252">
        <v>10</v>
      </c>
      <c r="J29" s="252">
        <v>0.1</v>
      </c>
      <c r="K29" s="252">
        <f t="shared" si="1"/>
        <v>18.100000000000001</v>
      </c>
      <c r="L29" s="252">
        <f t="shared" si="2"/>
        <v>10</v>
      </c>
      <c r="M29" s="252">
        <f t="shared" si="3"/>
        <v>80</v>
      </c>
      <c r="N29" s="252">
        <f t="shared" si="4"/>
        <v>100</v>
      </c>
      <c r="O29" s="252">
        <f t="shared" si="5"/>
        <v>1</v>
      </c>
      <c r="P29" s="252">
        <f t="shared" si="6"/>
        <v>181</v>
      </c>
      <c r="R29" s="260"/>
      <c r="S29" s="261"/>
      <c r="T29" s="262"/>
      <c r="U29" s="263"/>
      <c r="V29" s="263"/>
      <c r="W29" s="261"/>
      <c r="X29" s="261"/>
    </row>
    <row r="30" spans="1:24">
      <c r="A30" s="249">
        <v>15</v>
      </c>
      <c r="B30" s="268"/>
      <c r="C30" s="294" t="s">
        <v>267</v>
      </c>
      <c r="D30" s="288" t="s">
        <v>84</v>
      </c>
      <c r="E30" s="288">
        <v>10</v>
      </c>
      <c r="F30" s="267">
        <v>1</v>
      </c>
      <c r="G30" s="252">
        <v>8</v>
      </c>
      <c r="H30" s="252">
        <f t="shared" si="0"/>
        <v>8</v>
      </c>
      <c r="I30" s="252">
        <v>15</v>
      </c>
      <c r="J30" s="252">
        <v>0.1</v>
      </c>
      <c r="K30" s="252">
        <f t="shared" si="1"/>
        <v>23.1</v>
      </c>
      <c r="L30" s="252">
        <f t="shared" si="2"/>
        <v>10</v>
      </c>
      <c r="M30" s="252">
        <f t="shared" si="3"/>
        <v>80</v>
      </c>
      <c r="N30" s="252">
        <f t="shared" si="4"/>
        <v>150</v>
      </c>
      <c r="O30" s="252">
        <f t="shared" si="5"/>
        <v>1</v>
      </c>
      <c r="P30" s="252">
        <f t="shared" si="6"/>
        <v>231</v>
      </c>
      <c r="R30" s="260"/>
      <c r="S30" s="261"/>
      <c r="T30" s="262"/>
      <c r="U30" s="263"/>
      <c r="V30" s="263"/>
      <c r="W30" s="261"/>
      <c r="X30" s="261"/>
    </row>
    <row r="31" spans="1:24">
      <c r="A31" s="249">
        <v>16</v>
      </c>
      <c r="B31" s="268"/>
      <c r="C31" s="287" t="s">
        <v>268</v>
      </c>
      <c r="D31" s="288"/>
      <c r="E31" s="288"/>
      <c r="F31" s="267"/>
      <c r="G31" s="252"/>
      <c r="H31" s="252">
        <f t="shared" si="0"/>
        <v>0</v>
      </c>
      <c r="I31" s="252"/>
      <c r="J31" s="252"/>
      <c r="K31" s="252">
        <f t="shared" si="1"/>
        <v>0</v>
      </c>
      <c r="L31" s="252">
        <f t="shared" si="2"/>
        <v>0</v>
      </c>
      <c r="M31" s="252">
        <f t="shared" si="3"/>
        <v>0</v>
      </c>
      <c r="N31" s="252">
        <f t="shared" si="4"/>
        <v>0</v>
      </c>
      <c r="O31" s="252">
        <f t="shared" si="5"/>
        <v>0</v>
      </c>
      <c r="P31" s="252">
        <f t="shared" si="6"/>
        <v>0</v>
      </c>
      <c r="R31" s="260"/>
      <c r="S31" s="261"/>
      <c r="T31" s="262"/>
      <c r="U31" s="263"/>
      <c r="V31" s="263"/>
      <c r="W31" s="261"/>
      <c r="X31" s="261"/>
    </row>
    <row r="32" spans="1:24">
      <c r="A32" s="249">
        <v>17</v>
      </c>
      <c r="B32" s="268"/>
      <c r="C32" s="295" t="s">
        <v>269</v>
      </c>
      <c r="D32" s="296" t="s">
        <v>22</v>
      </c>
      <c r="E32" s="297"/>
      <c r="F32" s="267">
        <v>1</v>
      </c>
      <c r="G32" s="252">
        <v>8</v>
      </c>
      <c r="H32" s="252">
        <f t="shared" si="0"/>
        <v>8</v>
      </c>
      <c r="I32" s="252">
        <v>45</v>
      </c>
      <c r="J32" s="252">
        <v>0.1</v>
      </c>
      <c r="K32" s="252">
        <f t="shared" si="1"/>
        <v>53.1</v>
      </c>
      <c r="L32" s="252">
        <f t="shared" si="2"/>
        <v>0</v>
      </c>
      <c r="M32" s="252">
        <f t="shared" si="3"/>
        <v>0</v>
      </c>
      <c r="N32" s="252">
        <f t="shared" si="4"/>
        <v>0</v>
      </c>
      <c r="O32" s="252">
        <f t="shared" si="5"/>
        <v>0</v>
      </c>
      <c r="P32" s="252">
        <f t="shared" si="6"/>
        <v>0</v>
      </c>
      <c r="R32" s="260"/>
      <c r="S32" s="261"/>
      <c r="T32" s="262"/>
      <c r="U32" s="263"/>
      <c r="V32" s="263"/>
      <c r="W32" s="261"/>
      <c r="X32" s="261"/>
    </row>
    <row r="33" spans="1:24">
      <c r="A33" s="249">
        <v>18</v>
      </c>
      <c r="B33" s="268"/>
      <c r="C33" s="289" t="s">
        <v>270</v>
      </c>
      <c r="D33" s="288"/>
      <c r="E33" s="288"/>
      <c r="F33" s="267"/>
      <c r="G33" s="252"/>
      <c r="H33" s="252">
        <f t="shared" si="0"/>
        <v>0</v>
      </c>
      <c r="I33" s="252"/>
      <c r="J33" s="252"/>
      <c r="K33" s="252">
        <f t="shared" si="1"/>
        <v>0</v>
      </c>
      <c r="L33" s="252">
        <f t="shared" si="2"/>
        <v>0</v>
      </c>
      <c r="M33" s="252">
        <f t="shared" si="3"/>
        <v>0</v>
      </c>
      <c r="N33" s="252">
        <f t="shared" si="4"/>
        <v>0</v>
      </c>
      <c r="O33" s="252">
        <f t="shared" si="5"/>
        <v>0</v>
      </c>
      <c r="P33" s="252">
        <f t="shared" si="6"/>
        <v>0</v>
      </c>
      <c r="R33" s="260"/>
      <c r="S33" s="261"/>
      <c r="T33" s="262"/>
      <c r="U33" s="263"/>
      <c r="V33" s="263"/>
      <c r="W33" s="261"/>
      <c r="X33" s="261"/>
    </row>
    <row r="34" spans="1:24">
      <c r="A34" s="249">
        <v>19</v>
      </c>
      <c r="B34" s="268"/>
      <c r="C34" s="298" t="s">
        <v>271</v>
      </c>
      <c r="D34" s="299" t="s">
        <v>2</v>
      </c>
      <c r="E34" s="299">
        <v>100</v>
      </c>
      <c r="F34" s="267">
        <v>0.2</v>
      </c>
      <c r="G34" s="252">
        <v>7</v>
      </c>
      <c r="H34" s="252">
        <f t="shared" si="0"/>
        <v>1.4</v>
      </c>
      <c r="I34" s="252">
        <v>1.2</v>
      </c>
      <c r="J34" s="252">
        <v>0.1</v>
      </c>
      <c r="K34" s="252">
        <f t="shared" si="1"/>
        <v>2.7</v>
      </c>
      <c r="L34" s="252">
        <f t="shared" si="2"/>
        <v>20</v>
      </c>
      <c r="M34" s="252">
        <f t="shared" si="3"/>
        <v>140</v>
      </c>
      <c r="N34" s="252">
        <f t="shared" si="4"/>
        <v>120</v>
      </c>
      <c r="O34" s="252">
        <f t="shared" si="5"/>
        <v>10</v>
      </c>
      <c r="P34" s="252">
        <f t="shared" si="6"/>
        <v>270</v>
      </c>
      <c r="R34" s="260"/>
      <c r="S34" s="261"/>
      <c r="T34" s="262"/>
      <c r="U34" s="263"/>
      <c r="V34" s="263"/>
      <c r="W34" s="261"/>
      <c r="X34" s="261"/>
    </row>
    <row r="35" spans="1:24">
      <c r="A35" s="249">
        <v>20</v>
      </c>
      <c r="B35" s="268"/>
      <c r="C35" s="298" t="s">
        <v>272</v>
      </c>
      <c r="D35" s="299" t="s">
        <v>2</v>
      </c>
      <c r="E35" s="299">
        <v>100</v>
      </c>
      <c r="F35" s="267">
        <v>0.2</v>
      </c>
      <c r="G35" s="252">
        <v>7</v>
      </c>
      <c r="H35" s="252">
        <f t="shared" si="0"/>
        <v>1.4</v>
      </c>
      <c r="I35" s="252">
        <v>1.4</v>
      </c>
      <c r="J35" s="252">
        <v>0.1</v>
      </c>
      <c r="K35" s="252">
        <f t="shared" si="1"/>
        <v>2.9</v>
      </c>
      <c r="L35" s="252">
        <f t="shared" si="2"/>
        <v>20</v>
      </c>
      <c r="M35" s="252">
        <f t="shared" si="3"/>
        <v>140</v>
      </c>
      <c r="N35" s="252">
        <f t="shared" si="4"/>
        <v>140</v>
      </c>
      <c r="O35" s="252">
        <f t="shared" si="5"/>
        <v>10</v>
      </c>
      <c r="P35" s="252">
        <f t="shared" si="6"/>
        <v>290</v>
      </c>
      <c r="R35" s="260"/>
      <c r="S35" s="261"/>
      <c r="T35" s="262"/>
      <c r="U35" s="263"/>
      <c r="V35" s="263"/>
      <c r="W35" s="261"/>
      <c r="X35" s="261"/>
    </row>
    <row r="36" spans="1:24">
      <c r="A36" s="249">
        <v>21</v>
      </c>
      <c r="B36" s="268"/>
      <c r="C36" s="298" t="s">
        <v>273</v>
      </c>
      <c r="D36" s="299" t="s">
        <v>2</v>
      </c>
      <c r="E36" s="299">
        <v>100</v>
      </c>
      <c r="F36" s="267">
        <v>0.2</v>
      </c>
      <c r="G36" s="252">
        <v>7</v>
      </c>
      <c r="H36" s="252">
        <f t="shared" si="0"/>
        <v>1.4</v>
      </c>
      <c r="I36" s="252">
        <v>1.6</v>
      </c>
      <c r="J36" s="252">
        <v>0.1</v>
      </c>
      <c r="K36" s="252">
        <f t="shared" si="1"/>
        <v>3.1</v>
      </c>
      <c r="L36" s="252">
        <f t="shared" si="2"/>
        <v>20</v>
      </c>
      <c r="M36" s="252">
        <f t="shared" si="3"/>
        <v>140</v>
      </c>
      <c r="N36" s="252">
        <f t="shared" si="4"/>
        <v>160</v>
      </c>
      <c r="O36" s="252">
        <f t="shared" si="5"/>
        <v>10</v>
      </c>
      <c r="P36" s="252">
        <f t="shared" si="6"/>
        <v>310</v>
      </c>
      <c r="R36" s="260"/>
      <c r="S36" s="261"/>
      <c r="T36" s="262"/>
      <c r="U36" s="263"/>
      <c r="V36" s="263"/>
      <c r="W36" s="261"/>
      <c r="X36" s="261"/>
    </row>
    <row r="37" spans="1:24">
      <c r="A37" s="249">
        <v>22</v>
      </c>
      <c r="B37" s="268"/>
      <c r="C37" s="298" t="s">
        <v>274</v>
      </c>
      <c r="D37" s="288" t="s">
        <v>230</v>
      </c>
      <c r="E37" s="299">
        <v>1</v>
      </c>
      <c r="F37" s="267">
        <v>0.1</v>
      </c>
      <c r="G37" s="252">
        <v>7</v>
      </c>
      <c r="H37" s="252">
        <f t="shared" si="0"/>
        <v>0.7</v>
      </c>
      <c r="I37" s="252">
        <v>10</v>
      </c>
      <c r="J37" s="252">
        <v>0.1</v>
      </c>
      <c r="K37" s="252">
        <f t="shared" si="1"/>
        <v>10.8</v>
      </c>
      <c r="L37" s="252">
        <f t="shared" si="2"/>
        <v>0.1</v>
      </c>
      <c r="M37" s="252">
        <f t="shared" si="3"/>
        <v>0.7</v>
      </c>
      <c r="N37" s="252">
        <f t="shared" si="4"/>
        <v>10</v>
      </c>
      <c r="O37" s="252">
        <f t="shared" si="5"/>
        <v>0.1</v>
      </c>
      <c r="P37" s="252">
        <f t="shared" si="6"/>
        <v>10.8</v>
      </c>
      <c r="R37" s="260"/>
      <c r="S37" s="261"/>
      <c r="T37" s="262"/>
      <c r="U37" s="263"/>
      <c r="V37" s="263"/>
      <c r="W37" s="261"/>
      <c r="X37" s="261"/>
    </row>
    <row r="38" spans="1:24" ht="36">
      <c r="A38" s="249">
        <v>23</v>
      </c>
      <c r="B38" s="268"/>
      <c r="C38" s="298" t="s">
        <v>261</v>
      </c>
      <c r="D38" s="288" t="s">
        <v>230</v>
      </c>
      <c r="E38" s="288">
        <v>1</v>
      </c>
      <c r="F38" s="267">
        <v>10</v>
      </c>
      <c r="G38" s="252">
        <v>7</v>
      </c>
      <c r="H38" s="252">
        <f t="shared" si="0"/>
        <v>70</v>
      </c>
      <c r="I38" s="252">
        <v>60</v>
      </c>
      <c r="J38" s="252">
        <v>3.1</v>
      </c>
      <c r="K38" s="252">
        <f t="shared" si="1"/>
        <v>133.1</v>
      </c>
      <c r="L38" s="252">
        <f t="shared" si="2"/>
        <v>10</v>
      </c>
      <c r="M38" s="252">
        <f t="shared" si="3"/>
        <v>70</v>
      </c>
      <c r="N38" s="252">
        <f t="shared" si="4"/>
        <v>60</v>
      </c>
      <c r="O38" s="252">
        <f t="shared" si="5"/>
        <v>3.1</v>
      </c>
      <c r="P38" s="252">
        <f t="shared" si="6"/>
        <v>133.1</v>
      </c>
      <c r="R38" s="260"/>
      <c r="S38" s="261"/>
      <c r="T38" s="262"/>
      <c r="U38" s="263"/>
      <c r="V38" s="263"/>
      <c r="W38" s="261"/>
      <c r="X38" s="261"/>
    </row>
    <row r="39" spans="1:24">
      <c r="A39" s="249">
        <v>24</v>
      </c>
      <c r="B39" s="268"/>
      <c r="C39" s="298" t="s">
        <v>275</v>
      </c>
      <c r="D39" s="288" t="s">
        <v>230</v>
      </c>
      <c r="E39" s="299">
        <v>1</v>
      </c>
      <c r="F39" s="267">
        <v>0.1</v>
      </c>
      <c r="G39" s="252">
        <v>7</v>
      </c>
      <c r="H39" s="252">
        <f t="shared" si="0"/>
        <v>0.7</v>
      </c>
      <c r="I39" s="252">
        <v>0.1</v>
      </c>
      <c r="J39" s="252">
        <v>0.1</v>
      </c>
      <c r="K39" s="252">
        <f t="shared" si="1"/>
        <v>0.9</v>
      </c>
      <c r="L39" s="252">
        <f t="shared" si="2"/>
        <v>0.1</v>
      </c>
      <c r="M39" s="252">
        <f t="shared" si="3"/>
        <v>0.7</v>
      </c>
      <c r="N39" s="252">
        <f t="shared" si="4"/>
        <v>0.1</v>
      </c>
      <c r="O39" s="252">
        <f t="shared" si="5"/>
        <v>0.1</v>
      </c>
      <c r="P39" s="252">
        <f t="shared" si="6"/>
        <v>0.9</v>
      </c>
      <c r="R39" s="260"/>
      <c r="S39" s="261"/>
      <c r="T39" s="262"/>
      <c r="U39" s="263"/>
      <c r="V39" s="263"/>
      <c r="W39" s="261"/>
      <c r="X39" s="261"/>
    </row>
    <row r="40" spans="1:24">
      <c r="A40" s="249">
        <v>25</v>
      </c>
      <c r="B40" s="268"/>
      <c r="C40" s="289" t="s">
        <v>276</v>
      </c>
      <c r="D40" s="288"/>
      <c r="E40" s="288"/>
      <c r="F40" s="267"/>
      <c r="G40" s="252"/>
      <c r="H40" s="252">
        <f t="shared" si="0"/>
        <v>0</v>
      </c>
      <c r="I40" s="252"/>
      <c r="J40" s="252"/>
      <c r="K40" s="252">
        <f t="shared" si="1"/>
        <v>0</v>
      </c>
      <c r="L40" s="252">
        <f t="shared" si="2"/>
        <v>0</v>
      </c>
      <c r="M40" s="252">
        <f t="shared" si="3"/>
        <v>0</v>
      </c>
      <c r="N40" s="252">
        <f t="shared" si="4"/>
        <v>0</v>
      </c>
      <c r="O40" s="252">
        <f t="shared" si="5"/>
        <v>0</v>
      </c>
      <c r="P40" s="252">
        <f t="shared" si="6"/>
        <v>0</v>
      </c>
      <c r="R40" s="260"/>
      <c r="S40" s="261"/>
      <c r="T40" s="262"/>
      <c r="U40" s="263"/>
      <c r="V40" s="263"/>
      <c r="W40" s="261"/>
      <c r="X40" s="261"/>
    </row>
    <row r="41" spans="1:24">
      <c r="A41" s="249">
        <v>26</v>
      </c>
      <c r="B41" s="268"/>
      <c r="C41" s="294" t="s">
        <v>277</v>
      </c>
      <c r="D41" s="288" t="s">
        <v>2</v>
      </c>
      <c r="E41" s="288">
        <v>10</v>
      </c>
      <c r="F41" s="267">
        <v>0.1</v>
      </c>
      <c r="G41" s="252">
        <v>7</v>
      </c>
      <c r="H41" s="252">
        <f t="shared" si="0"/>
        <v>0.7</v>
      </c>
      <c r="I41" s="252">
        <v>1</v>
      </c>
      <c r="J41" s="252">
        <v>0.1</v>
      </c>
      <c r="K41" s="252">
        <f t="shared" si="1"/>
        <v>1.8</v>
      </c>
      <c r="L41" s="252">
        <f t="shared" si="2"/>
        <v>1</v>
      </c>
      <c r="M41" s="252">
        <f t="shared" si="3"/>
        <v>7</v>
      </c>
      <c r="N41" s="252">
        <f t="shared" si="4"/>
        <v>10</v>
      </c>
      <c r="O41" s="252">
        <f t="shared" si="5"/>
        <v>1</v>
      </c>
      <c r="P41" s="252">
        <f t="shared" si="6"/>
        <v>18</v>
      </c>
      <c r="R41" s="260"/>
      <c r="S41" s="261"/>
      <c r="T41" s="262"/>
      <c r="U41" s="263"/>
      <c r="V41" s="263"/>
      <c r="W41" s="261"/>
      <c r="X41" s="261"/>
    </row>
    <row r="42" spans="1:24">
      <c r="A42" s="249">
        <v>27</v>
      </c>
      <c r="B42" s="268"/>
      <c r="C42" s="294" t="s">
        <v>278</v>
      </c>
      <c r="D42" s="288" t="s">
        <v>2</v>
      </c>
      <c r="E42" s="288">
        <v>10</v>
      </c>
      <c r="F42" s="267">
        <v>0.15</v>
      </c>
      <c r="G42" s="252">
        <v>7</v>
      </c>
      <c r="H42" s="252">
        <f t="shared" si="0"/>
        <v>1.05</v>
      </c>
      <c r="I42" s="252">
        <v>0.1</v>
      </c>
      <c r="J42" s="252">
        <v>0.1</v>
      </c>
      <c r="K42" s="252">
        <f t="shared" si="1"/>
        <v>1.25</v>
      </c>
      <c r="L42" s="252">
        <f t="shared" si="2"/>
        <v>1.5</v>
      </c>
      <c r="M42" s="252">
        <f t="shared" si="3"/>
        <v>10.5</v>
      </c>
      <c r="N42" s="252">
        <f t="shared" si="4"/>
        <v>1</v>
      </c>
      <c r="O42" s="252">
        <f t="shared" si="5"/>
        <v>1</v>
      </c>
      <c r="P42" s="252">
        <f t="shared" si="6"/>
        <v>12.5</v>
      </c>
      <c r="R42" s="260"/>
      <c r="S42" s="261"/>
      <c r="T42" s="262"/>
      <c r="U42" s="263"/>
      <c r="V42" s="263"/>
      <c r="W42" s="261"/>
      <c r="X42" s="261"/>
    </row>
    <row r="43" spans="1:24">
      <c r="A43" s="249">
        <v>28</v>
      </c>
      <c r="B43" s="268"/>
      <c r="C43" s="289" t="s">
        <v>279</v>
      </c>
      <c r="D43" s="288"/>
      <c r="E43" s="288"/>
      <c r="F43" s="267"/>
      <c r="G43" s="252"/>
      <c r="H43" s="252">
        <f t="shared" si="0"/>
        <v>0</v>
      </c>
      <c r="I43" s="252"/>
      <c r="J43" s="252"/>
      <c r="K43" s="252">
        <f t="shared" si="1"/>
        <v>0</v>
      </c>
      <c r="L43" s="252">
        <f t="shared" si="2"/>
        <v>0</v>
      </c>
      <c r="M43" s="252">
        <f t="shared" si="3"/>
        <v>0</v>
      </c>
      <c r="N43" s="252">
        <f t="shared" si="4"/>
        <v>0</v>
      </c>
      <c r="O43" s="252">
        <f t="shared" si="5"/>
        <v>0</v>
      </c>
      <c r="P43" s="252">
        <f t="shared" si="6"/>
        <v>0</v>
      </c>
      <c r="R43" s="260"/>
      <c r="S43" s="261"/>
      <c r="T43" s="262"/>
      <c r="U43" s="263"/>
      <c r="V43" s="263"/>
      <c r="W43" s="261"/>
      <c r="X43" s="261"/>
    </row>
    <row r="44" spans="1:24">
      <c r="A44" s="249">
        <v>29</v>
      </c>
      <c r="B44" s="268"/>
      <c r="C44" s="294" t="s">
        <v>221</v>
      </c>
      <c r="D44" s="288" t="s">
        <v>230</v>
      </c>
      <c r="E44" s="299">
        <v>1</v>
      </c>
      <c r="F44" s="267">
        <v>1</v>
      </c>
      <c r="G44" s="252">
        <v>7</v>
      </c>
      <c r="H44" s="252">
        <f t="shared" si="0"/>
        <v>7</v>
      </c>
      <c r="I44" s="252">
        <v>3</v>
      </c>
      <c r="J44" s="252">
        <v>0.1</v>
      </c>
      <c r="K44" s="252">
        <f t="shared" si="1"/>
        <v>10.1</v>
      </c>
      <c r="L44" s="252">
        <f t="shared" si="2"/>
        <v>1</v>
      </c>
      <c r="M44" s="252">
        <f t="shared" si="3"/>
        <v>7</v>
      </c>
      <c r="N44" s="252">
        <f t="shared" si="4"/>
        <v>3</v>
      </c>
      <c r="O44" s="252">
        <f t="shared" si="5"/>
        <v>0.1</v>
      </c>
      <c r="P44" s="252">
        <f t="shared" si="6"/>
        <v>10.1</v>
      </c>
      <c r="R44" s="260"/>
      <c r="S44" s="261"/>
      <c r="T44" s="262"/>
      <c r="U44" s="263"/>
      <c r="V44" s="263"/>
      <c r="W44" s="261"/>
      <c r="X44" s="261"/>
    </row>
    <row r="45" spans="1:24">
      <c r="A45" s="249">
        <v>30</v>
      </c>
      <c r="B45" s="268"/>
      <c r="C45" s="294" t="s">
        <v>280</v>
      </c>
      <c r="D45" s="288" t="s">
        <v>230</v>
      </c>
      <c r="E45" s="299">
        <v>1</v>
      </c>
      <c r="F45" s="267">
        <v>1</v>
      </c>
      <c r="G45" s="252">
        <v>7</v>
      </c>
      <c r="H45" s="252">
        <f t="shared" si="0"/>
        <v>7</v>
      </c>
      <c r="I45" s="252">
        <v>0.1</v>
      </c>
      <c r="J45" s="252">
        <v>0.1</v>
      </c>
      <c r="K45" s="252">
        <f t="shared" si="1"/>
        <v>7.2</v>
      </c>
      <c r="L45" s="252">
        <f t="shared" si="2"/>
        <v>1</v>
      </c>
      <c r="M45" s="252">
        <f t="shared" si="3"/>
        <v>7</v>
      </c>
      <c r="N45" s="252">
        <f t="shared" si="4"/>
        <v>0.1</v>
      </c>
      <c r="O45" s="252">
        <f t="shared" si="5"/>
        <v>0.1</v>
      </c>
      <c r="P45" s="252">
        <f t="shared" si="6"/>
        <v>7.2</v>
      </c>
      <c r="R45" s="260"/>
      <c r="S45" s="261"/>
      <c r="T45" s="262"/>
      <c r="U45" s="263"/>
      <c r="V45" s="263"/>
      <c r="W45" s="261"/>
      <c r="X45" s="261"/>
    </row>
    <row r="46" spans="1:24">
      <c r="A46" s="249">
        <v>31</v>
      </c>
      <c r="B46" s="268"/>
      <c r="C46" s="294" t="s">
        <v>281</v>
      </c>
      <c r="D46" s="299" t="s">
        <v>230</v>
      </c>
      <c r="E46" s="299">
        <v>1</v>
      </c>
      <c r="F46" s="267">
        <v>1</v>
      </c>
      <c r="G46" s="252">
        <v>7</v>
      </c>
      <c r="H46" s="252">
        <f t="shared" si="0"/>
        <v>7</v>
      </c>
      <c r="I46" s="252">
        <v>0.1</v>
      </c>
      <c r="J46" s="252">
        <v>0.1</v>
      </c>
      <c r="K46" s="252">
        <f t="shared" si="1"/>
        <v>7.2</v>
      </c>
      <c r="L46" s="252">
        <f t="shared" si="2"/>
        <v>1</v>
      </c>
      <c r="M46" s="252">
        <f t="shared" si="3"/>
        <v>7</v>
      </c>
      <c r="N46" s="252">
        <f t="shared" si="4"/>
        <v>0.1</v>
      </c>
      <c r="O46" s="252">
        <f t="shared" si="5"/>
        <v>0.1</v>
      </c>
      <c r="P46" s="252">
        <f t="shared" si="6"/>
        <v>7.2</v>
      </c>
      <c r="R46" s="260"/>
      <c r="S46" s="261"/>
      <c r="T46" s="262"/>
      <c r="U46" s="263"/>
      <c r="V46" s="263"/>
      <c r="W46" s="261"/>
      <c r="X46" s="261"/>
    </row>
    <row r="47" spans="1:24">
      <c r="A47" s="300"/>
      <c r="B47" s="268"/>
      <c r="C47" s="272"/>
      <c r="D47" s="258"/>
      <c r="E47" s="259"/>
      <c r="F47" s="267"/>
      <c r="G47" s="252"/>
      <c r="H47" s="252">
        <f t="shared" si="0"/>
        <v>0</v>
      </c>
      <c r="I47" s="252"/>
      <c r="J47" s="252"/>
      <c r="K47" s="252">
        <f t="shared" si="1"/>
        <v>0</v>
      </c>
      <c r="L47" s="252">
        <f t="shared" si="2"/>
        <v>0</v>
      </c>
      <c r="M47" s="252">
        <f t="shared" si="3"/>
        <v>0</v>
      </c>
      <c r="N47" s="252">
        <f t="shared" si="4"/>
        <v>0</v>
      </c>
      <c r="O47" s="252">
        <f t="shared" si="5"/>
        <v>0</v>
      </c>
      <c r="P47" s="252">
        <f t="shared" si="6"/>
        <v>0</v>
      </c>
      <c r="R47" s="260"/>
      <c r="S47" s="261"/>
      <c r="T47" s="262"/>
      <c r="U47" s="263"/>
      <c r="V47" s="263"/>
      <c r="W47" s="261"/>
      <c r="X47" s="261"/>
    </row>
    <row r="48" spans="1:24" ht="12.75" customHeight="1">
      <c r="A48" s="273"/>
      <c r="B48" s="442" t="s">
        <v>244</v>
      </c>
      <c r="C48" s="442"/>
      <c r="D48" s="442"/>
      <c r="E48" s="442"/>
      <c r="F48" s="442"/>
      <c r="G48" s="442"/>
      <c r="H48" s="442"/>
      <c r="I48" s="442"/>
      <c r="J48" s="442"/>
      <c r="K48" s="442"/>
      <c r="L48" s="274">
        <f>SUM(L17:L47)</f>
        <v>148.1</v>
      </c>
      <c r="M48" s="274">
        <f>SUM(M17:M47)</f>
        <v>1109.1000000000001</v>
      </c>
      <c r="N48" s="274">
        <f>SUM(N17:N47)</f>
        <v>2705.7999999999997</v>
      </c>
      <c r="O48" s="274">
        <f>SUM(O17:O47)</f>
        <v>40.900000000000006</v>
      </c>
      <c r="P48" s="274">
        <f>SUM(P17:P47)</f>
        <v>3855.7999999999997</v>
      </c>
      <c r="R48" s="275"/>
    </row>
    <row r="49" spans="1:16" ht="14.25" customHeight="1">
      <c r="A49" s="443"/>
      <c r="B49" s="443"/>
      <c r="C49" s="443"/>
      <c r="D49" s="443"/>
      <c r="E49" s="443"/>
      <c r="F49" s="276"/>
      <c r="G49" s="277"/>
      <c r="H49" s="278"/>
      <c r="I49" s="278"/>
      <c r="J49" s="278"/>
      <c r="K49" s="278"/>
      <c r="L49" s="278"/>
      <c r="M49" s="278"/>
      <c r="N49" s="278"/>
      <c r="O49" s="278"/>
      <c r="P49" s="278"/>
    </row>
    <row r="51" spans="1:16" ht="15">
      <c r="A51" s="205"/>
      <c r="B51" s="205" t="s">
        <v>185</v>
      </c>
      <c r="C51" s="206"/>
      <c r="D51" s="279"/>
      <c r="E51" s="279"/>
      <c r="F51" s="279"/>
      <c r="G51" s="444"/>
      <c r="H51" s="444"/>
      <c r="I51" s="444"/>
      <c r="J51" s="279"/>
      <c r="K51" s="279"/>
      <c r="L51" s="279"/>
      <c r="M51" s="205"/>
      <c r="N51" s="205"/>
      <c r="O51" s="205"/>
      <c r="P51" s="205" t="s">
        <v>245</v>
      </c>
    </row>
    <row r="52" spans="1:16" ht="15">
      <c r="A52" s="280"/>
      <c r="B52" s="410" t="s">
        <v>246</v>
      </c>
      <c r="C52" s="410"/>
      <c r="D52" s="410"/>
      <c r="E52" s="316"/>
      <c r="F52" s="316"/>
      <c r="G52" s="410"/>
      <c r="H52" s="410"/>
      <c r="I52" s="410"/>
      <c r="J52" s="410"/>
      <c r="K52" s="410"/>
      <c r="L52" s="410"/>
      <c r="M52" s="410"/>
      <c r="N52" s="410"/>
      <c r="O52" s="316"/>
      <c r="P52" s="316"/>
    </row>
    <row r="53" spans="1:16" ht="15.75">
      <c r="A53" s="281"/>
      <c r="B53" s="210" t="s">
        <v>187</v>
      </c>
      <c r="C53" s="281"/>
      <c r="D53" s="281"/>
      <c r="E53" s="205"/>
      <c r="F53" s="205"/>
      <c r="G53" s="281"/>
      <c r="H53" s="281"/>
      <c r="J53" s="282"/>
      <c r="K53" s="282"/>
      <c r="L53" s="282"/>
      <c r="M53" s="282"/>
      <c r="N53" s="282"/>
      <c r="O53" s="282"/>
      <c r="P53" s="282"/>
    </row>
    <row r="54" spans="1:16" ht="15">
      <c r="A54" s="323"/>
      <c r="B54" s="323"/>
      <c r="C54" s="281"/>
      <c r="D54" s="323"/>
      <c r="E54" s="323"/>
      <c r="F54" s="323"/>
      <c r="G54" s="439"/>
      <c r="H54" s="439"/>
      <c r="I54" s="439"/>
      <c r="J54" s="323"/>
      <c r="K54" s="323"/>
      <c r="L54" s="323"/>
      <c r="M54" s="323"/>
      <c r="N54" s="323"/>
      <c r="O54" s="323"/>
      <c r="P54" s="323"/>
    </row>
    <row r="55" spans="1:16" ht="15">
      <c r="B55" s="439"/>
      <c r="C55" s="439"/>
      <c r="D55" s="439"/>
      <c r="E55" s="439"/>
    </row>
    <row r="56" spans="1:16">
      <c r="B56" s="440"/>
      <c r="C56" s="440"/>
      <c r="D56" s="440"/>
    </row>
  </sheetData>
  <sheetProtection selectLockedCells="1" selectUnlockedCells="1"/>
  <mergeCells count="38">
    <mergeCell ref="O11:P11"/>
    <mergeCell ref="A1:P1"/>
    <mergeCell ref="A2:P2"/>
    <mergeCell ref="A3:P3"/>
    <mergeCell ref="A4:C4"/>
    <mergeCell ref="A5:H5"/>
    <mergeCell ref="A6:H6"/>
    <mergeCell ref="A7:H7"/>
    <mergeCell ref="A9:D9"/>
    <mergeCell ref="A10:D10"/>
    <mergeCell ref="L10:N10"/>
    <mergeCell ref="A11:C11"/>
    <mergeCell ref="K13:K14"/>
    <mergeCell ref="L13:L14"/>
    <mergeCell ref="M13:M14"/>
    <mergeCell ref="N13:N14"/>
    <mergeCell ref="F12:K12"/>
    <mergeCell ref="F13:F14"/>
    <mergeCell ref="G13:G14"/>
    <mergeCell ref="H13:H14"/>
    <mergeCell ref="I13:I14"/>
    <mergeCell ref="J13:J14"/>
    <mergeCell ref="G54:I54"/>
    <mergeCell ref="B55:E55"/>
    <mergeCell ref="B56:D56"/>
    <mergeCell ref="O13:O14"/>
    <mergeCell ref="P13:P14"/>
    <mergeCell ref="B48:K48"/>
    <mergeCell ref="A49:E49"/>
    <mergeCell ref="G51:I51"/>
    <mergeCell ref="B52:D52"/>
    <mergeCell ref="G52:N52"/>
    <mergeCell ref="A12:A14"/>
    <mergeCell ref="B12:B14"/>
    <mergeCell ref="C12:C14"/>
    <mergeCell ref="D12:D14"/>
    <mergeCell ref="E12:E14"/>
    <mergeCell ref="L12:P12"/>
  </mergeCells>
  <conditionalFormatting sqref="C38">
    <cfRule type="expression" dxfId="1" priority="2" stopIfTrue="1">
      <formula>"#REF!=""tx"""</formula>
    </cfRule>
  </conditionalFormatting>
  <conditionalFormatting sqref="C24">
    <cfRule type="expression" dxfId="0" priority="1" stopIfTrue="1">
      <formula>#REF!="tx"</formula>
    </cfRule>
  </conditionalFormatting>
  <pageMargins left="0.43333333333333335" right="0.2361111111111111" top="0.74791666666666667" bottom="0.74791666666666667" header="0.51180555555555551" footer="0.51180555555555551"/>
  <pageSetup paperSize="9" scale="76" firstPageNumber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13</vt:i4>
      </vt:variant>
    </vt:vector>
  </HeadingPairs>
  <TitlesOfParts>
    <vt:vector size="24" baseType="lpstr">
      <vt:lpstr>Kopsavilkums</vt:lpstr>
      <vt:lpstr>APV_koptāme</vt:lpstr>
      <vt:lpstr>APV_kopsavilkums</vt:lpstr>
      <vt:lpstr>APV_1.1</vt:lpstr>
      <vt:lpstr>RSMT_ventil</vt:lpstr>
      <vt:lpstr>RSMT_jumta remonts</vt:lpstr>
      <vt:lpstr>RSMT_līgumcenas koptāme</vt:lpstr>
      <vt:lpstr>RSMT_Būvniecības koptāme</vt:lpstr>
      <vt:lpstr>RSMT_kopsavilkums</vt:lpstr>
      <vt:lpstr>RSMT_apdare</vt:lpstr>
      <vt:lpstr>RSMT_elektrība</vt:lpstr>
      <vt:lpstr>APV_1.1!Excel_BuiltIn__FilterDatabase</vt:lpstr>
      <vt:lpstr>RSMT_apdare!Excel_BuiltIn_Print_Area</vt:lpstr>
      <vt:lpstr>RSMT_elektrība!Excel_BuiltIn_Print_Area</vt:lpstr>
      <vt:lpstr>RSMT_elektrība!Excel_BuiltIn_Print_Titles</vt:lpstr>
      <vt:lpstr>APV_1.1!Print_Area</vt:lpstr>
      <vt:lpstr>APV_kopsavilkums!Print_Area</vt:lpstr>
      <vt:lpstr>APV_koptāme!Print_Area</vt:lpstr>
      <vt:lpstr>RSMT_apdare!Print_Area</vt:lpstr>
      <vt:lpstr>'RSMT_Būvniecības koptāme'!Print_Area</vt:lpstr>
      <vt:lpstr>RSMT_kopsavilkums!Print_Area</vt:lpstr>
      <vt:lpstr>'RSMT_līgumcenas koptāme'!Print_Area</vt:lpstr>
      <vt:lpstr>APV_1.1!Print_Titles</vt:lpstr>
      <vt:lpstr>RSMT_apdare!Print_Titles</vt:lpstr>
    </vt:vector>
  </TitlesOfParts>
  <Company>DataPro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Laura Vikšere</cp:lastModifiedBy>
  <cp:lastPrinted>2024-04-11T13:19:21Z</cp:lastPrinted>
  <dcterms:created xsi:type="dcterms:W3CDTF">2002-01-28T08:22:32Z</dcterms:created>
  <dcterms:modified xsi:type="dcterms:W3CDTF">2025-01-31T13:42:47Z</dcterms:modified>
</cp:coreProperties>
</file>