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liga_skrebe_kem_gov_lv/Documents/Desktop/Liga/KPFI_EKII_finanses/budzets_2025/MK_rikojprojekts_EVA/"/>
    </mc:Choice>
  </mc:AlternateContent>
  <xr:revisionPtr revIDLastSave="162" documentId="8_{B9F4FDB0-81B9-4192-8D3A-7B20625BA9CA}" xr6:coauthVersionLast="47" xr6:coauthVersionMax="47" xr10:uidLastSave="{850D275C-0670-4E4B-8BFD-BD7F29505062}"/>
  <bookViews>
    <workbookView xWindow="-80" yWindow="-80" windowWidth="19360" windowHeight="10360" xr2:uid="{4BFC301D-946B-4122-8F4D-174BFE7F539E}"/>
  </bookViews>
  <sheets>
    <sheet name="Kopā_EVA_budzets (2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4" i="4" l="1"/>
  <c r="X24" i="4"/>
  <c r="Y24" i="4"/>
  <c r="Z24" i="4"/>
  <c r="AA24" i="4"/>
  <c r="AA16" i="4"/>
  <c r="AA12" i="4"/>
  <c r="AA11" i="4"/>
  <c r="V16" i="4"/>
  <c r="V15" i="4"/>
  <c r="V14" i="4"/>
  <c r="V4" i="4"/>
  <c r="V11" i="4"/>
  <c r="V12" i="4"/>
  <c r="X16" i="4"/>
  <c r="X12" i="4"/>
  <c r="Z11" i="4"/>
  <c r="Z4" i="4" s="1"/>
  <c r="Z15" i="4"/>
  <c r="Z14" i="4" s="1"/>
  <c r="Z13" i="4" s="1"/>
  <c r="S12" i="4"/>
  <c r="S11" i="4" s="1"/>
  <c r="S4" i="4" s="1"/>
  <c r="S16" i="4"/>
  <c r="U11" i="4"/>
  <c r="U4" i="4" s="1"/>
  <c r="U15" i="4"/>
  <c r="U14" i="4" s="1"/>
  <c r="U13" i="4" s="1"/>
  <c r="Q13" i="4"/>
  <c r="Q14" i="4"/>
  <c r="Q15" i="4"/>
  <c r="Q16" i="4"/>
  <c r="Q12" i="4"/>
  <c r="Q11" i="4"/>
  <c r="Q5" i="4"/>
  <c r="P11" i="4"/>
  <c r="P4" i="4" s="1"/>
  <c r="P15" i="4"/>
  <c r="P14" i="4" s="1"/>
  <c r="P18" i="4"/>
  <c r="O11" i="4"/>
  <c r="N12" i="4"/>
  <c r="N11" i="4" s="1"/>
  <c r="N13" i="4"/>
  <c r="N15" i="4"/>
  <c r="N16" i="4"/>
  <c r="I12" i="4"/>
  <c r="I11" i="4" s="1"/>
  <c r="L16" i="4"/>
  <c r="L14" i="4"/>
  <c r="L13" i="4"/>
  <c r="L15" i="4"/>
  <c r="L12" i="4"/>
  <c r="L5" i="4"/>
  <c r="K4" i="4"/>
  <c r="K12" i="4"/>
  <c r="K11" i="4" s="1"/>
  <c r="K15" i="4"/>
  <c r="K14" i="4" s="1"/>
  <c r="K13" i="4" s="1"/>
  <c r="J13" i="4"/>
  <c r="J14" i="4"/>
  <c r="I16" i="4"/>
  <c r="AA19" i="4"/>
  <c r="V19" i="4"/>
  <c r="Q19" i="4"/>
  <c r="L19" i="4"/>
  <c r="D19" i="4"/>
  <c r="D18" i="4" s="1"/>
  <c r="Y18" i="4"/>
  <c r="X18" i="4"/>
  <c r="W18" i="4"/>
  <c r="T18" i="4"/>
  <c r="S18" i="4"/>
  <c r="R18" i="4"/>
  <c r="O18" i="4"/>
  <c r="N18" i="4"/>
  <c r="M18" i="4"/>
  <c r="J18" i="4"/>
  <c r="I18" i="4"/>
  <c r="H18" i="4"/>
  <c r="E18" i="4"/>
  <c r="AA17" i="4"/>
  <c r="V17" i="4"/>
  <c r="Q17" i="4"/>
  <c r="L17" i="4"/>
  <c r="D17" i="4"/>
  <c r="G17" i="4" s="1"/>
  <c r="G16" i="4"/>
  <c r="Y15" i="4"/>
  <c r="Y14" i="4" s="1"/>
  <c r="X15" i="4"/>
  <c r="X14" i="4" s="1"/>
  <c r="W15" i="4"/>
  <c r="W14" i="4" s="1"/>
  <c r="AA14" i="4" s="1"/>
  <c r="T15" i="4"/>
  <c r="T14" i="4" s="1"/>
  <c r="S15" i="4"/>
  <c r="S14" i="4" s="1"/>
  <c r="S13" i="4" s="1"/>
  <c r="R15" i="4"/>
  <c r="R14" i="4" s="1"/>
  <c r="R13" i="4" s="1"/>
  <c r="V13" i="4" s="1"/>
  <c r="O15" i="4"/>
  <c r="O14" i="4" s="1"/>
  <c r="N14" i="4"/>
  <c r="M15" i="4"/>
  <c r="M14" i="4" s="1"/>
  <c r="J15" i="4"/>
  <c r="I15" i="4"/>
  <c r="I14" i="4" s="1"/>
  <c r="H15" i="4"/>
  <c r="H14" i="4" s="1"/>
  <c r="E15" i="4"/>
  <c r="E14" i="4" s="1"/>
  <c r="G12" i="4"/>
  <c r="Y11" i="4"/>
  <c r="Y4" i="4" s="1"/>
  <c r="X11" i="4"/>
  <c r="X4" i="4" s="1"/>
  <c r="W11" i="4"/>
  <c r="W4" i="4" s="1"/>
  <c r="T11" i="4"/>
  <c r="T4" i="4" s="1"/>
  <c r="R11" i="4"/>
  <c r="O4" i="4"/>
  <c r="M11" i="4"/>
  <c r="M4" i="4" s="1"/>
  <c r="J11" i="4"/>
  <c r="J4" i="4" s="1"/>
  <c r="H11" i="4"/>
  <c r="H4" i="4" s="1"/>
  <c r="E11" i="4"/>
  <c r="E4" i="4" s="1"/>
  <c r="D11" i="4"/>
  <c r="G10" i="4"/>
  <c r="D9" i="4"/>
  <c r="D8" i="4" s="1"/>
  <c r="AA5" i="4"/>
  <c r="V5" i="4"/>
  <c r="G5" i="4"/>
  <c r="R4" i="4"/>
  <c r="AA15" i="4" l="1"/>
  <c r="P13" i="4"/>
  <c r="I4" i="4"/>
  <c r="L11" i="4"/>
  <c r="L4" i="4" s="1"/>
  <c r="O13" i="4"/>
  <c r="H13" i="4"/>
  <c r="T13" i="4"/>
  <c r="I13" i="4"/>
  <c r="Y13" i="4"/>
  <c r="Q18" i="4"/>
  <c r="Q4" i="4"/>
  <c r="G11" i="4"/>
  <c r="D15" i="4"/>
  <c r="D14" i="4" s="1"/>
  <c r="D13" i="4" s="1"/>
  <c r="M13" i="4"/>
  <c r="N4" i="4"/>
  <c r="W13" i="4"/>
  <c r="AA13" i="4" s="1"/>
  <c r="AA4" i="4"/>
  <c r="G18" i="4"/>
  <c r="V18" i="4"/>
  <c r="L18" i="4"/>
  <c r="E13" i="4"/>
  <c r="X13" i="4"/>
  <c r="G8" i="4"/>
  <c r="D7" i="4"/>
  <c r="AA18" i="4"/>
  <c r="G9" i="4"/>
  <c r="G19" i="4"/>
  <c r="G15" i="4" l="1"/>
  <c r="G14" i="4"/>
  <c r="G13" i="4"/>
  <c r="G7" i="4"/>
  <c r="D6" i="4"/>
  <c r="G6" i="4" l="1"/>
  <c r="D4" i="4"/>
  <c r="G4" i="4" s="1"/>
</calcChain>
</file>

<file path=xl/sharedStrings.xml><?xml version="1.0" encoding="utf-8"?>
<sst xmlns="http://schemas.openxmlformats.org/spreadsheetml/2006/main" count="63" uniqueCount="54">
  <si>
    <t>05.600</t>
  </si>
  <si>
    <t>P0</t>
  </si>
  <si>
    <t>Resursi izdevumu segšanai</t>
  </si>
  <si>
    <t>A300</t>
  </si>
  <si>
    <t>Ieņēmumi no maksas pakalpojumiem un citi pašu ieņēmumi – kopā</t>
  </si>
  <si>
    <t>A700</t>
  </si>
  <si>
    <t>Dotācija no vispārējiem ieņēmumiem</t>
  </si>
  <si>
    <t>21710</t>
  </si>
  <si>
    <t>Vispārējā kārtībā sadalāmā dotācija no vispārējiem ieņēmumiem</t>
  </si>
  <si>
    <t>B000</t>
  </si>
  <si>
    <t>Izdevumi – kopā</t>
  </si>
  <si>
    <t>B100</t>
  </si>
  <si>
    <t>Uzturēšanas izdevumi</t>
  </si>
  <si>
    <t>B110</t>
  </si>
  <si>
    <t>Kārtējie izdevumi</t>
  </si>
  <si>
    <t>1000</t>
  </si>
  <si>
    <t>Atlīdzība</t>
  </si>
  <si>
    <t>2000</t>
  </si>
  <si>
    <t>Preces un pakalpojumi</t>
  </si>
  <si>
    <t>B200</t>
  </si>
  <si>
    <t>Kapitālie izdevumi</t>
  </si>
  <si>
    <t>B210</t>
  </si>
  <si>
    <t>Pamatkapitāla veidošana</t>
  </si>
  <si>
    <t>Kopā 2026. gads ar izmaiņām</t>
  </si>
  <si>
    <t>Kopā 2027. gads ar izmaiņām</t>
  </si>
  <si>
    <t>Kopā 2028. gads ar izmaiņām</t>
  </si>
  <si>
    <t>Kopā 2025. gads ar izmaiņām</t>
  </si>
  <si>
    <t>2025 gads</t>
  </si>
  <si>
    <t>Maksimāli pieļaujamais VVD valsts pamatbudžeta izdevumu apjoms  2026. gadam</t>
  </si>
  <si>
    <t>Finansējuma pārdale no EM, lai nodrošinātu MK 17.12.2024. rīkojuma Nr. 1191 "Par Vides pārraudzības valsts biroja un Būvniecības valsts kontroles biroja reorganizāciju" izpildi; enerģētikas politikas funkciju nodošana (MK 28.01.2025. sēdes prot. Nr. 4 20.§ Rīkojuma projekts "Par apropriācijas pārdali" 3.punkts, 25-TA-30)</t>
  </si>
  <si>
    <t xml:space="preserve">Pārdale no 23.02.00 uz 23.01.00 </t>
  </si>
  <si>
    <t>2026 gads</t>
  </si>
  <si>
    <t>Maksimāli pieļaujamais VVD valsts pamatbudžeta izdevumu apjoms  2027. gadam</t>
  </si>
  <si>
    <t>2027. gads</t>
  </si>
  <si>
    <t>2028. gads</t>
  </si>
  <si>
    <t>Maksimāli pieļaujamais VVD valsts pamatbudžeta izdevumu apjoms  2028. gadam</t>
  </si>
  <si>
    <t>Maksimāli pieļaujamais VVD valsts pamatbudžeta izdevumu apjoms  2029. gadam</t>
  </si>
  <si>
    <t>2029. gads</t>
  </si>
  <si>
    <t>Kopā 2029. gads ar izmaiņām</t>
  </si>
  <si>
    <t>23.01.00 
Valsts vides dienests</t>
  </si>
  <si>
    <t>klasifikācijas koda nosaukums</t>
  </si>
  <si>
    <t>A510</t>
  </si>
  <si>
    <t>Valsts budžeta transferti</t>
  </si>
  <si>
    <t>Valsts pamatbudžeta savstarpējie transferti</t>
  </si>
  <si>
    <t>  18130</t>
  </si>
  <si>
    <t>Valsts pamatbudžeta iestāžu saņemtie transferti no valsts pamatbudžeta</t>
  </si>
  <si>
    <t xml:space="preserve">     Valsts pamatbudžeta iestāžu saņemtie transferti no valsts pamatbudžeta dotācijas no vispārējiem ieņēmumiem</t>
  </si>
  <si>
    <t>A500</t>
  </si>
  <si>
    <t>Transferti</t>
  </si>
  <si>
    <r>
      <t>pārdale no  23.02.00 uz 23.01.00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(pēc fakta)</t>
    </r>
  </si>
  <si>
    <t>2025. gada 23.01.00 "Valsts vides dienests" budžets ar izmaiņām uz 30.06.2025</t>
  </si>
  <si>
    <t>pārdale no  23.02.00 uz 97.00.00 (pēc fakta)</t>
  </si>
  <si>
    <t>Pārdale no 23.02.00 uz 97.00.00</t>
  </si>
  <si>
    <t>Pārdale no 23.02.00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</si>
</sst>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8"/>
      <color theme="1"/>
      <name val="Times New Roman"/>
      <family val="1"/>
      <charset val="186"/>
    </font>
    <font>
      <sz val="10"/>
      <name val="BaltHelvetica"/>
    </font>
  </fonts>
  <fills count="10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1" fillId="0" borderId="0"/>
    <xf numFmtId="0" fontId="4" fillId="2" borderId="5" applyNumberFormat="0" applyFill="0" applyProtection="0">
      <alignment horizontal="left" vertical="center" indent="1"/>
    </xf>
    <xf numFmtId="4" fontId="5" fillId="3" borderId="5" applyNumberFormat="0" applyFill="0" applyProtection="0">
      <alignment horizontal="right" vertical="center"/>
    </xf>
    <xf numFmtId="4" fontId="5" fillId="4" borderId="5" applyNumberFormat="0" applyFill="0" applyProtection="0">
      <alignment vertical="center"/>
    </xf>
    <xf numFmtId="0" fontId="4" fillId="5" borderId="5" applyNumberFormat="0" applyFill="0" applyProtection="0">
      <alignment horizontal="left" vertical="center" indent="1"/>
    </xf>
    <xf numFmtId="0" fontId="4" fillId="6" borderId="5" applyNumberFormat="0" applyFill="0" applyProtection="0">
      <alignment horizontal="left" vertical="center" indent="1"/>
    </xf>
    <xf numFmtId="0" fontId="4" fillId="3" borderId="5" applyNumberFormat="0" applyFill="0" applyProtection="0">
      <alignment horizontal="left" vertical="center" indent="1"/>
    </xf>
    <xf numFmtId="0" fontId="9" fillId="0" borderId="0"/>
  </cellStyleXfs>
  <cellXfs count="35">
    <xf numFmtId="0" fontId="0" fillId="0" borderId="0" xfId="0"/>
    <xf numFmtId="0" fontId="4" fillId="0" borderId="1" xfId="0" applyFont="1" applyBorder="1"/>
    <xf numFmtId="0" fontId="4" fillId="0" borderId="1" xfId="3" quotePrefix="1" applyFill="1" applyBorder="1" applyAlignment="1">
      <alignment horizontal="left" vertical="center"/>
    </xf>
    <xf numFmtId="0" fontId="4" fillId="0" borderId="1" xfId="3" quotePrefix="1" applyFill="1" applyBorder="1" applyAlignment="1">
      <alignment horizontal="left" vertical="center" wrapText="1"/>
    </xf>
    <xf numFmtId="3" fontId="5" fillId="0" borderId="1" xfId="4" applyNumberFormat="1" applyFill="1" applyBorder="1">
      <alignment horizontal="right" vertical="center"/>
    </xf>
    <xf numFmtId="0" fontId="4" fillId="0" borderId="1" xfId="6" quotePrefix="1" applyFill="1" applyBorder="1">
      <alignment horizontal="left" vertical="center" indent="1"/>
    </xf>
    <xf numFmtId="0" fontId="4" fillId="0" borderId="1" xfId="7" quotePrefix="1" applyFill="1" applyBorder="1" applyAlignment="1">
      <alignment horizontal="left" vertical="center" indent="2"/>
    </xf>
    <xf numFmtId="0" fontId="4" fillId="0" borderId="1" xfId="8" quotePrefix="1" applyFill="1" applyBorder="1" applyAlignment="1">
      <alignment horizontal="left" vertical="center" indent="3"/>
    </xf>
    <xf numFmtId="3" fontId="5" fillId="7" borderId="1" xfId="4" applyNumberFormat="1" applyFill="1" applyBorder="1">
      <alignment horizontal="right" vertical="center"/>
    </xf>
    <xf numFmtId="3" fontId="7" fillId="7" borderId="1" xfId="4" applyNumberFormat="1" applyFont="1" applyFill="1" applyBorder="1">
      <alignment horizontal="right" vertical="center"/>
    </xf>
    <xf numFmtId="3" fontId="0" fillId="0" borderId="0" xfId="0" applyNumberFormat="1"/>
    <xf numFmtId="3" fontId="5" fillId="9" borderId="1" xfId="4" applyNumberFormat="1" applyFill="1" applyBorder="1">
      <alignment horizontal="right" vertical="center"/>
    </xf>
    <xf numFmtId="3" fontId="5" fillId="8" borderId="1" xfId="4" applyNumberFormat="1" applyFill="1" applyBorder="1">
      <alignment horizontal="right" vertical="center"/>
    </xf>
    <xf numFmtId="1" fontId="0" fillId="0" borderId="0" xfId="0" applyNumberFormat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quotePrefix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3" fontId="7" fillId="0" borderId="1" xfId="4" applyNumberFormat="1" applyFont="1" applyFill="1" applyBorder="1">
      <alignment horizontal="right" vertical="center"/>
    </xf>
    <xf numFmtId="3" fontId="7" fillId="9" borderId="1" xfId="4" applyNumberFormat="1" applyFont="1" applyFill="1" applyBorder="1">
      <alignment horizontal="right" vertical="center"/>
    </xf>
    <xf numFmtId="49" fontId="3" fillId="0" borderId="1" xfId="0" applyNumberFormat="1" applyFont="1" applyBorder="1" applyAlignment="1">
      <alignment vertical="center" wrapText="1"/>
    </xf>
    <xf numFmtId="3" fontId="3" fillId="7" borderId="1" xfId="4" applyNumberFormat="1" applyFont="1" applyFill="1" applyBorder="1">
      <alignment horizontal="right" vertical="center"/>
    </xf>
    <xf numFmtId="3" fontId="4" fillId="7" borderId="1" xfId="4" applyNumberFormat="1" applyFont="1" applyFill="1" applyBorder="1">
      <alignment horizontal="right" vertical="center"/>
    </xf>
    <xf numFmtId="3" fontId="7" fillId="8" borderId="1" xfId="4" applyNumberFormat="1" applyFont="1" applyFill="1" applyBorder="1">
      <alignment horizontal="right" vertical="center"/>
    </xf>
    <xf numFmtId="0" fontId="4" fillId="8" borderId="1" xfId="0" quotePrefix="1" applyFont="1" applyFill="1" applyBorder="1" applyAlignment="1">
      <alignment vertical="center" wrapText="1"/>
    </xf>
    <xf numFmtId="3" fontId="4" fillId="9" borderId="1" xfId="4" applyNumberFormat="1" applyFont="1" applyFill="1" applyBorder="1">
      <alignment horizontal="right" vertical="center"/>
    </xf>
    <xf numFmtId="3" fontId="3" fillId="8" borderId="1" xfId="4" applyNumberFormat="1" applyFont="1" applyFill="1" applyBorder="1">
      <alignment horizontal="right" vertical="center"/>
    </xf>
    <xf numFmtId="3" fontId="4" fillId="8" borderId="1" xfId="4" applyNumberFormat="1" applyFont="1" applyFill="1" applyBorder="1">
      <alignment horizontal="right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</cellXfs>
  <cellStyles count="10">
    <cellStyle name="Normal" xfId="0" builtinId="0"/>
    <cellStyle name="Normal 2" xfId="2" xr:uid="{08DE30F6-E01C-42FB-96E9-C954543D1564}"/>
    <cellStyle name="Normal 3 2" xfId="1" xr:uid="{10694196-88EB-49B1-A0B5-12E8B6240B90}"/>
    <cellStyle name="Parastais_FMLikp01_p05_221205_pap_afp_makp" xfId="9" xr:uid="{44D34343-C542-4F17-82C8-BB1841C13C2B}"/>
    <cellStyle name="SAPBEXaggData" xfId="5" xr:uid="{96246DBB-E91F-489F-81BC-FA55B81D17DC}"/>
    <cellStyle name="SAPBEXHLevel0" xfId="3" xr:uid="{915F2F03-30FC-41B7-B5CC-A92BC08A5E87}"/>
    <cellStyle name="SAPBEXHLevel1" xfId="6" xr:uid="{D56A3C37-5A0A-4972-80FD-DE822622FEDF}"/>
    <cellStyle name="SAPBEXHLevel2" xfId="7" xr:uid="{50D366BD-EE21-4336-B793-A1F361B5E025}"/>
    <cellStyle name="SAPBEXHLevel3" xfId="8" xr:uid="{62A3818C-1FDD-4B10-9E66-30C8F12702D1}"/>
    <cellStyle name="SAPBEXstdData" xfId="4" xr:uid="{087969E8-AC17-49F8-83CD-0E7770DCAE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3D5F8-F65A-4611-BF55-81AFA32FF4B3}">
  <dimension ref="A1:AA24"/>
  <sheetViews>
    <sheetView tabSelected="1" zoomScale="70" zoomScaleNormal="70" workbookViewId="0">
      <selection activeCell="G3" sqref="G3"/>
    </sheetView>
  </sheetViews>
  <sheetFormatPr defaultRowHeight="15"/>
  <cols>
    <col min="1" max="1" width="17.5703125" customWidth="1"/>
    <col min="3" max="3" width="40.28515625" customWidth="1"/>
    <col min="4" max="4" width="17.42578125" customWidth="1"/>
    <col min="5" max="6" width="17.7109375" customWidth="1"/>
    <col min="7" max="7" width="12.85546875" customWidth="1"/>
    <col min="8" max="8" width="15" customWidth="1"/>
    <col min="9" max="9" width="10.42578125" customWidth="1"/>
    <col min="10" max="11" width="13.42578125" customWidth="1"/>
    <col min="12" max="12" width="11.42578125" customWidth="1"/>
    <col min="13" max="13" width="17.42578125" customWidth="1"/>
    <col min="14" max="14" width="15" customWidth="1"/>
    <col min="15" max="16" width="10.42578125" customWidth="1"/>
    <col min="17" max="17" width="10.140625" customWidth="1"/>
    <col min="18" max="18" width="15" customWidth="1"/>
    <col min="22" max="22" width="11.42578125" customWidth="1"/>
    <col min="23" max="23" width="15" customWidth="1"/>
    <col min="25" max="26" width="10" customWidth="1"/>
    <col min="27" max="27" width="12.28515625" customWidth="1"/>
  </cols>
  <sheetData>
    <row r="1" spans="1:27" ht="29.45" customHeight="1">
      <c r="A1" s="34" t="s">
        <v>53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5"/>
      <c r="X1" s="15"/>
      <c r="Y1" s="15"/>
      <c r="Z1" s="15"/>
      <c r="AA1" s="15"/>
    </row>
    <row r="2" spans="1:27" ht="18.75">
      <c r="A2" s="14"/>
      <c r="B2" s="14"/>
      <c r="C2" s="14"/>
      <c r="D2" s="31" t="s">
        <v>27</v>
      </c>
      <c r="E2" s="32"/>
      <c r="F2" s="32"/>
      <c r="G2" s="33"/>
      <c r="H2" s="31" t="s">
        <v>31</v>
      </c>
      <c r="I2" s="32"/>
      <c r="J2" s="32"/>
      <c r="K2" s="32"/>
      <c r="L2" s="33"/>
      <c r="M2" s="31" t="s">
        <v>33</v>
      </c>
      <c r="N2" s="32"/>
      <c r="O2" s="32"/>
      <c r="P2" s="32"/>
      <c r="Q2" s="33"/>
      <c r="R2" s="31" t="s">
        <v>34</v>
      </c>
      <c r="S2" s="32"/>
      <c r="T2" s="32"/>
      <c r="U2" s="32"/>
      <c r="V2" s="33"/>
      <c r="W2" s="31" t="s">
        <v>37</v>
      </c>
      <c r="X2" s="32"/>
      <c r="Y2" s="32"/>
      <c r="Z2" s="32"/>
      <c r="AA2" s="33"/>
    </row>
    <row r="3" spans="1:27" ht="225" customHeight="1">
      <c r="A3" s="23" t="s">
        <v>39</v>
      </c>
      <c r="B3" s="16" t="s">
        <v>0</v>
      </c>
      <c r="C3" s="17" t="s">
        <v>40</v>
      </c>
      <c r="D3" s="17" t="s">
        <v>50</v>
      </c>
      <c r="E3" s="18" t="s">
        <v>49</v>
      </c>
      <c r="F3" s="18" t="s">
        <v>51</v>
      </c>
      <c r="G3" s="19" t="s">
        <v>26</v>
      </c>
      <c r="H3" s="20" t="s">
        <v>28</v>
      </c>
      <c r="I3" s="17" t="s">
        <v>30</v>
      </c>
      <c r="J3" s="20" t="s">
        <v>29</v>
      </c>
      <c r="K3" s="27" t="s">
        <v>52</v>
      </c>
      <c r="L3" s="19" t="s">
        <v>23</v>
      </c>
      <c r="M3" s="20" t="s">
        <v>32</v>
      </c>
      <c r="N3" s="17" t="s">
        <v>30</v>
      </c>
      <c r="O3" s="20" t="s">
        <v>29</v>
      </c>
      <c r="P3" s="27" t="s">
        <v>52</v>
      </c>
      <c r="Q3" s="19" t="s">
        <v>24</v>
      </c>
      <c r="R3" s="17" t="s">
        <v>35</v>
      </c>
      <c r="S3" s="17" t="s">
        <v>30</v>
      </c>
      <c r="T3" s="17" t="s">
        <v>29</v>
      </c>
      <c r="U3" s="18" t="s">
        <v>52</v>
      </c>
      <c r="V3" s="19" t="s">
        <v>25</v>
      </c>
      <c r="W3" s="17" t="s">
        <v>36</v>
      </c>
      <c r="X3" s="17" t="s">
        <v>30</v>
      </c>
      <c r="Y3" s="17" t="s">
        <v>29</v>
      </c>
      <c r="Z3" s="17" t="s">
        <v>52</v>
      </c>
      <c r="AA3" s="19" t="s">
        <v>38</v>
      </c>
    </row>
    <row r="4" spans="1:27">
      <c r="A4" s="2" t="s">
        <v>1</v>
      </c>
      <c r="B4" s="1"/>
      <c r="C4" s="3" t="s">
        <v>2</v>
      </c>
      <c r="D4" s="21">
        <f>D5+D11+D6</f>
        <v>10131180</v>
      </c>
      <c r="E4" s="11">
        <f t="shared" ref="E4:AA4" si="0">E5+E11</f>
        <v>0</v>
      </c>
      <c r="F4" s="11"/>
      <c r="G4" s="9">
        <f>D4+E4</f>
        <v>10131180</v>
      </c>
      <c r="H4" s="26">
        <f t="shared" si="0"/>
        <v>10236922</v>
      </c>
      <c r="I4" s="22">
        <f t="shared" si="0"/>
        <v>463213</v>
      </c>
      <c r="J4" s="11">
        <f t="shared" si="0"/>
        <v>947636</v>
      </c>
      <c r="K4" s="11">
        <f>K5+K11</f>
        <v>114020</v>
      </c>
      <c r="L4" s="9">
        <f>L5+L11</f>
        <v>11761791</v>
      </c>
      <c r="M4" s="26">
        <f t="shared" si="0"/>
        <v>10228522</v>
      </c>
      <c r="N4" s="11">
        <f t="shared" si="0"/>
        <v>463213</v>
      </c>
      <c r="O4" s="11">
        <f t="shared" si="0"/>
        <v>947636</v>
      </c>
      <c r="P4" s="11">
        <f t="shared" ref="P4" si="1">P5+P11</f>
        <v>114020</v>
      </c>
      <c r="Q4" s="9">
        <f t="shared" si="0"/>
        <v>11753391</v>
      </c>
      <c r="R4" s="26">
        <f t="shared" si="0"/>
        <v>10229709</v>
      </c>
      <c r="S4" s="11">
        <f t="shared" si="0"/>
        <v>463213</v>
      </c>
      <c r="T4" s="11">
        <f t="shared" si="0"/>
        <v>947636</v>
      </c>
      <c r="U4" s="11">
        <f t="shared" ref="U4" si="2">U5+U11</f>
        <v>114020</v>
      </c>
      <c r="V4" s="24">
        <f>V5+V11</f>
        <v>11754578</v>
      </c>
      <c r="W4" s="26">
        <f t="shared" si="0"/>
        <v>10229709</v>
      </c>
      <c r="X4" s="11">
        <f t="shared" si="0"/>
        <v>463213</v>
      </c>
      <c r="Y4" s="11">
        <f t="shared" si="0"/>
        <v>947636</v>
      </c>
      <c r="Z4" s="11">
        <f t="shared" ref="Z4" si="3">Z5+Z11</f>
        <v>114020</v>
      </c>
      <c r="AA4" s="29">
        <f t="shared" si="0"/>
        <v>11754578</v>
      </c>
    </row>
    <row r="5" spans="1:27" ht="25.5">
      <c r="A5" s="5" t="s">
        <v>3</v>
      </c>
      <c r="B5" s="1"/>
      <c r="C5" s="3" t="s">
        <v>4</v>
      </c>
      <c r="D5" s="4">
        <v>37477</v>
      </c>
      <c r="E5" s="11">
        <v>0</v>
      </c>
      <c r="F5" s="11"/>
      <c r="G5" s="8">
        <f>D5+E5</f>
        <v>37477</v>
      </c>
      <c r="H5" s="4">
        <v>37477</v>
      </c>
      <c r="I5" s="11">
        <v>24047</v>
      </c>
      <c r="J5" s="11">
        <v>0</v>
      </c>
      <c r="K5" s="11"/>
      <c r="L5" s="8">
        <f>H5+I5+J5</f>
        <v>61524</v>
      </c>
      <c r="M5" s="4">
        <v>37477</v>
      </c>
      <c r="N5" s="11">
        <v>24047</v>
      </c>
      <c r="O5" s="11">
        <v>0</v>
      </c>
      <c r="P5" s="11">
        <v>0</v>
      </c>
      <c r="Q5" s="8">
        <f>M5+N5+O5</f>
        <v>61524</v>
      </c>
      <c r="R5" s="4">
        <v>37477</v>
      </c>
      <c r="S5" s="11">
        <v>24047</v>
      </c>
      <c r="T5" s="11">
        <v>0</v>
      </c>
      <c r="U5" s="11">
        <v>0</v>
      </c>
      <c r="V5" s="25">
        <f>R5+S5+T5</f>
        <v>61524</v>
      </c>
      <c r="W5" s="4">
        <v>37477</v>
      </c>
      <c r="X5" s="11">
        <v>24047</v>
      </c>
      <c r="Y5" s="11">
        <v>0</v>
      </c>
      <c r="Z5" s="11">
        <v>0</v>
      </c>
      <c r="AA5" s="30">
        <f>W5+X5+Y5</f>
        <v>61524</v>
      </c>
    </row>
    <row r="6" spans="1:27">
      <c r="A6" s="5" t="s">
        <v>47</v>
      </c>
      <c r="B6" s="1"/>
      <c r="C6" s="3" t="s">
        <v>48</v>
      </c>
      <c r="D6" s="4">
        <f>D7</f>
        <v>56542</v>
      </c>
      <c r="E6" s="11">
        <v>0</v>
      </c>
      <c r="F6" s="11"/>
      <c r="G6" s="8">
        <f>D6+E6</f>
        <v>56542</v>
      </c>
      <c r="H6" s="4"/>
      <c r="I6" s="11"/>
      <c r="J6" s="11"/>
      <c r="K6" s="11"/>
      <c r="L6" s="8"/>
      <c r="M6" s="4"/>
      <c r="N6" s="11"/>
      <c r="O6" s="11"/>
      <c r="P6" s="11"/>
      <c r="Q6" s="8"/>
      <c r="R6" s="4"/>
      <c r="S6" s="11"/>
      <c r="T6" s="11"/>
      <c r="U6" s="11"/>
      <c r="V6" s="25"/>
      <c r="W6" s="4"/>
      <c r="X6" s="11"/>
      <c r="Y6" s="11"/>
      <c r="Z6" s="11"/>
      <c r="AA6" s="30"/>
    </row>
    <row r="7" spans="1:27">
      <c r="A7" s="5" t="s">
        <v>41</v>
      </c>
      <c r="B7" s="1"/>
      <c r="C7" s="3" t="s">
        <v>42</v>
      </c>
      <c r="D7" s="4">
        <f>D8</f>
        <v>56542</v>
      </c>
      <c r="E7" s="11">
        <v>0</v>
      </c>
      <c r="F7" s="11"/>
      <c r="G7" s="8">
        <f t="shared" ref="G7:G10" si="4">D7+E7</f>
        <v>56542</v>
      </c>
      <c r="H7" s="4"/>
      <c r="I7" s="11"/>
      <c r="J7" s="11"/>
      <c r="K7" s="11"/>
      <c r="L7" s="8"/>
      <c r="M7" s="4"/>
      <c r="N7" s="11"/>
      <c r="O7" s="11"/>
      <c r="P7" s="11"/>
      <c r="Q7" s="8"/>
      <c r="R7" s="4"/>
      <c r="S7" s="11"/>
      <c r="T7" s="11"/>
      <c r="U7" s="11"/>
      <c r="V7" s="25"/>
      <c r="W7" s="4"/>
      <c r="X7" s="11"/>
      <c r="Y7" s="11"/>
      <c r="Z7" s="11"/>
      <c r="AA7" s="30"/>
    </row>
    <row r="8" spans="1:27">
      <c r="A8" s="5">
        <v>18100</v>
      </c>
      <c r="B8" s="1"/>
      <c r="C8" s="3" t="s">
        <v>43</v>
      </c>
      <c r="D8" s="4">
        <f>D9</f>
        <v>56542</v>
      </c>
      <c r="E8" s="11">
        <v>0</v>
      </c>
      <c r="F8" s="11"/>
      <c r="G8" s="8">
        <f t="shared" si="4"/>
        <v>56542</v>
      </c>
      <c r="H8" s="4"/>
      <c r="I8" s="11"/>
      <c r="J8" s="11"/>
      <c r="K8" s="11"/>
      <c r="L8" s="8"/>
      <c r="M8" s="4"/>
      <c r="N8" s="11"/>
      <c r="O8" s="11"/>
      <c r="P8" s="11"/>
      <c r="Q8" s="8"/>
      <c r="R8" s="4"/>
      <c r="S8" s="11"/>
      <c r="T8" s="11"/>
      <c r="U8" s="11"/>
      <c r="V8" s="25"/>
      <c r="W8" s="4"/>
      <c r="X8" s="11"/>
      <c r="Y8" s="11"/>
      <c r="Z8" s="11"/>
      <c r="AA8" s="30"/>
    </row>
    <row r="9" spans="1:27" ht="25.5">
      <c r="A9" s="5" t="s">
        <v>44</v>
      </c>
      <c r="B9" s="1"/>
      <c r="C9" s="3" t="s">
        <v>45</v>
      </c>
      <c r="D9" s="4">
        <f>D10</f>
        <v>56542</v>
      </c>
      <c r="E9" s="11">
        <v>0</v>
      </c>
      <c r="F9" s="11"/>
      <c r="G9" s="8">
        <f t="shared" si="4"/>
        <v>56542</v>
      </c>
      <c r="H9" s="4"/>
      <c r="I9" s="11"/>
      <c r="J9" s="11"/>
      <c r="K9" s="11"/>
      <c r="L9" s="8"/>
      <c r="M9" s="4"/>
      <c r="N9" s="11"/>
      <c r="O9" s="11"/>
      <c r="P9" s="11"/>
      <c r="Q9" s="8"/>
      <c r="R9" s="4"/>
      <c r="S9" s="11"/>
      <c r="T9" s="11"/>
      <c r="U9" s="11"/>
      <c r="V9" s="25"/>
      <c r="W9" s="4"/>
      <c r="X9" s="11"/>
      <c r="Y9" s="11"/>
      <c r="Z9" s="11"/>
      <c r="AA9" s="30"/>
    </row>
    <row r="10" spans="1:27" ht="38.25">
      <c r="A10" s="5">
        <v>18131</v>
      </c>
      <c r="B10" s="1"/>
      <c r="C10" s="3" t="s">
        <v>46</v>
      </c>
      <c r="D10" s="4">
        <v>56542</v>
      </c>
      <c r="E10" s="11">
        <v>0</v>
      </c>
      <c r="F10" s="11"/>
      <c r="G10" s="8">
        <f t="shared" si="4"/>
        <v>56542</v>
      </c>
      <c r="H10" s="4"/>
      <c r="I10" s="11"/>
      <c r="J10" s="11"/>
      <c r="K10" s="11"/>
      <c r="L10" s="8"/>
      <c r="M10" s="4"/>
      <c r="N10" s="11"/>
      <c r="O10" s="11"/>
      <c r="P10" s="11"/>
      <c r="Q10" s="8"/>
      <c r="R10" s="4"/>
      <c r="S10" s="11"/>
      <c r="T10" s="11"/>
      <c r="U10" s="11"/>
      <c r="V10" s="25"/>
      <c r="W10" s="4"/>
      <c r="X10" s="11"/>
      <c r="Y10" s="11"/>
      <c r="Z10" s="11"/>
      <c r="AA10" s="30"/>
    </row>
    <row r="11" spans="1:27">
      <c r="A11" s="5" t="s">
        <v>5</v>
      </c>
      <c r="B11" s="1"/>
      <c r="C11" s="3" t="s">
        <v>6</v>
      </c>
      <c r="D11" s="4">
        <f>D12</f>
        <v>10037161</v>
      </c>
      <c r="E11" s="11">
        <f>E12</f>
        <v>0</v>
      </c>
      <c r="F11" s="11"/>
      <c r="G11" s="8">
        <f>E11+D11</f>
        <v>10037161</v>
      </c>
      <c r="H11" s="4">
        <f>H12</f>
        <v>10199445</v>
      </c>
      <c r="I11" s="11">
        <f>I12</f>
        <v>439166</v>
      </c>
      <c r="J11" s="11">
        <f>J12</f>
        <v>947636</v>
      </c>
      <c r="K11" s="11">
        <f>K12</f>
        <v>114020</v>
      </c>
      <c r="L11" s="8">
        <f>I11+H11+J11+K12</f>
        <v>11700267</v>
      </c>
      <c r="M11" s="4">
        <f>M12</f>
        <v>10191045</v>
      </c>
      <c r="N11" s="11">
        <f>N12</f>
        <v>439166</v>
      </c>
      <c r="O11" s="11">
        <f>O12</f>
        <v>947636</v>
      </c>
      <c r="P11" s="11">
        <f>P12</f>
        <v>114020</v>
      </c>
      <c r="Q11" s="8">
        <f t="shared" ref="Q11:Q16" si="5">N11+M11+O11+P11</f>
        <v>11691867</v>
      </c>
      <c r="R11" s="4">
        <f>R12</f>
        <v>10192232</v>
      </c>
      <c r="S11" s="11">
        <f>S12</f>
        <v>439166</v>
      </c>
      <c r="T11" s="11">
        <f>T12</f>
        <v>947636</v>
      </c>
      <c r="U11" s="11">
        <f>U12</f>
        <v>114020</v>
      </c>
      <c r="V11" s="25">
        <f t="shared" ref="V11:V16" si="6">S11+R11+T11+U11</f>
        <v>11693054</v>
      </c>
      <c r="W11" s="4">
        <f>W12</f>
        <v>10192232</v>
      </c>
      <c r="X11" s="11">
        <f>X12</f>
        <v>439166</v>
      </c>
      <c r="Y11" s="11">
        <f>Y12</f>
        <v>947636</v>
      </c>
      <c r="Z11" s="11">
        <f>Z12</f>
        <v>114020</v>
      </c>
      <c r="AA11" s="30">
        <f t="shared" ref="AA11:AA16" si="7">X11+W11+Y11+Z11</f>
        <v>11693054</v>
      </c>
    </row>
    <row r="12" spans="1:27" ht="25.5">
      <c r="A12" s="6" t="s">
        <v>7</v>
      </c>
      <c r="B12" s="1"/>
      <c r="C12" s="3" t="s">
        <v>8</v>
      </c>
      <c r="D12" s="4">
        <v>10037161</v>
      </c>
      <c r="E12" s="11">
        <v>0</v>
      </c>
      <c r="F12" s="11"/>
      <c r="G12" s="8">
        <f>E12+D12</f>
        <v>10037161</v>
      </c>
      <c r="H12" s="4">
        <v>10199445</v>
      </c>
      <c r="I12" s="11">
        <f>553186-114020</f>
        <v>439166</v>
      </c>
      <c r="J12" s="11">
        <v>947636</v>
      </c>
      <c r="K12" s="11">
        <f>K13</f>
        <v>114020</v>
      </c>
      <c r="L12" s="8">
        <f>I12+H12+J12+K12</f>
        <v>11700267</v>
      </c>
      <c r="M12" s="4">
        <v>10191045</v>
      </c>
      <c r="N12" s="11">
        <f>553186-114020</f>
        <v>439166</v>
      </c>
      <c r="O12" s="11">
        <v>947636</v>
      </c>
      <c r="P12" s="11">
        <v>114020</v>
      </c>
      <c r="Q12" s="8">
        <f t="shared" si="5"/>
        <v>11691867</v>
      </c>
      <c r="R12" s="4">
        <v>10192232</v>
      </c>
      <c r="S12" s="11">
        <f>553186-114020</f>
        <v>439166</v>
      </c>
      <c r="T12" s="11">
        <v>947636</v>
      </c>
      <c r="U12" s="11">
        <v>114020</v>
      </c>
      <c r="V12" s="25">
        <f t="shared" si="6"/>
        <v>11693054</v>
      </c>
      <c r="W12" s="4">
        <v>10192232</v>
      </c>
      <c r="X12" s="11">
        <f>553186-114020</f>
        <v>439166</v>
      </c>
      <c r="Y12" s="11">
        <v>947636</v>
      </c>
      <c r="Z12" s="11">
        <v>114020</v>
      </c>
      <c r="AA12" s="30">
        <f t="shared" si="7"/>
        <v>11693054</v>
      </c>
    </row>
    <row r="13" spans="1:27">
      <c r="A13" s="2" t="s">
        <v>9</v>
      </c>
      <c r="B13" s="1"/>
      <c r="C13" s="3" t="s">
        <v>10</v>
      </c>
      <c r="D13" s="21">
        <f>D14+D18</f>
        <v>10131180</v>
      </c>
      <c r="E13" s="11">
        <f>E14+E18</f>
        <v>0</v>
      </c>
      <c r="F13" s="11"/>
      <c r="G13" s="9">
        <f>E13+D13</f>
        <v>10131180</v>
      </c>
      <c r="H13" s="26">
        <f>H14+H18</f>
        <v>10236922</v>
      </c>
      <c r="I13" s="22">
        <f>I14+I18</f>
        <v>463213</v>
      </c>
      <c r="J13" s="11">
        <f>J14+J18</f>
        <v>947636</v>
      </c>
      <c r="K13" s="11">
        <f>K14+K18</f>
        <v>114020</v>
      </c>
      <c r="L13" s="9">
        <f>I13+H13+J13+K13</f>
        <v>11761791</v>
      </c>
      <c r="M13" s="26">
        <f>M14+M18</f>
        <v>10228522</v>
      </c>
      <c r="N13" s="28">
        <f>N14+N18</f>
        <v>463213</v>
      </c>
      <c r="O13" s="11">
        <f>O14+O18</f>
        <v>947636</v>
      </c>
      <c r="P13" s="11">
        <f>P14+P18</f>
        <v>114020</v>
      </c>
      <c r="Q13" s="9">
        <f t="shared" si="5"/>
        <v>11753391</v>
      </c>
      <c r="R13" s="26">
        <f>R14+R18</f>
        <v>10229709</v>
      </c>
      <c r="S13" s="11">
        <f>S14+S18</f>
        <v>463213</v>
      </c>
      <c r="T13" s="11">
        <f>T14+T18</f>
        <v>947636</v>
      </c>
      <c r="U13" s="11">
        <f>U14+U18</f>
        <v>114020</v>
      </c>
      <c r="V13" s="24">
        <f t="shared" si="6"/>
        <v>11754578</v>
      </c>
      <c r="W13" s="26">
        <f>W14+W18</f>
        <v>10229709</v>
      </c>
      <c r="X13" s="11">
        <f>X14+X18</f>
        <v>463213</v>
      </c>
      <c r="Y13" s="11">
        <f>Y14+Y18</f>
        <v>947636</v>
      </c>
      <c r="Z13" s="11">
        <f>Z14+Z18</f>
        <v>114020</v>
      </c>
      <c r="AA13" s="29">
        <f t="shared" si="7"/>
        <v>11754578</v>
      </c>
    </row>
    <row r="14" spans="1:27">
      <c r="A14" s="5" t="s">
        <v>11</v>
      </c>
      <c r="B14" s="1"/>
      <c r="C14" s="3" t="s">
        <v>12</v>
      </c>
      <c r="D14" s="4">
        <f>D15</f>
        <v>9123441</v>
      </c>
      <c r="E14" s="11">
        <f>E15</f>
        <v>0</v>
      </c>
      <c r="F14" s="11"/>
      <c r="G14" s="8">
        <f t="shared" ref="G14:G18" si="8">E14+D14</f>
        <v>9123441</v>
      </c>
      <c r="H14" s="4">
        <f>H15</f>
        <v>9281094</v>
      </c>
      <c r="I14" s="11">
        <f>I15</f>
        <v>461703</v>
      </c>
      <c r="J14" s="11">
        <f>J15</f>
        <v>947636</v>
      </c>
      <c r="K14" s="11">
        <f>K15</f>
        <v>114020</v>
      </c>
      <c r="L14" s="8">
        <f>I14+H14+J14+K14</f>
        <v>10804453</v>
      </c>
      <c r="M14" s="4">
        <f>M15</f>
        <v>9272694</v>
      </c>
      <c r="N14" s="11">
        <f>N15</f>
        <v>461703</v>
      </c>
      <c r="O14" s="11">
        <f>O15</f>
        <v>947636</v>
      </c>
      <c r="P14" s="11">
        <f>P15</f>
        <v>114020</v>
      </c>
      <c r="Q14" s="8">
        <f t="shared" si="5"/>
        <v>10796053</v>
      </c>
      <c r="R14" s="4">
        <f>R15</f>
        <v>9273881</v>
      </c>
      <c r="S14" s="11">
        <f>S15</f>
        <v>461703</v>
      </c>
      <c r="T14" s="11">
        <f>T15</f>
        <v>947636</v>
      </c>
      <c r="U14" s="11">
        <f>U15</f>
        <v>114020</v>
      </c>
      <c r="V14" s="25">
        <f t="shared" si="6"/>
        <v>10797240</v>
      </c>
      <c r="W14" s="4">
        <f>W15</f>
        <v>9273881</v>
      </c>
      <c r="X14" s="11">
        <f>X15</f>
        <v>461703</v>
      </c>
      <c r="Y14" s="11">
        <f>Y15</f>
        <v>947636</v>
      </c>
      <c r="Z14" s="11">
        <f>Z15</f>
        <v>114020</v>
      </c>
      <c r="AA14" s="30">
        <f t="shared" si="7"/>
        <v>10797240</v>
      </c>
    </row>
    <row r="15" spans="1:27">
      <c r="A15" s="6" t="s">
        <v>13</v>
      </c>
      <c r="B15" s="1"/>
      <c r="C15" s="3" t="s">
        <v>14</v>
      </c>
      <c r="D15" s="4">
        <f>D16+D17</f>
        <v>9123441</v>
      </c>
      <c r="E15" s="11">
        <f>E16+E17</f>
        <v>0</v>
      </c>
      <c r="F15" s="11"/>
      <c r="G15" s="8">
        <f t="shared" si="8"/>
        <v>9123441</v>
      </c>
      <c r="H15" s="4">
        <f>H16+H17</f>
        <v>9281094</v>
      </c>
      <c r="I15" s="11">
        <f>I16+I17</f>
        <v>461703</v>
      </c>
      <c r="J15" s="11">
        <f>J16+J17</f>
        <v>947636</v>
      </c>
      <c r="K15" s="11">
        <f>K16+K17</f>
        <v>114020</v>
      </c>
      <c r="L15" s="8">
        <f>I15+H15+J15+K15</f>
        <v>10804453</v>
      </c>
      <c r="M15" s="4">
        <f>M16+M17</f>
        <v>9272694</v>
      </c>
      <c r="N15" s="11">
        <f>N16+N17</f>
        <v>461703</v>
      </c>
      <c r="O15" s="11">
        <f>O16+O17</f>
        <v>947636</v>
      </c>
      <c r="P15" s="11">
        <f>P16+P17</f>
        <v>114020</v>
      </c>
      <c r="Q15" s="8">
        <f t="shared" si="5"/>
        <v>10796053</v>
      </c>
      <c r="R15" s="4">
        <f>R16+R17</f>
        <v>9273881</v>
      </c>
      <c r="S15" s="11">
        <f>S16+S17</f>
        <v>461703</v>
      </c>
      <c r="T15" s="11">
        <f>T16+T17</f>
        <v>947636</v>
      </c>
      <c r="U15" s="11">
        <f>U16+U17</f>
        <v>114020</v>
      </c>
      <c r="V15" s="25">
        <f t="shared" si="6"/>
        <v>10797240</v>
      </c>
      <c r="W15" s="4">
        <f>W16+W17</f>
        <v>9273881</v>
      </c>
      <c r="X15" s="11">
        <f>X16+X17</f>
        <v>461703</v>
      </c>
      <c r="Y15" s="11">
        <f>Y16+Y17</f>
        <v>947636</v>
      </c>
      <c r="Z15" s="11">
        <f>Z16+Z17</f>
        <v>114020</v>
      </c>
      <c r="AA15" s="30">
        <f t="shared" si="7"/>
        <v>10797240</v>
      </c>
    </row>
    <row r="16" spans="1:27">
      <c r="A16" s="7" t="s">
        <v>15</v>
      </c>
      <c r="B16" s="1"/>
      <c r="C16" s="3" t="s">
        <v>16</v>
      </c>
      <c r="D16" s="4">
        <v>7570671</v>
      </c>
      <c r="E16" s="11">
        <v>0</v>
      </c>
      <c r="F16" s="11"/>
      <c r="G16" s="8">
        <f>E16+D16</f>
        <v>7570671</v>
      </c>
      <c r="H16" s="4">
        <v>7714955</v>
      </c>
      <c r="I16" s="11">
        <f>507655-114020</f>
        <v>393635</v>
      </c>
      <c r="J16" s="11">
        <v>693625</v>
      </c>
      <c r="K16" s="11">
        <v>114020</v>
      </c>
      <c r="L16" s="8">
        <f>I16+H16+J16+K16</f>
        <v>8916235</v>
      </c>
      <c r="M16" s="4">
        <v>7715555</v>
      </c>
      <c r="N16" s="28">
        <f>507655-114020</f>
        <v>393635</v>
      </c>
      <c r="O16" s="11">
        <v>693625</v>
      </c>
      <c r="P16" s="11">
        <v>114020</v>
      </c>
      <c r="Q16" s="8">
        <f t="shared" si="5"/>
        <v>8916835</v>
      </c>
      <c r="R16" s="4">
        <v>7716742</v>
      </c>
      <c r="S16" s="11">
        <f>507655-114020</f>
        <v>393635</v>
      </c>
      <c r="T16" s="11">
        <v>693625</v>
      </c>
      <c r="U16" s="11">
        <v>114020</v>
      </c>
      <c r="V16" s="25">
        <f t="shared" si="6"/>
        <v>8918022</v>
      </c>
      <c r="W16" s="4">
        <v>7716742</v>
      </c>
      <c r="X16" s="11">
        <f>507655-114020</f>
        <v>393635</v>
      </c>
      <c r="Y16" s="11">
        <v>693625</v>
      </c>
      <c r="Z16" s="11">
        <v>114020</v>
      </c>
      <c r="AA16" s="30">
        <f t="shared" si="7"/>
        <v>8918022</v>
      </c>
    </row>
    <row r="17" spans="1:27">
      <c r="A17" s="7" t="s">
        <v>17</v>
      </c>
      <c r="B17" s="1"/>
      <c r="C17" s="3" t="s">
        <v>18</v>
      </c>
      <c r="D17" s="4">
        <f>1548139+4631</f>
        <v>1552770</v>
      </c>
      <c r="E17" s="11">
        <v>0</v>
      </c>
      <c r="F17" s="11"/>
      <c r="G17" s="8">
        <f>E17+D17</f>
        <v>1552770</v>
      </c>
      <c r="H17" s="4">
        <v>1566139</v>
      </c>
      <c r="I17" s="11">
        <v>68068</v>
      </c>
      <c r="J17" s="11">
        <v>254011</v>
      </c>
      <c r="K17" s="11"/>
      <c r="L17" s="8">
        <f t="shared" ref="L17:L19" si="9">I17+H17+J17</f>
        <v>1888218</v>
      </c>
      <c r="M17" s="4">
        <v>1557139</v>
      </c>
      <c r="N17" s="11">
        <v>68068</v>
      </c>
      <c r="O17" s="11">
        <v>254011</v>
      </c>
      <c r="P17" s="11">
        <v>0</v>
      </c>
      <c r="Q17" s="8">
        <f t="shared" ref="Q17:Q19" si="10">N17+M17+O17</f>
        <v>1879218</v>
      </c>
      <c r="R17" s="4">
        <v>1557139</v>
      </c>
      <c r="S17" s="11">
        <v>68068</v>
      </c>
      <c r="T17" s="11">
        <v>254011</v>
      </c>
      <c r="U17" s="11"/>
      <c r="V17" s="25">
        <f>S17+R17+T17</f>
        <v>1879218</v>
      </c>
      <c r="W17" s="4">
        <v>1557139</v>
      </c>
      <c r="X17" s="11">
        <v>68068</v>
      </c>
      <c r="Y17" s="11">
        <v>254011</v>
      </c>
      <c r="Z17" s="11"/>
      <c r="AA17" s="30">
        <f>X17+W17+Y17</f>
        <v>1879218</v>
      </c>
    </row>
    <row r="18" spans="1:27">
      <c r="A18" s="5" t="s">
        <v>19</v>
      </c>
      <c r="B18" s="1"/>
      <c r="C18" s="3" t="s">
        <v>20</v>
      </c>
      <c r="D18" s="4">
        <f>D19</f>
        <v>1007739</v>
      </c>
      <c r="E18" s="11">
        <f>E19</f>
        <v>0</v>
      </c>
      <c r="F18" s="11"/>
      <c r="G18" s="8">
        <f t="shared" si="8"/>
        <v>1007739</v>
      </c>
      <c r="H18" s="4">
        <f>H19</f>
        <v>955828</v>
      </c>
      <c r="I18" s="11">
        <f>I19</f>
        <v>1510</v>
      </c>
      <c r="J18" s="11">
        <f>J19</f>
        <v>0</v>
      </c>
      <c r="K18" s="11"/>
      <c r="L18" s="8">
        <f t="shared" si="9"/>
        <v>957338</v>
      </c>
      <c r="M18" s="4">
        <f>M19</f>
        <v>955828</v>
      </c>
      <c r="N18" s="11">
        <f>N19</f>
        <v>1510</v>
      </c>
      <c r="O18" s="11">
        <f>O19</f>
        <v>0</v>
      </c>
      <c r="P18" s="11">
        <f>P19</f>
        <v>0</v>
      </c>
      <c r="Q18" s="8">
        <f t="shared" si="10"/>
        <v>957338</v>
      </c>
      <c r="R18" s="4">
        <f>R19</f>
        <v>955828</v>
      </c>
      <c r="S18" s="11">
        <f>S19</f>
        <v>1510</v>
      </c>
      <c r="T18" s="11">
        <f>T19</f>
        <v>0</v>
      </c>
      <c r="U18" s="11"/>
      <c r="V18" s="25">
        <f>S18+R18+T18</f>
        <v>957338</v>
      </c>
      <c r="W18" s="4">
        <f>W19</f>
        <v>955828</v>
      </c>
      <c r="X18" s="11">
        <f>X19</f>
        <v>1510</v>
      </c>
      <c r="Y18" s="11">
        <f>Y19</f>
        <v>0</v>
      </c>
      <c r="Z18" s="11"/>
      <c r="AA18" s="30">
        <f>X18+W18+Y18</f>
        <v>957338</v>
      </c>
    </row>
    <row r="19" spans="1:27">
      <c r="A19" s="6" t="s">
        <v>21</v>
      </c>
      <c r="B19" s="1"/>
      <c r="C19" s="3" t="s">
        <v>22</v>
      </c>
      <c r="D19" s="4">
        <f>955828+51911</f>
        <v>1007739</v>
      </c>
      <c r="E19" s="11">
        <v>0</v>
      </c>
      <c r="F19" s="11"/>
      <c r="G19" s="8">
        <f>E19+D19</f>
        <v>1007739</v>
      </c>
      <c r="H19" s="4">
        <v>955828</v>
      </c>
      <c r="I19" s="11">
        <v>1510</v>
      </c>
      <c r="J19" s="11">
        <v>0</v>
      </c>
      <c r="K19" s="11"/>
      <c r="L19" s="8">
        <f t="shared" si="9"/>
        <v>957338</v>
      </c>
      <c r="M19" s="4">
        <v>955828</v>
      </c>
      <c r="N19" s="11">
        <v>1510</v>
      </c>
      <c r="O19" s="11">
        <v>0</v>
      </c>
      <c r="P19" s="11">
        <v>0</v>
      </c>
      <c r="Q19" s="8">
        <f t="shared" si="10"/>
        <v>957338</v>
      </c>
      <c r="R19" s="4">
        <v>955828</v>
      </c>
      <c r="S19" s="11">
        <v>1510</v>
      </c>
      <c r="T19" s="11">
        <v>0</v>
      </c>
      <c r="U19" s="11"/>
      <c r="V19" s="25">
        <f>S19+R19+T19</f>
        <v>957338</v>
      </c>
      <c r="W19" s="4">
        <v>955828</v>
      </c>
      <c r="X19" s="11">
        <v>1510</v>
      </c>
      <c r="Y19" s="11">
        <v>0</v>
      </c>
      <c r="Z19" s="11"/>
      <c r="AA19" s="30">
        <f>X19+W19+Y19</f>
        <v>957338</v>
      </c>
    </row>
    <row r="21" spans="1:27">
      <c r="D21" s="10"/>
      <c r="G21" s="12"/>
      <c r="H21" s="13"/>
      <c r="I21" s="10"/>
      <c r="J21" s="10"/>
      <c r="K21" s="10"/>
      <c r="R21" s="10"/>
      <c r="V21" s="10"/>
    </row>
    <row r="22" spans="1:27">
      <c r="H22" s="10"/>
    </row>
    <row r="23" spans="1:27">
      <c r="L23" s="10"/>
    </row>
    <row r="24" spans="1:27"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>
        <f t="shared" ref="H24:AA24" si="11">W4-W13</f>
        <v>0</v>
      </c>
      <c r="X24" s="10">
        <f t="shared" si="11"/>
        <v>0</v>
      </c>
      <c r="Y24" s="10">
        <f t="shared" si="11"/>
        <v>0</v>
      </c>
      <c r="Z24" s="10">
        <f t="shared" si="11"/>
        <v>0</v>
      </c>
      <c r="AA24" s="10">
        <f t="shared" si="11"/>
        <v>0</v>
      </c>
    </row>
  </sheetData>
  <mergeCells count="6">
    <mergeCell ref="W2:AA2"/>
    <mergeCell ref="A1:V1"/>
    <mergeCell ref="D2:G2"/>
    <mergeCell ref="H2:L2"/>
    <mergeCell ref="M2:Q2"/>
    <mergeCell ref="R2:V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Kopā_EVA_budzets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Tamāra Dubava</dc:creator>
  <cp:lastModifiedBy>Līga Skrebe</cp:lastModifiedBy>
  <cp:lastPrinted>2024-10-30T14:04:12Z</cp:lastPrinted>
  <dcterms:created xsi:type="dcterms:W3CDTF">2015-06-05T18:17:20Z</dcterms:created>
  <dcterms:modified xsi:type="dcterms:W3CDTF">2025-08-04T14:21:40Z</dcterms:modified>
</cp:coreProperties>
</file>