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Vija.Sapezinska\Desktop\No_16062021_IZM\Ukraina\Finansejuma_pieprasijums_072022\Pieprasijums_prof_2023_janv_aug\"/>
    </mc:Choice>
  </mc:AlternateContent>
  <xr:revisionPtr revIDLastSave="0" documentId="13_ncr:1_{D1FA5B19-D8C5-4D0A-A4EF-EF772A9858F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Kopsavilkums" sheetId="10" r:id="rId1"/>
    <sheet name="Janvaris" sheetId="2" r:id="rId2"/>
    <sheet name="Februaris" sheetId="14" r:id="rId3"/>
    <sheet name="Marts" sheetId="15" r:id="rId4"/>
    <sheet name="Aprilis" sheetId="16" r:id="rId5"/>
    <sheet name="Maijs" sheetId="19" r:id="rId6"/>
    <sheet name="Junijs" sheetId="20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20" l="1"/>
  <c r="D23" i="20"/>
  <c r="D21" i="20"/>
  <c r="D19" i="20"/>
  <c r="D13" i="20"/>
  <c r="D24" i="2"/>
  <c r="D23" i="2"/>
  <c r="D21" i="2"/>
  <c r="D13" i="2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AD13" i="10"/>
  <c r="AC13" i="10"/>
  <c r="AB13" i="10"/>
  <c r="AA13" i="10"/>
  <c r="Z13" i="10"/>
  <c r="AA14" i="10"/>
  <c r="AB14" i="10"/>
  <c r="AC14" i="10"/>
  <c r="AD14" i="10"/>
  <c r="Z14" i="10"/>
  <c r="G18" i="10"/>
  <c r="G17" i="10"/>
  <c r="G16" i="10"/>
  <c r="G15" i="10"/>
  <c r="G14" i="10"/>
  <c r="G13" i="10"/>
  <c r="U22" i="19"/>
  <c r="T22" i="19"/>
  <c r="R22" i="19"/>
  <c r="P22" i="19"/>
  <c r="M22" i="19"/>
  <c r="K22" i="19"/>
  <c r="U22" i="16"/>
  <c r="T22" i="16"/>
  <c r="R22" i="16"/>
  <c r="P22" i="16"/>
  <c r="M22" i="16"/>
  <c r="K22" i="16"/>
  <c r="U22" i="15"/>
  <c r="T22" i="15"/>
  <c r="R22" i="15"/>
  <c r="P22" i="15"/>
  <c r="N22" i="15"/>
  <c r="M22" i="15"/>
  <c r="K22" i="15"/>
  <c r="T22" i="14"/>
  <c r="R22" i="14"/>
  <c r="P22" i="14"/>
  <c r="U22" i="2"/>
  <c r="T22" i="2"/>
  <c r="R22" i="2"/>
  <c r="P22" i="2"/>
  <c r="N22" i="2"/>
  <c r="M22" i="2"/>
  <c r="K22" i="2"/>
  <c r="J22" i="19"/>
  <c r="J22" i="16"/>
  <c r="J22" i="15"/>
  <c r="J22" i="14"/>
  <c r="J22" i="2"/>
  <c r="G22" i="19"/>
  <c r="G22" i="16"/>
  <c r="G22" i="15"/>
  <c r="G22" i="14"/>
  <c r="G22" i="20"/>
  <c r="J22" i="20"/>
  <c r="P22" i="20"/>
  <c r="R22" i="20"/>
  <c r="W22" i="20"/>
  <c r="T22" i="20"/>
  <c r="U22" i="20"/>
  <c r="N22" i="20"/>
  <c r="M22" i="20"/>
  <c r="K22" i="20"/>
  <c r="AD22" i="20" l="1"/>
  <c r="AC22" i="20"/>
  <c r="AB22" i="20"/>
  <c r="AA22" i="20"/>
  <c r="AD22" i="19"/>
  <c r="AC22" i="19"/>
  <c r="AB22" i="19"/>
  <c r="AA22" i="19"/>
  <c r="Z22" i="19"/>
  <c r="AD22" i="16"/>
  <c r="AC22" i="16"/>
  <c r="AB22" i="16"/>
  <c r="AA22" i="16"/>
  <c r="Z22" i="16"/>
  <c r="AD22" i="15"/>
  <c r="AC22" i="15"/>
  <c r="AB22" i="15"/>
  <c r="AA22" i="15"/>
  <c r="Z22" i="15"/>
  <c r="AD22" i="14"/>
  <c r="AC22" i="14"/>
  <c r="AB22" i="14"/>
  <c r="AA22" i="14"/>
  <c r="Z22" i="14"/>
  <c r="AD22" i="2"/>
  <c r="AC22" i="2"/>
  <c r="AB22" i="2"/>
  <c r="AA22" i="2"/>
  <c r="Z22" i="2"/>
  <c r="F11" i="2" l="1"/>
  <c r="AB25" i="20" l="1"/>
  <c r="AB25" i="19"/>
  <c r="AB25" i="16"/>
  <c r="AB25" i="15"/>
  <c r="AB25" i="14"/>
  <c r="AB25" i="2"/>
  <c r="AB22" i="10"/>
  <c r="AB21" i="10"/>
  <c r="AB19" i="10"/>
  <c r="AB18" i="10"/>
  <c r="AB17" i="10"/>
  <c r="AB16" i="10"/>
  <c r="AB15" i="10"/>
  <c r="AB11" i="10"/>
  <c r="AB10" i="10"/>
  <c r="AB9" i="10"/>
  <c r="AD9" i="20"/>
  <c r="AC9" i="20"/>
  <c r="AB9" i="20"/>
  <c r="AA9" i="20"/>
  <c r="Z9" i="20"/>
  <c r="Y9" i="20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AD9" i="19"/>
  <c r="AC9" i="19"/>
  <c r="AB9" i="19"/>
  <c r="AA9" i="19"/>
  <c r="Z9" i="19"/>
  <c r="Y9" i="19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AD9" i="16"/>
  <c r="AC9" i="16"/>
  <c r="AB9" i="16"/>
  <c r="AA9" i="16"/>
  <c r="Z9" i="16"/>
  <c r="Y9" i="16"/>
  <c r="X9" i="16"/>
  <c r="W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I9" i="16"/>
  <c r="H9" i="16"/>
  <c r="G9" i="16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AD9" i="14"/>
  <c r="AC9" i="14"/>
  <c r="AB9" i="14"/>
  <c r="AA9" i="14"/>
  <c r="Z9" i="14"/>
  <c r="Y9" i="14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G9" i="14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AD22" i="10"/>
  <c r="AD21" i="10"/>
  <c r="AC22" i="10"/>
  <c r="AC21" i="10"/>
  <c r="AA22" i="10"/>
  <c r="AA21" i="10"/>
  <c r="Z22" i="10"/>
  <c r="Z21" i="10"/>
  <c r="G22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X21" i="10"/>
  <c r="AD19" i="10"/>
  <c r="AC19" i="10"/>
  <c r="AA19" i="10"/>
  <c r="Z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AD18" i="10"/>
  <c r="AC18" i="10"/>
  <c r="AA18" i="10"/>
  <c r="Z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AD17" i="10"/>
  <c r="AC17" i="10"/>
  <c r="AA17" i="10"/>
  <c r="Z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AD16" i="10"/>
  <c r="AC16" i="10"/>
  <c r="AA16" i="10"/>
  <c r="Z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AD15" i="10"/>
  <c r="AC15" i="10"/>
  <c r="AA15" i="10"/>
  <c r="Z15" i="10"/>
  <c r="AD11" i="10"/>
  <c r="AC11" i="10"/>
  <c r="AA11" i="10"/>
  <c r="Z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AB20" i="10" l="1"/>
  <c r="AB23" i="10" s="1"/>
  <c r="AD10" i="10"/>
  <c r="AC10" i="10"/>
  <c r="AA10" i="10"/>
  <c r="Z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AD9" i="10"/>
  <c r="AC9" i="10"/>
  <c r="AA9" i="10"/>
  <c r="Z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R25" i="20"/>
  <c r="Y24" i="20"/>
  <c r="F24" i="20"/>
  <c r="E24" i="20" s="1"/>
  <c r="Y23" i="20"/>
  <c r="F23" i="20"/>
  <c r="AD25" i="20"/>
  <c r="AC25" i="20"/>
  <c r="AA25" i="20"/>
  <c r="Z22" i="20"/>
  <c r="Z25" i="20" s="1"/>
  <c r="X22" i="20"/>
  <c r="X25" i="20" s="1"/>
  <c r="W25" i="20"/>
  <c r="V22" i="20"/>
  <c r="V25" i="20" s="1"/>
  <c r="U25" i="20"/>
  <c r="T25" i="20"/>
  <c r="S22" i="20"/>
  <c r="S25" i="20" s="1"/>
  <c r="Q22" i="20"/>
  <c r="Q25" i="20" s="1"/>
  <c r="P25" i="20"/>
  <c r="O22" i="20"/>
  <c r="O25" i="20" s="1"/>
  <c r="N25" i="20"/>
  <c r="M25" i="20"/>
  <c r="L22" i="20"/>
  <c r="L25" i="20" s="1"/>
  <c r="K25" i="20"/>
  <c r="J25" i="20"/>
  <c r="I22" i="20"/>
  <c r="I25" i="20" s="1"/>
  <c r="H22" i="20"/>
  <c r="H25" i="20" s="1"/>
  <c r="G25" i="20"/>
  <c r="C22" i="20"/>
  <c r="Y21" i="20"/>
  <c r="F21" i="20"/>
  <c r="Y20" i="20"/>
  <c r="F20" i="20"/>
  <c r="Y19" i="20"/>
  <c r="F19" i="20"/>
  <c r="Y18" i="20"/>
  <c r="F18" i="20"/>
  <c r="Y17" i="20"/>
  <c r="F17" i="20"/>
  <c r="Y16" i="20"/>
  <c r="F16" i="20"/>
  <c r="Y15" i="20"/>
  <c r="F15" i="20"/>
  <c r="Y13" i="20"/>
  <c r="F13" i="20"/>
  <c r="C13" i="20"/>
  <c r="Y12" i="20"/>
  <c r="F12" i="20"/>
  <c r="E12" i="20" s="1"/>
  <c r="Y11" i="20"/>
  <c r="F11" i="20"/>
  <c r="F13" i="2"/>
  <c r="Y25" i="20" l="1"/>
  <c r="E23" i="20"/>
  <c r="F9" i="10"/>
  <c r="E11" i="20"/>
  <c r="E19" i="20"/>
  <c r="E13" i="20"/>
  <c r="E16" i="20"/>
  <c r="E18" i="20"/>
  <c r="E21" i="20"/>
  <c r="E15" i="20"/>
  <c r="E20" i="20"/>
  <c r="F25" i="20"/>
  <c r="E17" i="20"/>
  <c r="F22" i="20"/>
  <c r="Y22" i="20"/>
  <c r="E25" i="20" l="1"/>
  <c r="E22" i="20"/>
  <c r="Y24" i="19" l="1"/>
  <c r="F24" i="19"/>
  <c r="D24" i="19"/>
  <c r="Y23" i="19"/>
  <c r="F23" i="19"/>
  <c r="D23" i="19"/>
  <c r="X22" i="19"/>
  <c r="W22" i="19"/>
  <c r="V22" i="19"/>
  <c r="V25" i="19" s="1"/>
  <c r="U25" i="19"/>
  <c r="S22" i="19"/>
  <c r="R25" i="19"/>
  <c r="Q22" i="19"/>
  <c r="Q25" i="19" s="1"/>
  <c r="O22" i="19"/>
  <c r="O25" i="19" s="1"/>
  <c r="N22" i="19"/>
  <c r="M25" i="19"/>
  <c r="L22" i="19"/>
  <c r="J25" i="19"/>
  <c r="I22" i="19"/>
  <c r="H22" i="19"/>
  <c r="C22" i="19"/>
  <c r="Y21" i="19"/>
  <c r="F21" i="19"/>
  <c r="D21" i="19"/>
  <c r="Y20" i="19"/>
  <c r="F20" i="19"/>
  <c r="Y19" i="19"/>
  <c r="F19" i="19"/>
  <c r="D19" i="19"/>
  <c r="Y18" i="19"/>
  <c r="F18" i="19"/>
  <c r="Y17" i="19"/>
  <c r="F17" i="19"/>
  <c r="Y16" i="19"/>
  <c r="F16" i="19"/>
  <c r="Y15" i="19"/>
  <c r="F15" i="19"/>
  <c r="C13" i="19"/>
  <c r="D13" i="19" s="1"/>
  <c r="AD25" i="19"/>
  <c r="Y12" i="19"/>
  <c r="P25" i="19"/>
  <c r="H25" i="19"/>
  <c r="Y11" i="19"/>
  <c r="F11" i="19"/>
  <c r="E19" i="19" l="1"/>
  <c r="E18" i="19"/>
  <c r="E21" i="19"/>
  <c r="E15" i="19"/>
  <c r="E17" i="19"/>
  <c r="I25" i="19"/>
  <c r="Y22" i="19"/>
  <c r="E11" i="19"/>
  <c r="F22" i="19"/>
  <c r="E23" i="19"/>
  <c r="E20" i="19"/>
  <c r="AC25" i="19"/>
  <c r="E24" i="19"/>
  <c r="E16" i="19"/>
  <c r="F12" i="19"/>
  <c r="E12" i="19" s="1"/>
  <c r="S25" i="19"/>
  <c r="AA25" i="19"/>
  <c r="N25" i="19"/>
  <c r="G25" i="19"/>
  <c r="W25" i="19"/>
  <c r="L25" i="19"/>
  <c r="T25" i="19"/>
  <c r="X25" i="19"/>
  <c r="K25" i="19"/>
  <c r="E22" i="19" l="1"/>
  <c r="F13" i="19"/>
  <c r="F25" i="19"/>
  <c r="Y13" i="19"/>
  <c r="Z25" i="19"/>
  <c r="Y25" i="19" s="1"/>
  <c r="E25" i="19" l="1"/>
  <c r="E13" i="19"/>
  <c r="Q22" i="2" l="1"/>
  <c r="F23" i="2" l="1"/>
  <c r="F24" i="2"/>
  <c r="F20" i="2"/>
  <c r="F21" i="2"/>
  <c r="F19" i="2"/>
  <c r="F18" i="2"/>
  <c r="F17" i="2"/>
  <c r="F16" i="2"/>
  <c r="F15" i="2"/>
  <c r="AA20" i="10" l="1"/>
  <c r="Z20" i="10"/>
  <c r="F16" i="10" l="1"/>
  <c r="F17" i="10"/>
  <c r="F21" i="10"/>
  <c r="Y22" i="10"/>
  <c r="F22" i="10"/>
  <c r="Y21" i="10"/>
  <c r="AD20" i="10"/>
  <c r="AC20" i="10"/>
  <c r="X20" i="10"/>
  <c r="W20" i="10"/>
  <c r="V20" i="10"/>
  <c r="U20" i="10"/>
  <c r="T20" i="10"/>
  <c r="S20" i="10"/>
  <c r="R20" i="10"/>
  <c r="Q20" i="10"/>
  <c r="P20" i="10"/>
  <c r="O20" i="10"/>
  <c r="O23" i="10" s="1"/>
  <c r="N20" i="10"/>
  <c r="M20" i="10"/>
  <c r="L20" i="10"/>
  <c r="K20" i="10"/>
  <c r="J20" i="10"/>
  <c r="I20" i="10"/>
  <c r="H20" i="10"/>
  <c r="G20" i="10"/>
  <c r="C20" i="10"/>
  <c r="Y19" i="10"/>
  <c r="F19" i="10"/>
  <c r="Y18" i="10"/>
  <c r="F18" i="10"/>
  <c r="Y17" i="10"/>
  <c r="Y16" i="10"/>
  <c r="Y15" i="10"/>
  <c r="Y14" i="10"/>
  <c r="Y13" i="10"/>
  <c r="C11" i="10"/>
  <c r="E17" i="10" l="1"/>
  <c r="Y9" i="10"/>
  <c r="E16" i="10"/>
  <c r="F13" i="10"/>
  <c r="E13" i="10" s="1"/>
  <c r="F15" i="10"/>
  <c r="E15" i="10" s="1"/>
  <c r="F14" i="10"/>
  <c r="E14" i="10" s="1"/>
  <c r="Y20" i="10"/>
  <c r="E18" i="10"/>
  <c r="E22" i="10"/>
  <c r="E19" i="10"/>
  <c r="E21" i="10"/>
  <c r="F20" i="10"/>
  <c r="Y10" i="10"/>
  <c r="E9" i="10" l="1"/>
  <c r="E20" i="10"/>
  <c r="F12" i="15" l="1"/>
  <c r="F12" i="14"/>
  <c r="Y24" i="16"/>
  <c r="F24" i="16"/>
  <c r="D24" i="16"/>
  <c r="Y23" i="16"/>
  <c r="F23" i="16"/>
  <c r="D23" i="16"/>
  <c r="X22" i="16"/>
  <c r="W22" i="16"/>
  <c r="V22" i="16"/>
  <c r="S22" i="16"/>
  <c r="Q22" i="16"/>
  <c r="O22" i="16"/>
  <c r="N22" i="16"/>
  <c r="L22" i="16"/>
  <c r="I22" i="16"/>
  <c r="H22" i="16"/>
  <c r="C22" i="16"/>
  <c r="Y21" i="16"/>
  <c r="F21" i="16"/>
  <c r="D21" i="16"/>
  <c r="Y20" i="16"/>
  <c r="F20" i="16"/>
  <c r="Y19" i="16"/>
  <c r="F19" i="16"/>
  <c r="D19" i="16"/>
  <c r="Y18" i="16"/>
  <c r="F18" i="16"/>
  <c r="Y17" i="16"/>
  <c r="F17" i="16"/>
  <c r="Y16" i="16"/>
  <c r="F16" i="16"/>
  <c r="Y15" i="16"/>
  <c r="F15" i="16"/>
  <c r="C13" i="16"/>
  <c r="D13" i="16" s="1"/>
  <c r="Y12" i="16"/>
  <c r="Y11" i="16"/>
  <c r="F11" i="16"/>
  <c r="Y24" i="15"/>
  <c r="F24" i="15"/>
  <c r="D24" i="15"/>
  <c r="Y23" i="15"/>
  <c r="F23" i="15"/>
  <c r="D23" i="15"/>
  <c r="X22" i="15"/>
  <c r="W22" i="15"/>
  <c r="V22" i="15"/>
  <c r="S22" i="15"/>
  <c r="Q22" i="15"/>
  <c r="O22" i="15"/>
  <c r="L22" i="15"/>
  <c r="I22" i="15"/>
  <c r="H22" i="15"/>
  <c r="C22" i="15"/>
  <c r="Y21" i="15"/>
  <c r="F21" i="15"/>
  <c r="D21" i="15"/>
  <c r="Y20" i="15"/>
  <c r="F20" i="15"/>
  <c r="Y19" i="15"/>
  <c r="F19" i="15"/>
  <c r="D19" i="15"/>
  <c r="Y18" i="15"/>
  <c r="F18" i="15"/>
  <c r="Y17" i="15"/>
  <c r="F17" i="15"/>
  <c r="Y16" i="15"/>
  <c r="F16" i="15"/>
  <c r="Y15" i="15"/>
  <c r="F15" i="15"/>
  <c r="C13" i="15"/>
  <c r="D13" i="15" s="1"/>
  <c r="Y12" i="15"/>
  <c r="Y11" i="15"/>
  <c r="F11" i="15"/>
  <c r="Y24" i="14"/>
  <c r="F24" i="14"/>
  <c r="D24" i="14"/>
  <c r="Y23" i="14"/>
  <c r="F23" i="14"/>
  <c r="D23" i="14"/>
  <c r="AD25" i="14"/>
  <c r="AA25" i="14"/>
  <c r="X22" i="14"/>
  <c r="X25" i="14" s="1"/>
  <c r="W22" i="14"/>
  <c r="W25" i="14" s="1"/>
  <c r="V22" i="14"/>
  <c r="V25" i="14" s="1"/>
  <c r="U25" i="14"/>
  <c r="S22" i="14"/>
  <c r="S25" i="14" s="1"/>
  <c r="Q25" i="14"/>
  <c r="P25" i="14"/>
  <c r="O22" i="14"/>
  <c r="O25" i="14" s="1"/>
  <c r="N22" i="14"/>
  <c r="N25" i="14" s="1"/>
  <c r="M25" i="14"/>
  <c r="L22" i="14"/>
  <c r="K25" i="14"/>
  <c r="J25" i="14"/>
  <c r="I22" i="14"/>
  <c r="H22" i="14"/>
  <c r="H25" i="14" s="1"/>
  <c r="G25" i="14"/>
  <c r="C22" i="14"/>
  <c r="Y21" i="14"/>
  <c r="F21" i="14"/>
  <c r="D21" i="14"/>
  <c r="Y20" i="14"/>
  <c r="F20" i="14"/>
  <c r="Y19" i="14"/>
  <c r="F19" i="14"/>
  <c r="D19" i="14"/>
  <c r="Y18" i="14"/>
  <c r="F18" i="14"/>
  <c r="Y17" i="14"/>
  <c r="F17" i="14"/>
  <c r="Y16" i="14"/>
  <c r="F16" i="14"/>
  <c r="Y15" i="14"/>
  <c r="F15" i="14"/>
  <c r="C13" i="14"/>
  <c r="Y12" i="14"/>
  <c r="Y11" i="14"/>
  <c r="F11" i="14"/>
  <c r="D19" i="2"/>
  <c r="C13" i="2"/>
  <c r="AD25" i="2"/>
  <c r="AA25" i="2"/>
  <c r="Q25" i="2"/>
  <c r="G22" i="2"/>
  <c r="G25" i="2" s="1"/>
  <c r="H22" i="2"/>
  <c r="H25" i="2" s="1"/>
  <c r="I22" i="2"/>
  <c r="J25" i="2"/>
  <c r="K25" i="2"/>
  <c r="L22" i="2"/>
  <c r="M25" i="2"/>
  <c r="N25" i="2"/>
  <c r="O22" i="2"/>
  <c r="O25" i="2" s="1"/>
  <c r="P25" i="2"/>
  <c r="S22" i="2"/>
  <c r="S25" i="2" s="1"/>
  <c r="U25" i="2"/>
  <c r="V22" i="2"/>
  <c r="V25" i="2" s="1"/>
  <c r="W22" i="2"/>
  <c r="W25" i="2" s="1"/>
  <c r="X22" i="2"/>
  <c r="X25" i="2" s="1"/>
  <c r="E23" i="16" l="1"/>
  <c r="E20" i="16"/>
  <c r="E17" i="16"/>
  <c r="E21" i="15"/>
  <c r="E18" i="15"/>
  <c r="E15" i="16"/>
  <c r="E20" i="15"/>
  <c r="E17" i="15"/>
  <c r="E16" i="15"/>
  <c r="E15" i="15"/>
  <c r="Y22" i="15"/>
  <c r="E11" i="14"/>
  <c r="E20" i="14"/>
  <c r="Z25" i="16"/>
  <c r="AD25" i="16"/>
  <c r="AA25" i="16"/>
  <c r="AC25" i="16"/>
  <c r="J25" i="16"/>
  <c r="N25" i="16"/>
  <c r="R25" i="16"/>
  <c r="K25" i="16"/>
  <c r="W25" i="16"/>
  <c r="H25" i="16"/>
  <c r="T25" i="16"/>
  <c r="X25" i="16"/>
  <c r="U25" i="16"/>
  <c r="G25" i="16"/>
  <c r="S25" i="16"/>
  <c r="L25" i="16"/>
  <c r="P25" i="16"/>
  <c r="I25" i="16"/>
  <c r="Q25" i="16"/>
  <c r="F12" i="16"/>
  <c r="E12" i="16" s="1"/>
  <c r="M25" i="16"/>
  <c r="E19" i="16"/>
  <c r="V25" i="16"/>
  <c r="Y22" i="16"/>
  <c r="E16" i="16"/>
  <c r="E18" i="16"/>
  <c r="E21" i="16"/>
  <c r="O25" i="16"/>
  <c r="E24" i="16"/>
  <c r="Z25" i="15"/>
  <c r="AC25" i="15"/>
  <c r="G23" i="10"/>
  <c r="K23" i="10"/>
  <c r="T25" i="15"/>
  <c r="L25" i="15"/>
  <c r="Q25" i="15"/>
  <c r="I25" i="15"/>
  <c r="R25" i="15"/>
  <c r="V23" i="10"/>
  <c r="J25" i="15"/>
  <c r="W23" i="10"/>
  <c r="P25" i="15"/>
  <c r="G25" i="15"/>
  <c r="M25" i="15"/>
  <c r="K25" i="15"/>
  <c r="E19" i="15"/>
  <c r="V25" i="15"/>
  <c r="AC25" i="2"/>
  <c r="T25" i="2"/>
  <c r="Z25" i="2"/>
  <c r="R25" i="2"/>
  <c r="L25" i="2"/>
  <c r="D13" i="14"/>
  <c r="T25" i="14"/>
  <c r="I25" i="14"/>
  <c r="E19" i="14"/>
  <c r="E24" i="14"/>
  <c r="E23" i="14"/>
  <c r="E21" i="14"/>
  <c r="Y22" i="14"/>
  <c r="E18" i="14"/>
  <c r="E17" i="14"/>
  <c r="E16" i="14"/>
  <c r="E15" i="14"/>
  <c r="E12" i="15"/>
  <c r="E11" i="16"/>
  <c r="E11" i="15"/>
  <c r="E12" i="14"/>
  <c r="F12" i="2"/>
  <c r="F10" i="10"/>
  <c r="E10" i="10" s="1"/>
  <c r="F22" i="2"/>
  <c r="E23" i="15"/>
  <c r="F22" i="14"/>
  <c r="F22" i="16"/>
  <c r="F22" i="15"/>
  <c r="E24" i="15"/>
  <c r="E22" i="15" l="1"/>
  <c r="N23" i="10"/>
  <c r="U23" i="10"/>
  <c r="X23" i="10"/>
  <c r="E22" i="16"/>
  <c r="P23" i="10"/>
  <c r="AC23" i="10"/>
  <c r="S23" i="10"/>
  <c r="Q23" i="10"/>
  <c r="F13" i="16"/>
  <c r="Y13" i="16"/>
  <c r="F25" i="16"/>
  <c r="Y25" i="16"/>
  <c r="M23" i="10"/>
  <c r="J23" i="10"/>
  <c r="U25" i="15"/>
  <c r="W25" i="15"/>
  <c r="AA23" i="10"/>
  <c r="AA25" i="15"/>
  <c r="AD23" i="10"/>
  <c r="AD25" i="15"/>
  <c r="S25" i="15"/>
  <c r="H23" i="10"/>
  <c r="H25" i="15"/>
  <c r="Y13" i="15"/>
  <c r="L23" i="10"/>
  <c r="R23" i="10"/>
  <c r="Y25" i="2"/>
  <c r="T23" i="10"/>
  <c r="I25" i="2"/>
  <c r="F25" i="2" s="1"/>
  <c r="L25" i="14"/>
  <c r="Y13" i="14"/>
  <c r="Z25" i="14"/>
  <c r="AC25" i="14"/>
  <c r="R25" i="14"/>
  <c r="F13" i="14"/>
  <c r="E22" i="14"/>
  <c r="F25" i="14" l="1"/>
  <c r="E25" i="16"/>
  <c r="Y25" i="15"/>
  <c r="E25" i="2"/>
  <c r="E13" i="16"/>
  <c r="Z23" i="10"/>
  <c r="Y23" i="10" s="1"/>
  <c r="Y11" i="10"/>
  <c r="E13" i="14"/>
  <c r="I23" i="10"/>
  <c r="F23" i="10" s="1"/>
  <c r="F11" i="10"/>
  <c r="Y25" i="14"/>
  <c r="Y13" i="2"/>
  <c r="Y12" i="2"/>
  <c r="Y11" i="2"/>
  <c r="E11" i="2" s="1"/>
  <c r="E25" i="14" l="1"/>
  <c r="E11" i="10"/>
  <c r="E23" i="10"/>
  <c r="E13" i="2"/>
  <c r="E12" i="2"/>
  <c r="Y16" i="2" l="1"/>
  <c r="E16" i="2" s="1"/>
  <c r="C22" i="2" l="1"/>
  <c r="Y17" i="2"/>
  <c r="E17" i="2" s="1"/>
  <c r="Y18" i="2"/>
  <c r="E18" i="2" s="1"/>
  <c r="Y19" i="2"/>
  <c r="E19" i="2" s="1"/>
  <c r="Y20" i="2"/>
  <c r="E20" i="2" s="1"/>
  <c r="Y21" i="2"/>
  <c r="E21" i="2" s="1"/>
  <c r="Y23" i="2"/>
  <c r="E23" i="2" s="1"/>
  <c r="Y24" i="2"/>
  <c r="E24" i="2" s="1"/>
  <c r="Y15" i="2"/>
  <c r="E15" i="2" s="1"/>
  <c r="Y22" i="2" l="1"/>
  <c r="E22" i="2" l="1"/>
  <c r="O25" i="15" l="1"/>
  <c r="X25" i="15"/>
  <c r="F13" i="15"/>
  <c r="E13" i="15" s="1"/>
  <c r="N25" i="15"/>
  <c r="F25" i="15" l="1"/>
  <c r="E25" i="15" s="1"/>
</calcChain>
</file>

<file path=xl/sharedStrings.xml><?xml version="1.0" encoding="utf-8"?>
<sst xmlns="http://schemas.openxmlformats.org/spreadsheetml/2006/main" count="439" uniqueCount="78">
  <si>
    <t>Sagatavots saskaņā ar Ukrainas civiliedzīvotāju atbalsta likumu</t>
  </si>
  <si>
    <t xml:space="preserve">Pārskats par finansējuma pieprasījumu Ukrainas civiliedzīvotāju izglītības nodrošināšanai </t>
  </si>
  <si>
    <t>Nr.p.k.</t>
  </si>
  <si>
    <t>Rādītāja nosaukums</t>
  </si>
  <si>
    <t>Pedagogu darba samaksa  profesionālās izglītības iestādes</t>
  </si>
  <si>
    <t>Vienreizēja palīdzība mācību līdzekļu nodrošināšanai VIIS unikāli pirmreizēji reģistrētam izglītojamajam</t>
  </si>
  <si>
    <t>Stipendija (mēnesī)</t>
  </si>
  <si>
    <t>Uzturēšanas izmaksas (vidējās izmaksas uz vienu izglītojamo):</t>
  </si>
  <si>
    <t>Profesionālās vidējās izglītības programmas īstenošanai</t>
  </si>
  <si>
    <t xml:space="preserve">Izglītības tematiskā joma "Mākslas" </t>
  </si>
  <si>
    <t xml:space="preserve">Kopā </t>
  </si>
  <si>
    <t>Kopā</t>
  </si>
  <si>
    <t>** Ja izglītības iestādes norādītie faktiskie izdevumi pārsniedz maksimālo iespējamo izdevumu kompensācijas apmēru, norādīts maksimālais iespējamais izdevumu kompensācijas apmērs.</t>
  </si>
  <si>
    <t>* Izdevumu pozīcijai "Pedagogu darba samaksa profesionālās izglītības iestādes" - vienas darba dienas izmaksa, izdevumu pozīcijām "Stipedijas" un "Uzturēšanas izmaksas"- vienas kalendārās dienas izmaksa.</t>
  </si>
  <si>
    <t>x</t>
  </si>
  <si>
    <t>Kopējais summētais darba dienu skaits pārskata mēnesī</t>
  </si>
  <si>
    <t>Kopējais summētais kalendāro dienu skaits pārskata mēnesī</t>
  </si>
  <si>
    <t>Maksimālais iespējamais izdevumu kompensācijas apmērs, euro</t>
  </si>
  <si>
    <t>Faktiskie izdevumi pārskata mēnesī**, euro</t>
  </si>
  <si>
    <t>Pedagogu darba samaksas un papildus profesionālo izglītības iestāžu izmaksas uz vienu izglītojamo pārskata mēneša vienai dienai*</t>
  </si>
  <si>
    <t>Dibinātājs - Izglītības un zinātnes ministrija</t>
  </si>
  <si>
    <t>Dibinātājs - Kultūras ministrija</t>
  </si>
  <si>
    <t>Pavisam kopā</t>
  </si>
  <si>
    <t>Kopā IZM</t>
  </si>
  <si>
    <t>Dibinātājs - Izglītības un zinātnes ministrija (IZM)</t>
  </si>
  <si>
    <t>Dibinātājs - Kultūras ministrija (KM)</t>
  </si>
  <si>
    <t>Kopā KM</t>
  </si>
  <si>
    <t>2.</t>
  </si>
  <si>
    <t xml:space="preserve">Pirmreizēji VIIS reģistrēto izglītojamo skaits pārskata mēnesī ar apakšstatusu "Ukrainas civiliedzīvotājs" </t>
  </si>
  <si>
    <t>Unikālais izglītojamo skaits pārskata mēnesī  ar VIIS reģistrēto apakšstatusu "Ukrainas civiliedzīvotājs"</t>
  </si>
  <si>
    <t>Ukrainas civiliedzīvotāji, kuri uz 2022. gada 1. septembri (t.sk. citā izglītības iestādē) ir reģistrēti Valsts izglītības informācijas sistēmā ar apakšstatusu "Ukrainas civiliedzīvotājs"</t>
  </si>
  <si>
    <t>Ukrainas civiliedzīvotāji septembrī, kuri pēc 2022. gada 1. septembra ir reģistrēti Valsts izglītības informācijas sistēmā ar apakšstatusu "Ukrainas civiliedzīvotājs"</t>
  </si>
  <si>
    <t>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</si>
  <si>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</si>
  <si>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</si>
  <si>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</si>
  <si>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</si>
  <si>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</si>
  <si>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</si>
  <si>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</si>
  <si>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</si>
  <si>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</si>
  <si>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11.1.</t>
  </si>
  <si>
    <t>11.2.</t>
  </si>
  <si>
    <t>Kuldīgas Tehnoloģiju un tūrisma tehnikums</t>
  </si>
  <si>
    <t>Daugavpis tehnoloģiju un tūrisma tehnikums</t>
  </si>
  <si>
    <t>Jelgavas tehnikums</t>
  </si>
  <si>
    <t>Kandavas Lauksaimniecības tehnikums</t>
  </si>
  <si>
    <t>Latgales industriālais tehnikums</t>
  </si>
  <si>
    <t>Ogres tehnikums</t>
  </si>
  <si>
    <t>Rīgas Celtniecības koledža</t>
  </si>
  <si>
    <t>Rīgas Mākslas un mediju tehnikums</t>
  </si>
  <si>
    <t>RTU aģentūra "Rīgas Tehniskās universitātes Olaines Tehnoloģiju koledža"</t>
  </si>
  <si>
    <t>Saldus tehnikums</t>
  </si>
  <si>
    <t>Rīgas Tirdzniecības profesionālā vidusskola</t>
  </si>
  <si>
    <t>Ventspils Tehnikums</t>
  </si>
  <si>
    <t>Vidzemes Tehnoloģiju un dizaina tehnikums</t>
  </si>
  <si>
    <t>Jāzepa Mediņa Rīgas Mūzikas vidusskola</t>
  </si>
  <si>
    <t>Kalendāro dienu skaits mēnesī</t>
  </si>
  <si>
    <t>Darba dienu skaits mēnesī</t>
  </si>
  <si>
    <t>PROF Februāŗis</t>
  </si>
  <si>
    <t>PROF Marts</t>
  </si>
  <si>
    <t>PROF Aprīlis</t>
  </si>
  <si>
    <t>PROF Maijs</t>
  </si>
  <si>
    <t>Stipendija (mēnesī)***</t>
  </si>
  <si>
    <t>***Ņemot vērā, ka par jūliju un augustu aprēķinātās un izmaksātās stipendijas jūnijā jānorāda izdevumos par jūnija mēnesi, maksimālais iespējamais izdevumu kompensācijas apmērs = 15 * 3=45 EUR. Savukārt, ailē "Kopējais summētais kalendāro dienu skaits pārskata mēnesī" kalendāro dienu skaits par jūliju un augustu nav iekļauts.</t>
  </si>
  <si>
    <t>MIKC  "Nacionālā Mākslu vidusskola"</t>
  </si>
  <si>
    <t>MIKC "Rīgas Dizaina un mākslas vidusskola"</t>
  </si>
  <si>
    <t>MIKC "Ventspils Mūzikas vidusskola"</t>
  </si>
  <si>
    <t>Liepājas Valsts tehnikums</t>
  </si>
  <si>
    <t>Rīgas Valsts tehnikums</t>
  </si>
  <si>
    <t>Rīgas Tehniskā koledža</t>
  </si>
  <si>
    <t>VSIA "Rīgas Tūrisma un radošās industrijas tehnikums"</t>
  </si>
  <si>
    <t>Alfrēda Kalniņa Cēsu Mūzikas vidusskola</t>
  </si>
  <si>
    <t>PROF Kopsavilkums Janvāris-Jūnijs</t>
  </si>
  <si>
    <t>PROF Jūnijs</t>
  </si>
  <si>
    <t>PROF Janvāris</t>
  </si>
  <si>
    <t>RTU Latvijas Jūras akadēmijas Jūrskola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</si>
</sst>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9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4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97">
    <xf numFmtId="0" fontId="0" fillId="0" borderId="0" xfId="0"/>
    <xf numFmtId="4" fontId="7" fillId="3" borderId="8" xfId="2" applyNumberFormat="1" applyFont="1" applyFill="1" applyBorder="1" applyAlignment="1" applyProtection="1">
      <alignment horizontal="center" vertical="center"/>
      <protection locked="0"/>
    </xf>
    <xf numFmtId="4" fontId="7" fillId="3" borderId="8" xfId="2" applyNumberFormat="1" applyFont="1" applyFill="1" applyBorder="1" applyAlignment="1" applyProtection="1">
      <alignment horizontal="right" vertical="center"/>
      <protection locked="0"/>
    </xf>
    <xf numFmtId="4" fontId="8" fillId="3" borderId="5" xfId="2" applyNumberFormat="1" applyFont="1" applyFill="1" applyBorder="1" applyAlignment="1" applyProtection="1">
      <alignment horizontal="center" vertical="center"/>
    </xf>
    <xf numFmtId="0" fontId="2" fillId="0" borderId="0" xfId="2" applyFont="1"/>
    <xf numFmtId="0" fontId="7" fillId="0" borderId="0" xfId="1" applyFont="1" applyAlignment="1">
      <alignment horizontal="justify" vertical="center"/>
    </xf>
    <xf numFmtId="0" fontId="4" fillId="0" borderId="0" xfId="0" applyFont="1"/>
    <xf numFmtId="0" fontId="7" fillId="0" borderId="0" xfId="0" applyFont="1" applyAlignment="1">
      <alignment horizontal="right"/>
    </xf>
    <xf numFmtId="0" fontId="7" fillId="0" borderId="6" xfId="0" applyFont="1" applyBorder="1" applyAlignment="1">
      <alignment horizontal="left" vertical="center" wrapText="1"/>
    </xf>
    <xf numFmtId="4" fontId="8" fillId="4" borderId="8" xfId="2" applyNumberFormat="1" applyFont="1" applyFill="1" applyBorder="1" applyAlignment="1" applyProtection="1">
      <alignment horizontal="center" vertical="center"/>
      <protection locked="0" hidden="1"/>
    </xf>
    <xf numFmtId="49" fontId="7" fillId="0" borderId="9" xfId="0" applyNumberFormat="1" applyFont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4" fontId="8" fillId="3" borderId="5" xfId="2" applyNumberFormat="1" applyFont="1" applyFill="1" applyBorder="1" applyAlignment="1">
      <alignment horizontal="center" vertical="center"/>
    </xf>
    <xf numFmtId="49" fontId="8" fillId="0" borderId="0" xfId="1" applyNumberFormat="1" applyFont="1" applyFill="1" applyBorder="1" applyAlignment="1">
      <alignment horizontal="left" vertical="center" wrapText="1"/>
    </xf>
    <xf numFmtId="49" fontId="8" fillId="0" borderId="0" xfId="1" applyNumberFormat="1" applyFont="1" applyFill="1" applyAlignment="1">
      <alignment horizontal="left" vertical="center" wrapText="1"/>
    </xf>
    <xf numFmtId="49" fontId="7" fillId="0" borderId="0" xfId="1" applyNumberFormat="1" applyFont="1" applyFill="1" applyAlignment="1">
      <alignment horizontal="left" vertical="center" wrapText="1"/>
    </xf>
    <xf numFmtId="49" fontId="7" fillId="0" borderId="0" xfId="1" applyNumberFormat="1" applyFont="1" applyFill="1" applyBorder="1" applyAlignment="1">
      <alignment vertical="center" wrapText="1"/>
    </xf>
    <xf numFmtId="0" fontId="2" fillId="0" borderId="0" xfId="2" applyFont="1" applyFill="1"/>
    <xf numFmtId="0" fontId="7" fillId="0" borderId="0" xfId="1" applyFont="1" applyFill="1" applyBorder="1"/>
    <xf numFmtId="0" fontId="5" fillId="0" borderId="2" xfId="1" applyFont="1" applyBorder="1" applyAlignment="1">
      <alignment horizontal="left" vertical="center"/>
    </xf>
    <xf numFmtId="4" fontId="7" fillId="3" borderId="8" xfId="2" applyNumberFormat="1" applyFont="1" applyFill="1" applyBorder="1" applyAlignment="1" applyProtection="1">
      <alignment horizontal="center" vertical="center"/>
    </xf>
    <xf numFmtId="49" fontId="8" fillId="0" borderId="7" xfId="2" applyNumberFormat="1" applyFont="1" applyBorder="1" applyAlignment="1">
      <alignment horizontal="center" vertical="center"/>
    </xf>
    <xf numFmtId="49" fontId="7" fillId="0" borderId="7" xfId="2" applyNumberFormat="1" applyFont="1" applyBorder="1" applyAlignment="1">
      <alignment horizontal="right" vertical="center"/>
    </xf>
    <xf numFmtId="0" fontId="2" fillId="0" borderId="16" xfId="1" applyFont="1" applyFill="1" applyBorder="1" applyAlignment="1">
      <alignment horizontal="center" vertical="center" wrapText="1"/>
    </xf>
    <xf numFmtId="49" fontId="7" fillId="0" borderId="0" xfId="1" applyNumberFormat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Fill="1" applyBorder="1" applyAlignment="1">
      <alignment horizontal="right" vertical="center" wrapText="1"/>
    </xf>
    <xf numFmtId="0" fontId="7" fillId="0" borderId="0" xfId="1" applyFont="1" applyBorder="1" applyAlignment="1">
      <alignment horizontal="left" vertical="center"/>
    </xf>
    <xf numFmtId="164" fontId="7" fillId="3" borderId="8" xfId="2" applyNumberFormat="1" applyFont="1" applyFill="1" applyBorder="1" applyAlignment="1" applyProtection="1">
      <alignment horizontal="center" vertical="center"/>
      <protection locked="0"/>
    </xf>
    <xf numFmtId="164" fontId="7" fillId="3" borderId="8" xfId="2" applyNumberFormat="1" applyFont="1" applyFill="1" applyBorder="1" applyAlignment="1" applyProtection="1">
      <alignment horizontal="center" vertical="center"/>
    </xf>
    <xf numFmtId="164" fontId="7" fillId="3" borderId="8" xfId="2" applyNumberFormat="1" applyFont="1" applyFill="1" applyBorder="1" applyAlignment="1" applyProtection="1">
      <alignment horizontal="right" vertical="center"/>
      <protection locked="0"/>
    </xf>
    <xf numFmtId="3" fontId="8" fillId="4" borderId="8" xfId="2" applyNumberFormat="1" applyFont="1" applyFill="1" applyBorder="1" applyAlignment="1" applyProtection="1">
      <alignment horizontal="center" vertical="center"/>
      <protection locked="0" hidden="1"/>
    </xf>
    <xf numFmtId="3" fontId="7" fillId="3" borderId="8" xfId="2" applyNumberFormat="1" applyFont="1" applyFill="1" applyBorder="1" applyAlignment="1" applyProtection="1">
      <alignment horizontal="center" vertical="center"/>
      <protection locked="0"/>
    </xf>
    <xf numFmtId="3" fontId="8" fillId="5" borderId="8" xfId="2" applyNumberFormat="1" applyFont="1" applyFill="1" applyBorder="1" applyAlignment="1" applyProtection="1">
      <alignment horizontal="center" vertical="center"/>
      <protection locked="0" hidden="1"/>
    </xf>
    <xf numFmtId="4" fontId="8" fillId="5" borderId="8" xfId="2" applyNumberFormat="1" applyFont="1" applyFill="1" applyBorder="1" applyAlignment="1" applyProtection="1">
      <alignment horizontal="center" vertical="center"/>
      <protection locked="0" hidden="1"/>
    </xf>
    <xf numFmtId="3" fontId="7" fillId="5" borderId="8" xfId="2" applyNumberFormat="1" applyFont="1" applyFill="1" applyBorder="1" applyAlignment="1" applyProtection="1">
      <alignment horizontal="center" vertical="center"/>
      <protection locked="0"/>
    </xf>
    <xf numFmtId="4" fontId="7" fillId="5" borderId="8" xfId="2" applyNumberFormat="1" applyFont="1" applyFill="1" applyBorder="1" applyAlignment="1" applyProtection="1">
      <alignment horizontal="center" vertical="center"/>
      <protection locked="0"/>
    </xf>
    <xf numFmtId="0" fontId="7" fillId="5" borderId="22" xfId="2" applyFont="1" applyFill="1" applyBorder="1" applyAlignment="1">
      <alignment horizontal="center" vertical="center" wrapText="1"/>
    </xf>
    <xf numFmtId="0" fontId="7" fillId="5" borderId="22" xfId="2" applyFont="1" applyFill="1" applyBorder="1" applyAlignment="1" applyProtection="1">
      <alignment horizontal="center" vertical="center" wrapText="1"/>
    </xf>
    <xf numFmtId="4" fontId="8" fillId="4" borderId="11" xfId="2" applyNumberFormat="1" applyFont="1" applyFill="1" applyBorder="1" applyAlignment="1" applyProtection="1">
      <alignment horizontal="center" vertical="center"/>
      <protection locked="0" hidden="1"/>
    </xf>
    <xf numFmtId="4" fontId="8" fillId="4" borderId="5" xfId="2" applyNumberFormat="1" applyFont="1" applyFill="1" applyBorder="1" applyAlignment="1" applyProtection="1">
      <alignment horizontal="center" vertical="center"/>
      <protection locked="0" hidden="1"/>
    </xf>
    <xf numFmtId="4" fontId="8" fillId="5" borderId="11" xfId="2" applyNumberFormat="1" applyFont="1" applyFill="1" applyBorder="1" applyAlignment="1" applyProtection="1">
      <alignment horizontal="center" vertical="center"/>
      <protection locked="0" hidden="1"/>
    </xf>
    <xf numFmtId="4" fontId="8" fillId="5" borderId="5" xfId="2" applyNumberFormat="1" applyFont="1" applyFill="1" applyBorder="1" applyAlignment="1" applyProtection="1">
      <alignment horizontal="center" vertical="center"/>
      <protection locked="0" hidden="1"/>
    </xf>
    <xf numFmtId="4" fontId="7" fillId="5" borderId="11" xfId="2" applyNumberFormat="1" applyFont="1" applyFill="1" applyBorder="1" applyAlignment="1" applyProtection="1">
      <alignment horizontal="center" vertical="center"/>
      <protection locked="0"/>
    </xf>
    <xf numFmtId="49" fontId="7" fillId="0" borderId="10" xfId="2" applyNumberFormat="1" applyFont="1" applyBorder="1" applyAlignment="1">
      <alignment horizontal="right" vertical="center"/>
    </xf>
    <xf numFmtId="0" fontId="7" fillId="3" borderId="14" xfId="0" applyFont="1" applyFill="1" applyBorder="1" applyAlignment="1">
      <alignment horizontal="left" vertical="center" wrapText="1"/>
    </xf>
    <xf numFmtId="4" fontId="8" fillId="5" borderId="5" xfId="2" applyNumberFormat="1" applyFont="1" applyFill="1" applyBorder="1" applyAlignment="1" applyProtection="1">
      <alignment horizontal="center" vertical="center"/>
      <protection locked="0"/>
    </xf>
    <xf numFmtId="49" fontId="7" fillId="0" borderId="0" xfId="1" applyNumberFormat="1" applyFont="1" applyFill="1" applyAlignment="1">
      <alignment horizontal="left" vertical="center"/>
    </xf>
    <xf numFmtId="49" fontId="8" fillId="0" borderId="10" xfId="2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4" fontId="7" fillId="3" borderId="11" xfId="2" applyNumberFormat="1" applyFont="1" applyFill="1" applyBorder="1" applyAlignment="1" applyProtection="1">
      <alignment horizontal="center" vertical="center"/>
      <protection locked="0"/>
    </xf>
    <xf numFmtId="164" fontId="7" fillId="3" borderId="11" xfId="2" applyNumberFormat="1" applyFont="1" applyFill="1" applyBorder="1" applyAlignment="1" applyProtection="1">
      <alignment horizontal="center" vertical="center"/>
      <protection locked="0"/>
    </xf>
    <xf numFmtId="0" fontId="7" fillId="0" borderId="22" xfId="2" applyFont="1" applyFill="1" applyBorder="1" applyAlignment="1" applyProtection="1">
      <alignment horizontal="center" vertical="center" wrapText="1"/>
    </xf>
    <xf numFmtId="0" fontId="7" fillId="0" borderId="5" xfId="2" applyFont="1" applyFill="1" applyBorder="1" applyAlignment="1" applyProtection="1">
      <alignment horizontal="center" vertical="center" wrapText="1"/>
    </xf>
    <xf numFmtId="4" fontId="8" fillId="5" borderId="8" xfId="2" applyNumberFormat="1" applyFont="1" applyFill="1" applyBorder="1" applyAlignment="1" applyProtection="1">
      <alignment horizontal="right" vertical="center"/>
      <protection locked="0" hidden="1"/>
    </xf>
    <xf numFmtId="4" fontId="8" fillId="4" borderId="8" xfId="2" applyNumberFormat="1" applyFont="1" applyFill="1" applyBorder="1" applyAlignment="1" applyProtection="1">
      <alignment horizontal="right" vertical="center"/>
      <protection locked="0" hidden="1"/>
    </xf>
    <xf numFmtId="4" fontId="8" fillId="4" borderId="11" xfId="2" applyNumberFormat="1" applyFont="1" applyFill="1" applyBorder="1" applyAlignment="1" applyProtection="1">
      <alignment horizontal="right" vertical="center"/>
      <protection locked="0" hidden="1"/>
    </xf>
    <xf numFmtId="49" fontId="7" fillId="0" borderId="0" xfId="1" applyNumberFormat="1" applyFont="1" applyAlignment="1">
      <alignment horizontal="left" vertical="center"/>
    </xf>
    <xf numFmtId="4" fontId="7" fillId="0" borderId="8" xfId="2" applyNumberFormat="1" applyFont="1" applyFill="1" applyBorder="1" applyAlignment="1" applyProtection="1">
      <alignment horizontal="right" vertical="center"/>
      <protection locked="0"/>
    </xf>
    <xf numFmtId="4" fontId="7" fillId="0" borderId="8" xfId="2" applyNumberFormat="1" applyFont="1" applyFill="1" applyBorder="1" applyAlignment="1" applyProtection="1">
      <alignment horizontal="center" vertical="center"/>
      <protection locked="0"/>
    </xf>
    <xf numFmtId="4" fontId="7" fillId="0" borderId="11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Fill="1" applyAlignment="1">
      <alignment horizontal="left"/>
    </xf>
    <xf numFmtId="3" fontId="7" fillId="0" borderId="8" xfId="2" applyNumberFormat="1" applyFont="1" applyFill="1" applyBorder="1" applyAlignment="1" applyProtection="1">
      <alignment horizontal="center" vertical="center"/>
      <protection locked="0"/>
    </xf>
    <xf numFmtId="4" fontId="7" fillId="0" borderId="8" xfId="2" applyNumberFormat="1" applyFont="1" applyFill="1" applyBorder="1" applyAlignment="1" applyProtection="1">
      <alignment horizontal="center" vertical="center"/>
    </xf>
    <xf numFmtId="4" fontId="8" fillId="0" borderId="5" xfId="2" applyNumberFormat="1" applyFont="1" applyFill="1" applyBorder="1" applyAlignment="1" applyProtection="1">
      <alignment horizontal="center" vertical="center"/>
    </xf>
    <xf numFmtId="4" fontId="0" fillId="0" borderId="0" xfId="0" applyNumberFormat="1" applyFill="1" applyAlignment="1">
      <alignment horizontal="left"/>
    </xf>
    <xf numFmtId="4" fontId="0" fillId="0" borderId="0" xfId="0" applyNumberFormat="1" applyFill="1"/>
    <xf numFmtId="0" fontId="0" fillId="0" borderId="0" xfId="0" applyFill="1" applyAlignment="1">
      <alignment horizontal="left" wrapText="1"/>
    </xf>
    <xf numFmtId="0" fontId="8" fillId="0" borderId="3" xfId="2" applyFont="1" applyBorder="1" applyAlignment="1">
      <alignment horizontal="left" wrapText="1"/>
    </xf>
    <xf numFmtId="0" fontId="8" fillId="0" borderId="4" xfId="2" applyFont="1" applyBorder="1" applyAlignment="1">
      <alignment horizontal="left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20" xfId="2" applyFont="1" applyFill="1" applyBorder="1" applyAlignment="1">
      <alignment horizontal="center" vertical="center" wrapText="1"/>
    </xf>
    <xf numFmtId="49" fontId="7" fillId="0" borderId="24" xfId="1" applyNumberFormat="1" applyFont="1" applyFill="1" applyBorder="1" applyAlignment="1">
      <alignment horizontal="center" vertical="center" wrapText="1"/>
    </xf>
    <xf numFmtId="49" fontId="7" fillId="0" borderId="19" xfId="1" applyNumberFormat="1" applyFont="1" applyFill="1" applyBorder="1" applyAlignment="1">
      <alignment horizontal="center" vertical="center" wrapText="1"/>
    </xf>
    <xf numFmtId="49" fontId="7" fillId="0" borderId="17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9" fontId="7" fillId="0" borderId="12" xfId="1" applyNumberFormat="1" applyFont="1" applyFill="1" applyBorder="1" applyAlignment="1">
      <alignment horizontal="center" vertical="center" wrapText="1"/>
    </xf>
    <xf numFmtId="49" fontId="7" fillId="0" borderId="23" xfId="1" applyNumberFormat="1" applyFont="1" applyFill="1" applyBorder="1" applyAlignment="1">
      <alignment horizontal="center" vertical="center" wrapText="1"/>
    </xf>
    <xf numFmtId="49" fontId="7" fillId="0" borderId="20" xfId="1" applyNumberFormat="1" applyFont="1" applyFill="1" applyBorder="1" applyAlignment="1">
      <alignment horizontal="center" vertical="center" wrapText="1"/>
    </xf>
    <xf numFmtId="49" fontId="7" fillId="0" borderId="21" xfId="1" applyNumberFormat="1" applyFont="1" applyFill="1" applyBorder="1" applyAlignment="1">
      <alignment horizontal="center" vertical="center" wrapText="1"/>
    </xf>
    <xf numFmtId="49" fontId="7" fillId="0" borderId="11" xfId="1" applyNumberFormat="1" applyFont="1" applyFill="1" applyBorder="1" applyAlignment="1">
      <alignment horizontal="center" vertical="center" wrapText="1"/>
    </xf>
    <xf numFmtId="49" fontId="7" fillId="0" borderId="22" xfId="1" applyNumberFormat="1" applyFont="1" applyFill="1" applyBorder="1" applyAlignment="1">
      <alignment horizontal="center" vertical="center" wrapText="1"/>
    </xf>
    <xf numFmtId="49" fontId="7" fillId="0" borderId="13" xfId="1" applyNumberFormat="1" applyFont="1" applyFill="1" applyBorder="1" applyAlignment="1">
      <alignment horizontal="center" vertical="center" wrapText="1"/>
    </xf>
    <xf numFmtId="49" fontId="7" fillId="0" borderId="0" xfId="1" applyNumberFormat="1" applyFont="1" applyFill="1" applyBorder="1" applyAlignment="1">
      <alignment horizontal="center" vertical="center" wrapText="1"/>
    </xf>
    <xf numFmtId="49" fontId="7" fillId="0" borderId="18" xfId="1" applyNumberFormat="1" applyFont="1" applyFill="1" applyBorder="1" applyAlignment="1">
      <alignment horizontal="center" vertical="center" wrapText="1"/>
    </xf>
    <xf numFmtId="49" fontId="7" fillId="0" borderId="24" xfId="1" applyNumberFormat="1" applyFont="1" applyFill="1" applyBorder="1" applyAlignment="1">
      <alignment horizontal="left" vertical="center" wrapText="1"/>
    </xf>
    <xf numFmtId="49" fontId="7" fillId="0" borderId="19" xfId="1" applyNumberFormat="1" applyFont="1" applyFill="1" applyBorder="1" applyAlignment="1">
      <alignment horizontal="left" vertical="center" wrapText="1"/>
    </xf>
    <xf numFmtId="49" fontId="7" fillId="0" borderId="17" xfId="1" applyNumberFormat="1" applyFont="1" applyFill="1" applyBorder="1" applyAlignment="1">
      <alignment horizontal="left" vertical="center" wrapText="1"/>
    </xf>
    <xf numFmtId="0" fontId="3" fillId="2" borderId="14" xfId="1" applyFont="1" applyFill="1" applyBorder="1" applyAlignment="1" applyProtection="1">
      <alignment horizontal="left" vertical="center" wrapText="1"/>
    </xf>
    <xf numFmtId="0" fontId="3" fillId="2" borderId="0" xfId="1" applyFont="1" applyFill="1" applyBorder="1" applyAlignment="1" applyProtection="1">
      <alignment horizontal="left" vertical="center" wrapText="1"/>
    </xf>
    <xf numFmtId="0" fontId="7" fillId="0" borderId="12" xfId="2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left" vertical="center" wrapText="1"/>
    </xf>
    <xf numFmtId="0" fontId="3" fillId="2" borderId="15" xfId="1" applyFont="1" applyFill="1" applyBorder="1" applyAlignment="1">
      <alignment horizontal="left" vertical="center" wrapText="1"/>
    </xf>
  </cellXfs>
  <cellStyles count="3">
    <cellStyle name="Excel Built-in Normal" xfId="2" xr:uid="{00000000-0005-0000-0000-000000000000}"/>
    <cellStyle name="Excel Built-in Normal 1" xfId="1" xr:uid="{00000000-0005-0000-0000-000001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6"/>
  <sheetViews>
    <sheetView tabSelected="1" workbookViewId="0">
      <pane xSplit="2" ySplit="7" topLeftCell="C8" activePane="bottomRight" state="frozen"/>
      <selection pane="topRight" activeCell="C1" sqref="C1"/>
      <selection pane="bottomLeft" activeCell="A9" sqref="A9"/>
      <selection pane="bottomRight" activeCell="F9" sqref="F9"/>
    </sheetView>
  </sheetViews>
  <sheetFormatPr defaultRowHeight="14.4" x14ac:dyDescent="0.3"/>
  <cols>
    <col min="1" max="1" width="8.88671875" style="6"/>
    <col min="2" max="2" width="29.44140625" style="6" customWidth="1"/>
    <col min="3" max="3" width="12.44140625" style="6" customWidth="1"/>
    <col min="4" max="4" width="14.44140625" style="6" customWidth="1"/>
    <col min="5" max="6" width="9" style="6" customWidth="1"/>
    <col min="7" max="15" width="10.109375" style="63" customWidth="1"/>
    <col min="16" max="16" width="9.21875" style="63" customWidth="1"/>
    <col min="17" max="17" width="11" style="63" customWidth="1"/>
    <col min="18" max="18" width="9.44140625" style="63" customWidth="1"/>
    <col min="19" max="19" width="9.21875" style="63" customWidth="1"/>
    <col min="20" max="20" width="9.33203125" style="63" customWidth="1"/>
    <col min="21" max="21" width="8.88671875" style="63" customWidth="1"/>
    <col min="22" max="22" width="10.5546875" style="63" customWidth="1"/>
    <col min="23" max="23" width="11.33203125" style="63" customWidth="1"/>
    <col min="24" max="24" width="11.33203125" customWidth="1"/>
    <col min="25" max="25" width="10.5546875" customWidth="1"/>
    <col min="26" max="30" width="11.33203125" customWidth="1"/>
  </cols>
  <sheetData>
    <row r="1" spans="1:30" ht="14.4" customHeight="1" x14ac:dyDescent="0.3">
      <c r="A1" s="78" t="s">
        <v>0</v>
      </c>
      <c r="B1" s="78"/>
      <c r="C1" s="91" t="s">
        <v>74</v>
      </c>
      <c r="D1" s="92"/>
      <c r="E1" s="92"/>
      <c r="F1" s="92"/>
    </row>
    <row r="2" spans="1:30" ht="17.399999999999999" customHeight="1" x14ac:dyDescent="0.3">
      <c r="A2" s="78"/>
      <c r="B2" s="78"/>
      <c r="C2" s="19" t="s">
        <v>1</v>
      </c>
      <c r="D2" s="23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</row>
    <row r="3" spans="1:30" ht="17.399999999999999" customHeight="1" x14ac:dyDescent="0.3">
      <c r="A3" s="25"/>
      <c r="B3" s="25"/>
      <c r="C3" s="26"/>
      <c r="D3" s="25"/>
      <c r="G3" s="64"/>
      <c r="H3" s="64"/>
      <c r="I3" s="64"/>
      <c r="J3" s="64"/>
      <c r="K3" s="64"/>
      <c r="L3" s="64"/>
      <c r="M3" s="68"/>
      <c r="N3" s="64"/>
      <c r="O3" s="64"/>
      <c r="P3" s="64"/>
      <c r="Q3" s="68"/>
      <c r="R3" s="64"/>
      <c r="S3" s="64"/>
      <c r="T3" s="64"/>
      <c r="U3" s="64"/>
      <c r="V3" s="64"/>
    </row>
    <row r="4" spans="1:30" ht="15" thickBot="1" x14ac:dyDescent="0.35">
      <c r="E4" s="7"/>
      <c r="F4" s="7"/>
    </row>
    <row r="5" spans="1:30" ht="36" customHeight="1" thickBot="1" x14ac:dyDescent="0.35">
      <c r="A5" s="79" t="s">
        <v>2</v>
      </c>
      <c r="B5" s="82" t="s">
        <v>3</v>
      </c>
      <c r="C5" s="85" t="s">
        <v>17</v>
      </c>
      <c r="D5" s="82" t="s">
        <v>19</v>
      </c>
      <c r="E5" s="76" t="s">
        <v>18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7"/>
    </row>
    <row r="6" spans="1:30" ht="36" customHeight="1" thickBot="1" x14ac:dyDescent="0.35">
      <c r="A6" s="80"/>
      <c r="B6" s="83"/>
      <c r="C6" s="86"/>
      <c r="D6" s="83"/>
      <c r="E6" s="73" t="s">
        <v>22</v>
      </c>
      <c r="F6" s="75" t="s">
        <v>24</v>
      </c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7"/>
      <c r="Y6" s="75" t="s">
        <v>25</v>
      </c>
      <c r="Z6" s="76"/>
      <c r="AA6" s="76"/>
      <c r="AB6" s="76"/>
      <c r="AC6" s="76"/>
      <c r="AD6" s="77"/>
    </row>
    <row r="7" spans="1:30" ht="66.599999999999994" customHeight="1" thickBot="1" x14ac:dyDescent="0.35">
      <c r="A7" s="81"/>
      <c r="B7" s="84"/>
      <c r="C7" s="87"/>
      <c r="D7" s="84"/>
      <c r="E7" s="74"/>
      <c r="F7" s="39" t="s">
        <v>23</v>
      </c>
      <c r="G7" s="54" t="s">
        <v>45</v>
      </c>
      <c r="H7" s="54" t="s">
        <v>46</v>
      </c>
      <c r="I7" s="54" t="s">
        <v>47</v>
      </c>
      <c r="J7" s="54" t="s">
        <v>44</v>
      </c>
      <c r="K7" s="54" t="s">
        <v>48</v>
      </c>
      <c r="L7" s="54" t="s">
        <v>77</v>
      </c>
      <c r="M7" s="54" t="s">
        <v>49</v>
      </c>
      <c r="N7" s="54" t="s">
        <v>69</v>
      </c>
      <c r="O7" s="54" t="s">
        <v>70</v>
      </c>
      <c r="P7" s="54" t="s">
        <v>71</v>
      </c>
      <c r="Q7" s="54" t="s">
        <v>50</v>
      </c>
      <c r="R7" s="54" t="s">
        <v>51</v>
      </c>
      <c r="S7" s="54" t="s">
        <v>52</v>
      </c>
      <c r="T7" s="54" t="s">
        <v>54</v>
      </c>
      <c r="U7" s="54" t="s">
        <v>53</v>
      </c>
      <c r="V7" s="54" t="s">
        <v>72</v>
      </c>
      <c r="W7" s="54" t="s">
        <v>55</v>
      </c>
      <c r="X7" s="54" t="s">
        <v>56</v>
      </c>
      <c r="Y7" s="40" t="s">
        <v>26</v>
      </c>
      <c r="Z7" s="55" t="s">
        <v>57</v>
      </c>
      <c r="AA7" s="55" t="s">
        <v>66</v>
      </c>
      <c r="AB7" s="55" t="s">
        <v>67</v>
      </c>
      <c r="AC7" s="55" t="s">
        <v>68</v>
      </c>
      <c r="AD7" s="55" t="s">
        <v>73</v>
      </c>
    </row>
    <row r="8" spans="1:30" ht="15" thickBot="1" x14ac:dyDescent="0.35">
      <c r="A8" s="88" t="s">
        <v>30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90"/>
    </row>
    <row r="9" spans="1:30" ht="52.8" x14ac:dyDescent="0.3">
      <c r="A9" s="21" t="s">
        <v>32</v>
      </c>
      <c r="B9" s="8" t="s">
        <v>29</v>
      </c>
      <c r="C9" s="1" t="s">
        <v>14</v>
      </c>
      <c r="D9" s="1" t="s">
        <v>14</v>
      </c>
      <c r="E9" s="33">
        <f>F9+Y9</f>
        <v>382</v>
      </c>
      <c r="F9" s="35">
        <f>SUM(G9:X9)</f>
        <v>344</v>
      </c>
      <c r="G9" s="65">
        <f>Janvaris!G11+Februaris!G11+Marts!G11+Aprilis!G11+Maijs!G11+Junijs!G11</f>
        <v>6</v>
      </c>
      <c r="H9" s="65">
        <f>Janvaris!H11+Februaris!H11+Marts!H11+Aprilis!H11+Maijs!H11+Junijs!H11</f>
        <v>12</v>
      </c>
      <c r="I9" s="65">
        <f>Janvaris!I11+Februaris!I11+Marts!I11+Aprilis!I11+Maijs!I11+Junijs!I11</f>
        <v>6</v>
      </c>
      <c r="J9" s="65">
        <f>Janvaris!J11+Februaris!J11+Marts!J11+Aprilis!J11+Maijs!J11+Junijs!J11</f>
        <v>26</v>
      </c>
      <c r="K9" s="65">
        <f>Janvaris!K11+Februaris!K11+Marts!K11+Aprilis!K11+Maijs!K11+Junijs!K11</f>
        <v>6</v>
      </c>
      <c r="L9" s="65">
        <f>Janvaris!L11+Februaris!L11+Marts!L11+Aprilis!L11+Maijs!L11+Junijs!L11</f>
        <v>6</v>
      </c>
      <c r="M9" s="65">
        <f>Janvaris!M11+Februaris!M11+Marts!M11+Aprilis!M11+Maijs!M11+Junijs!M11</f>
        <v>37</v>
      </c>
      <c r="N9" s="65">
        <f>Janvaris!N11+Februaris!N11+Marts!N11+Aprilis!N11+Maijs!N11+Junijs!N11</f>
        <v>6</v>
      </c>
      <c r="O9" s="65">
        <f>Janvaris!O11+Februaris!O11+Marts!O11+Aprilis!O11+Maijs!O11+Junijs!O11</f>
        <v>23</v>
      </c>
      <c r="P9" s="65">
        <f>Janvaris!P11+Februaris!P11+Marts!P11+Aprilis!P11+Maijs!P11+Junijs!P11</f>
        <v>31</v>
      </c>
      <c r="Q9" s="65">
        <f>Janvaris!Q11+Februaris!Q11+Marts!Q11+Aprilis!Q11+Maijs!Q11+Junijs!Q11</f>
        <v>18</v>
      </c>
      <c r="R9" s="65">
        <f>Janvaris!R11+Februaris!R11+Marts!R11+Aprilis!R11+Maijs!R11+Junijs!R11</f>
        <v>68</v>
      </c>
      <c r="S9" s="65">
        <f>Janvaris!S11+Februaris!S11+Marts!S11+Aprilis!S11+Maijs!S11+Junijs!S11</f>
        <v>0</v>
      </c>
      <c r="T9" s="65">
        <f>Janvaris!T11+Februaris!T11+Marts!T11+Aprilis!T11+Maijs!T11+Junijs!T11</f>
        <v>6</v>
      </c>
      <c r="U9" s="65">
        <f>Janvaris!U11+Februaris!U11+Marts!U11+Aprilis!U11+Maijs!U11+Junijs!U11</f>
        <v>26</v>
      </c>
      <c r="V9" s="65">
        <f>Janvaris!V11+Februaris!V11+Marts!V11+Aprilis!V11+Maijs!V11+Junijs!V11</f>
        <v>50</v>
      </c>
      <c r="W9" s="65">
        <f>Janvaris!W11+Februaris!W11+Marts!W11+Aprilis!W11+Maijs!W11+Junijs!W11</f>
        <v>11</v>
      </c>
      <c r="X9" s="34">
        <f>Janvaris!X11+Februaris!X11+Marts!X11+Aprilis!X11+Maijs!X11+Junijs!X11</f>
        <v>6</v>
      </c>
      <c r="Y9" s="37">
        <f>SUM(Z9:AD9)</f>
        <v>38</v>
      </c>
      <c r="Z9" s="34">
        <f>Janvaris!Z11+Februaris!Z11+Marts!Z11+Aprilis!Z11+Maijs!Z11+Junijs!Z11</f>
        <v>6</v>
      </c>
      <c r="AA9" s="34">
        <f>Janvaris!AA11+Februaris!AA11+Marts!AA11+Aprilis!AA11+Maijs!AA11+Junijs!AA11</f>
        <v>12</v>
      </c>
      <c r="AB9" s="34">
        <f>Janvaris!AB11+Februaris!AB11+Marts!AB11+Aprilis!AB11+Maijs!AB11+Junijs!AB11</f>
        <v>12</v>
      </c>
      <c r="AC9" s="34">
        <f>Janvaris!AC11+Februaris!AC11+Marts!AC11+Aprilis!AC11+Maijs!AC11+Junijs!AC11</f>
        <v>6</v>
      </c>
      <c r="AD9" s="34">
        <f>Janvaris!AD11+Februaris!AD11+Marts!AD11+Aprilis!AD11+Maijs!AD11+Junijs!AD11</f>
        <v>2</v>
      </c>
    </row>
    <row r="10" spans="1:30" ht="26.4" x14ac:dyDescent="0.3">
      <c r="A10" s="21" t="s">
        <v>27</v>
      </c>
      <c r="B10" s="8" t="s">
        <v>15</v>
      </c>
      <c r="C10" s="1" t="s">
        <v>14</v>
      </c>
      <c r="D10" s="1" t="s">
        <v>14</v>
      </c>
      <c r="E10" s="33">
        <f>F10+Y10</f>
        <v>7442</v>
      </c>
      <c r="F10" s="35">
        <f>SUM(G10:X10)</f>
        <v>6960</v>
      </c>
      <c r="G10" s="65">
        <f>Janvaris!G12+Februaris!G12+Marts!G12+Aprilis!G12+Maijs!G12+Junijs!G12</f>
        <v>124</v>
      </c>
      <c r="H10" s="65">
        <f>Janvaris!H12+Februaris!H12+Marts!H12+Aprilis!H12+Maijs!H12+Junijs!H12</f>
        <v>248</v>
      </c>
      <c r="I10" s="65">
        <f>Janvaris!I12+Februaris!I12+Marts!I12+Aprilis!I12+Maijs!I12+Junijs!I12</f>
        <v>124</v>
      </c>
      <c r="J10" s="65">
        <f>Janvaris!J12+Februaris!J12+Marts!J12+Aprilis!J12+Maijs!J12+Junijs!J12</f>
        <v>519</v>
      </c>
      <c r="K10" s="65">
        <f>Janvaris!K12+Februaris!K12+Marts!K12+Aprilis!K12+Maijs!K12+Junijs!K12</f>
        <v>124</v>
      </c>
      <c r="L10" s="65">
        <f>Janvaris!L12+Februaris!L12+Marts!L12+Aprilis!L12+Maijs!L12+Junijs!L12</f>
        <v>124</v>
      </c>
      <c r="M10" s="65">
        <f>Janvaris!M12+Februaris!M12+Marts!M12+Aprilis!M12+Maijs!M12+Junijs!M12</f>
        <v>748</v>
      </c>
      <c r="N10" s="65">
        <f>Janvaris!N12+Februaris!N12+Marts!N12+Aprilis!N12+Maijs!N12+Junijs!N12</f>
        <v>124</v>
      </c>
      <c r="O10" s="65">
        <f>Janvaris!O12+Februaris!O12+Marts!O12+Aprilis!O12+Maijs!O12+Junijs!O12</f>
        <v>471</v>
      </c>
      <c r="P10" s="65">
        <f>Janvaris!P12+Februaris!P12+Marts!P12+Aprilis!P12+Maijs!P12+Junijs!P12</f>
        <v>642</v>
      </c>
      <c r="Q10" s="65">
        <f>Janvaris!Q12+Februaris!Q12+Marts!Q12+Aprilis!Q12+Maijs!Q12+Junijs!Q12</f>
        <v>352</v>
      </c>
      <c r="R10" s="65">
        <f>Janvaris!R12+Februaris!R12+Marts!R12+Aprilis!R12+Maijs!R12+Junijs!R12</f>
        <v>1396</v>
      </c>
      <c r="S10" s="65">
        <f>Janvaris!S12+Februaris!S12+Marts!S12+Aprilis!S12+Maijs!S12+Junijs!S12</f>
        <v>0</v>
      </c>
      <c r="T10" s="65">
        <f>Janvaris!T12+Februaris!T12+Marts!T12+Aprilis!T12+Maijs!T12+Junijs!T12</f>
        <v>124</v>
      </c>
      <c r="U10" s="65">
        <f>Janvaris!U12+Februaris!U12+Marts!U12+Aprilis!U12+Maijs!U12+Junijs!U12</f>
        <v>509</v>
      </c>
      <c r="V10" s="65">
        <f>Janvaris!V12+Februaris!V12+Marts!V12+Aprilis!V12+Maijs!V12+Junijs!V12</f>
        <v>996</v>
      </c>
      <c r="W10" s="65">
        <f>Janvaris!W12+Februaris!W12+Marts!W12+Aprilis!W12+Maijs!W12+Junijs!W12</f>
        <v>211</v>
      </c>
      <c r="X10" s="34">
        <f>Janvaris!X12+Februaris!X12+Marts!X12+Aprilis!X12+Maijs!X12+Junijs!X12</f>
        <v>124</v>
      </c>
      <c r="Y10" s="37">
        <f>SUM(Z10:AD10)</f>
        <v>482</v>
      </c>
      <c r="Z10" s="34">
        <f>Janvaris!Z12+Februaris!Z12+Marts!Z12+Aprilis!Z12+Maijs!Z12+Junijs!Z12</f>
        <v>126</v>
      </c>
      <c r="AA10" s="34">
        <f>Janvaris!AA12+Februaris!AA12+Marts!AA12+Aprilis!AA12+Maijs!AA12+Junijs!AA12</f>
        <v>252</v>
      </c>
      <c r="AB10" s="34">
        <f>Janvaris!AB12+Februaris!AB12+Marts!AB12+Aprilis!AB12+Maijs!AB12+Junijs!AB12</f>
        <v>0</v>
      </c>
      <c r="AC10" s="34">
        <f>Janvaris!AC12+Februaris!AC12+Marts!AC12+Aprilis!AC12+Maijs!AC12+Junijs!AC12</f>
        <v>104</v>
      </c>
      <c r="AD10" s="34">
        <f>Janvaris!AD12+Februaris!AD12+Marts!AD12+Aprilis!AD12+Maijs!AD12+Junijs!AD12</f>
        <v>0</v>
      </c>
    </row>
    <row r="11" spans="1:30" ht="27" thickBot="1" x14ac:dyDescent="0.35">
      <c r="A11" s="50" t="s">
        <v>33</v>
      </c>
      <c r="B11" s="51" t="s">
        <v>4</v>
      </c>
      <c r="C11" s="52">
        <f>257/2</f>
        <v>128.5</v>
      </c>
      <c r="D11" s="53" t="s">
        <v>14</v>
      </c>
      <c r="E11" s="41">
        <f>F11+Y11</f>
        <v>20905</v>
      </c>
      <c r="F11" s="43">
        <f>SUM(G11:X11)</f>
        <v>17949</v>
      </c>
      <c r="G11" s="61">
        <f>ROUNDUP(Janvaris!G13+Februaris!G13+Marts!G13+Aprilis!G13+Maijs!G13+Junijs!G13,0)</f>
        <v>0</v>
      </c>
      <c r="H11" s="61">
        <f>ROUNDUP(Janvaris!H13+Februaris!H13+Marts!H13+Aprilis!H13+Maijs!H13+Junijs!H13,0)</f>
        <v>907</v>
      </c>
      <c r="I11" s="61">
        <f>ROUNDUP(Janvaris!I13+Februaris!I13+Marts!I13+Aprilis!I13+Maijs!I13+Junijs!I13,0)</f>
        <v>771</v>
      </c>
      <c r="J11" s="61">
        <f>ROUNDUP(Janvaris!J13+Februaris!J13+Marts!J13+Aprilis!J13+Maijs!J13+Junijs!J13,0)</f>
        <v>3219</v>
      </c>
      <c r="K11" s="61">
        <f>ROUNDUP(Janvaris!K13+Februaris!K13+Marts!K13+Aprilis!K13+Maijs!K13+Junijs!K13,0)</f>
        <v>562</v>
      </c>
      <c r="L11" s="61">
        <f>ROUNDUP(Janvaris!L13+Februaris!L13+Marts!L13+Aprilis!L13+Maijs!L13+Junijs!L13,0)</f>
        <v>0</v>
      </c>
      <c r="M11" s="61">
        <f>ROUNDUP(Janvaris!M13+Februaris!M13+Marts!M13+Aprilis!M13+Maijs!M13+Junijs!M13,0)</f>
        <v>0</v>
      </c>
      <c r="N11" s="61">
        <f>ROUNDUP(Janvaris!N13+Februaris!N13+Marts!N13+Aprilis!N13+Maijs!N13+Junijs!N13,0)</f>
        <v>738</v>
      </c>
      <c r="O11" s="61">
        <f>ROUNDUP(Janvaris!O13+Februaris!O13+Marts!O13+Aprilis!O13+Maijs!O13+Junijs!O13,0)</f>
        <v>1283</v>
      </c>
      <c r="P11" s="61">
        <f>ROUNDUP(Janvaris!P13+Februaris!P13+Marts!P13+Aprilis!P13+Maijs!P13+Junijs!P13,0)</f>
        <v>0</v>
      </c>
      <c r="Q11" s="61">
        <f>ROUNDUP(Janvaris!Q13+Februaris!Q13+Marts!Q13+Aprilis!Q13+Maijs!Q13+Junijs!Q13,0)</f>
        <v>0</v>
      </c>
      <c r="R11" s="61">
        <f>ROUNDUP(Janvaris!R13+Februaris!R13+Marts!R13+Aprilis!R13+Maijs!R13+Junijs!R13,0)</f>
        <v>0</v>
      </c>
      <c r="S11" s="61">
        <f>ROUNDUP(Janvaris!S13+Februaris!S13+Marts!S13+Aprilis!S13+Maijs!S13+Junijs!S13,0)</f>
        <v>0</v>
      </c>
      <c r="T11" s="61">
        <f>ROUNDUP(Janvaris!T13+Februaris!T13+Marts!T13+Aprilis!T13+Maijs!T13+Junijs!T13,0)</f>
        <v>771</v>
      </c>
      <c r="U11" s="61">
        <f>ROUNDUP(Janvaris!U13+Februaris!U13+Marts!U13+Aprilis!U13+Maijs!U13+Junijs!U13,0)</f>
        <v>2755</v>
      </c>
      <c r="V11" s="61">
        <f>ROUNDUP(Janvaris!V13+Februaris!V13+Marts!V13+Aprilis!V13+Maijs!V13+Junijs!V13,0)</f>
        <v>6172</v>
      </c>
      <c r="W11" s="61">
        <f>ROUNDUP(Janvaris!W13+Februaris!W13+Marts!W13+Aprilis!W13+Maijs!W13+Junijs!W13,0)</f>
        <v>0</v>
      </c>
      <c r="X11" s="1">
        <f>ROUNDUP(Janvaris!X13+Februaris!X13+Marts!X13+Aprilis!X13+Maijs!X13+Junijs!X13,0)</f>
        <v>771</v>
      </c>
      <c r="Y11" s="45">
        <f>SUM(Z11:AD11)</f>
        <v>2956</v>
      </c>
      <c r="Z11" s="1">
        <f>ROUNDUP(Janvaris!Z13+Februaris!Z13+Marts!Z13+Aprilis!Z13+Maijs!Z13+Junijs!Z13,0)</f>
        <v>771</v>
      </c>
      <c r="AA11" s="1">
        <f>ROUNDUP(Janvaris!AA13+Februaris!AA13+Marts!AA13+Aprilis!AA13+Maijs!AA13+Junijs!AA13,0)</f>
        <v>1542</v>
      </c>
      <c r="AB11" s="1">
        <f>ROUNDUP(Janvaris!AB13+Februaris!AB13+Marts!AB13+Aprilis!AB13+Maijs!AB13+Junijs!AB13,0)</f>
        <v>0</v>
      </c>
      <c r="AC11" s="1">
        <f>ROUNDUP(Janvaris!AC13+Februaris!AC13+Marts!AC13+Aprilis!AC13+Maijs!AC13+Junijs!AC13,0)</f>
        <v>643</v>
      </c>
      <c r="AD11" s="1">
        <f>ROUNDUP(Janvaris!AD13+Februaris!AD13+Marts!AD13+Aprilis!AD13+Maijs!AD13+Junijs!AD13,0)</f>
        <v>0</v>
      </c>
    </row>
    <row r="12" spans="1:30" ht="14.4" customHeight="1" thickBot="1" x14ac:dyDescent="0.35">
      <c r="A12" s="88" t="s">
        <v>31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90"/>
    </row>
    <row r="13" spans="1:30" ht="52.8" x14ac:dyDescent="0.3">
      <c r="A13" s="21" t="s">
        <v>34</v>
      </c>
      <c r="B13" s="8" t="s">
        <v>29</v>
      </c>
      <c r="C13" s="1" t="s">
        <v>14</v>
      </c>
      <c r="D13" s="1" t="s">
        <v>14</v>
      </c>
      <c r="E13" s="33">
        <f t="shared" ref="E13:E23" si="0">F13+Y13</f>
        <v>24</v>
      </c>
      <c r="F13" s="35">
        <f t="shared" ref="F13:F23" si="1">SUM(G13:X13)</f>
        <v>24</v>
      </c>
      <c r="G13" s="65">
        <f>Janvaris!G15+Februaris!G15+Marts!G15+Aprilis!G15+Maijs!G15+Junijs!G15</f>
        <v>0</v>
      </c>
      <c r="H13" s="65">
        <f>Janvaris!H15+Februaris!H15+Marts!H15+Aprilis!H15+Maijs!H15+Junijs!H15</f>
        <v>0</v>
      </c>
      <c r="I13" s="65">
        <f>Janvaris!I15+Februaris!I15+Marts!I15+Aprilis!I15+Maijs!I15+Junijs!I15</f>
        <v>0</v>
      </c>
      <c r="J13" s="65">
        <f>Janvaris!J15+Februaris!J15+Marts!J15+Aprilis!J15+Maijs!J15+Junijs!J15</f>
        <v>6</v>
      </c>
      <c r="K13" s="65">
        <f>Janvaris!K15+Februaris!K15+Marts!K15+Aprilis!K15+Maijs!K15+Junijs!K15</f>
        <v>0</v>
      </c>
      <c r="L13" s="65">
        <f>Janvaris!L15+Februaris!L15+Marts!L15+Aprilis!L15+Maijs!L15+Junijs!L15</f>
        <v>0</v>
      </c>
      <c r="M13" s="65">
        <f>Janvaris!M15+Februaris!M15+Marts!M15+Aprilis!M15+Maijs!M15+Junijs!M15</f>
        <v>0</v>
      </c>
      <c r="N13" s="65">
        <f>Janvaris!N15+Februaris!N15+Marts!N15+Aprilis!N15+Maijs!N15+Junijs!N15</f>
        <v>0</v>
      </c>
      <c r="O13" s="65">
        <f>Janvaris!O15+Februaris!O15+Marts!O15+Aprilis!O15+Maijs!O15+Junijs!O15</f>
        <v>6</v>
      </c>
      <c r="P13" s="65">
        <f>Janvaris!P15+Februaris!P15+Marts!P15+Aprilis!P15+Maijs!P15+Junijs!P15</f>
        <v>0</v>
      </c>
      <c r="Q13" s="65">
        <f>Janvaris!Q15+Februaris!Q15+Marts!Q15+Aprilis!Q15+Maijs!Q15+Junijs!Q15</f>
        <v>0</v>
      </c>
      <c r="R13" s="65">
        <f>Janvaris!R15+Februaris!R15+Marts!R15+Aprilis!R15+Maijs!R15+Junijs!R15</f>
        <v>0</v>
      </c>
      <c r="S13" s="65">
        <f>Janvaris!S15+Februaris!S15+Marts!S15+Aprilis!S15+Maijs!S15+Junijs!S15</f>
        <v>6</v>
      </c>
      <c r="T13" s="65">
        <f>Janvaris!T15+Februaris!T15+Marts!T15+Aprilis!T15+Maijs!T15+Junijs!T15</f>
        <v>0</v>
      </c>
      <c r="U13" s="65">
        <f>Janvaris!U15+Februaris!U15+Marts!U15+Aprilis!U15+Maijs!U15+Junijs!U15</f>
        <v>0</v>
      </c>
      <c r="V13" s="65">
        <f>Janvaris!V15+Februaris!V15+Marts!V15+Aprilis!V15+Maijs!V15+Junijs!V15</f>
        <v>0</v>
      </c>
      <c r="W13" s="65">
        <f>Janvaris!W15+Februaris!W15+Marts!W15+Aprilis!W15+Maijs!W15+Junijs!W15</f>
        <v>6</v>
      </c>
      <c r="X13" s="34">
        <f>Janvaris!X15+Februaris!X15+Marts!X15+Aprilis!X15+Maijs!X15+Junijs!X15</f>
        <v>0</v>
      </c>
      <c r="Y13" s="37">
        <f t="shared" ref="Y13:Y23" si="2">SUM(Z13:AD13)</f>
        <v>0</v>
      </c>
      <c r="Z13" s="34">
        <f>Janvaris!Z15+Februaris!Z15+Marts!Z15+Aprilis!Z15+Maijs!Z15+Junijs!Z15</f>
        <v>0</v>
      </c>
      <c r="AA13" s="34">
        <f>Janvaris!AA15+Februaris!AA15+Marts!AA15+Aprilis!AA15+Maijs!AA15+Junijs!AA15</f>
        <v>0</v>
      </c>
      <c r="AB13" s="34">
        <f>Janvaris!AB15+Februaris!AB15+Marts!AB15+Aprilis!AB15+Maijs!AB15+Junijs!AB15</f>
        <v>0</v>
      </c>
      <c r="AC13" s="34">
        <f>Janvaris!AC15+Februaris!AC15+Marts!AC15+Aprilis!AC15+Maijs!AC15+Junijs!AC15</f>
        <v>0</v>
      </c>
      <c r="AD13" s="34">
        <f>Janvaris!AD15+Februaris!AD15+Marts!AD15+Aprilis!AD15+Maijs!AD15+Junijs!AD15</f>
        <v>0</v>
      </c>
    </row>
    <row r="14" spans="1:30" ht="52.8" x14ac:dyDescent="0.3">
      <c r="A14" s="21" t="s">
        <v>35</v>
      </c>
      <c r="B14" s="8" t="s">
        <v>28</v>
      </c>
      <c r="C14" s="1" t="s">
        <v>14</v>
      </c>
      <c r="D14" s="1" t="s">
        <v>14</v>
      </c>
      <c r="E14" s="33">
        <f t="shared" si="0"/>
        <v>1</v>
      </c>
      <c r="F14" s="35">
        <f t="shared" si="1"/>
        <v>1</v>
      </c>
      <c r="G14" s="65">
        <f>Janvaris!G16+Februaris!G16+Marts!G16+Aprilis!G16+Maijs!G16+Junijs!G16</f>
        <v>0</v>
      </c>
      <c r="H14" s="65">
        <f>Janvaris!H16+Februaris!H16+Marts!H16+Aprilis!H16+Maijs!H16+Junijs!H16</f>
        <v>0</v>
      </c>
      <c r="I14" s="65">
        <f>Janvaris!I16+Februaris!I16+Marts!I16+Aprilis!I16+Maijs!I16+Junijs!I16</f>
        <v>0</v>
      </c>
      <c r="J14" s="65">
        <f>Janvaris!J16+Februaris!J16+Marts!J16+Aprilis!J16+Maijs!J16+Junijs!J16</f>
        <v>0</v>
      </c>
      <c r="K14" s="65">
        <f>Janvaris!K16+Februaris!K16+Marts!K16+Aprilis!K16+Maijs!K16+Junijs!K16</f>
        <v>0</v>
      </c>
      <c r="L14" s="65">
        <f>Janvaris!L16+Februaris!L16+Marts!L16+Aprilis!L16+Maijs!L16+Junijs!L16</f>
        <v>0</v>
      </c>
      <c r="M14" s="65">
        <f>Janvaris!M16+Februaris!M16+Marts!M16+Aprilis!M16+Maijs!M16+Junijs!M16</f>
        <v>0</v>
      </c>
      <c r="N14" s="65">
        <f>Janvaris!N16+Februaris!N16+Marts!N16+Aprilis!N16+Maijs!N16+Junijs!N16</f>
        <v>0</v>
      </c>
      <c r="O14" s="65">
        <f>Janvaris!O16+Februaris!O16+Marts!O16+Aprilis!O16+Maijs!O16+Junijs!O16</f>
        <v>1</v>
      </c>
      <c r="P14" s="65">
        <f>Janvaris!P16+Februaris!P16+Marts!P16+Aprilis!P16+Maijs!P16+Junijs!P16</f>
        <v>0</v>
      </c>
      <c r="Q14" s="65">
        <f>Janvaris!Q16+Februaris!Q16+Marts!Q16+Aprilis!Q16+Maijs!Q16+Junijs!Q16</f>
        <v>0</v>
      </c>
      <c r="R14" s="65">
        <f>Janvaris!R16+Februaris!R16+Marts!R16+Aprilis!R16+Maijs!R16+Junijs!R16</f>
        <v>0</v>
      </c>
      <c r="S14" s="65">
        <f>Janvaris!S16+Februaris!S16+Marts!S16+Aprilis!S16+Maijs!S16+Junijs!S16</f>
        <v>0</v>
      </c>
      <c r="T14" s="65">
        <f>Janvaris!T16+Februaris!T16+Marts!T16+Aprilis!T16+Maijs!T16+Junijs!T16</f>
        <v>0</v>
      </c>
      <c r="U14" s="65">
        <f>Janvaris!U16+Februaris!U16+Marts!U16+Aprilis!U16+Maijs!U16+Junijs!U16</f>
        <v>0</v>
      </c>
      <c r="V14" s="65">
        <f>Janvaris!V16+Februaris!V16+Marts!V16+Aprilis!V16+Maijs!V16+Junijs!V16</f>
        <v>0</v>
      </c>
      <c r="W14" s="65">
        <f>Janvaris!W16+Februaris!W16+Marts!W16+Aprilis!W16+Maijs!W16+Junijs!W16</f>
        <v>0</v>
      </c>
      <c r="X14" s="34">
        <f>Janvaris!X16+Februaris!X16+Marts!X16+Aprilis!X16+Maijs!X16+Junijs!X16</f>
        <v>0</v>
      </c>
      <c r="Y14" s="37">
        <f t="shared" si="2"/>
        <v>0</v>
      </c>
      <c r="Z14" s="34">
        <f>Janvaris!Z16+Februaris!Z16+Marts!Z16+Aprilis!Z16+Maijs!Z16+Junijs!Z16</f>
        <v>0</v>
      </c>
      <c r="AA14" s="34">
        <f>Janvaris!AA16+Februaris!AA16+Marts!AA16+Aprilis!AA16+Maijs!AA16+Junijs!AA16</f>
        <v>0</v>
      </c>
      <c r="AB14" s="34">
        <f>Janvaris!AB16+Februaris!AB16+Marts!AB16+Aprilis!AB16+Maijs!AB16+Junijs!AB16</f>
        <v>0</v>
      </c>
      <c r="AC14" s="34">
        <f>Janvaris!AC16+Februaris!AC16+Marts!AC16+Aprilis!AC16+Maijs!AC16+Junijs!AC16</f>
        <v>0</v>
      </c>
      <c r="AD14" s="34">
        <f>Janvaris!AD16+Februaris!AD16+Marts!AD16+Aprilis!AD16+Maijs!AD16+Junijs!AD16</f>
        <v>0</v>
      </c>
    </row>
    <row r="15" spans="1:30" ht="26.4" x14ac:dyDescent="0.3">
      <c r="A15" s="21" t="s">
        <v>36</v>
      </c>
      <c r="B15" s="8" t="s">
        <v>16</v>
      </c>
      <c r="C15" s="1" t="s">
        <v>14</v>
      </c>
      <c r="D15" s="1" t="s">
        <v>14</v>
      </c>
      <c r="E15" s="33">
        <f t="shared" si="0"/>
        <v>701</v>
      </c>
      <c r="F15" s="35">
        <f t="shared" si="1"/>
        <v>701</v>
      </c>
      <c r="G15" s="65">
        <f>Janvaris!G17+Februaris!G17+Marts!G17+Aprilis!G17+Maijs!G17+Junijs!G17</f>
        <v>0</v>
      </c>
      <c r="H15" s="65">
        <f>Janvaris!H17+Februaris!H17+Marts!H17+Aprilis!H17+Maijs!H17+Junijs!H17</f>
        <v>0</v>
      </c>
      <c r="I15" s="65">
        <f>Janvaris!I17+Februaris!I17+Marts!I17+Aprilis!I17+Maijs!I17+Junijs!I17</f>
        <v>0</v>
      </c>
      <c r="J15" s="65">
        <f>Janvaris!J17+Februaris!J17+Marts!J17+Aprilis!J17+Maijs!J17+Junijs!J17</f>
        <v>181</v>
      </c>
      <c r="K15" s="65">
        <f>Janvaris!K17+Februaris!K17+Marts!K17+Aprilis!K17+Maijs!K17+Junijs!K17</f>
        <v>0</v>
      </c>
      <c r="L15" s="65">
        <f>Janvaris!L17+Februaris!L17+Marts!L17+Aprilis!L17+Maijs!L17+Junijs!L17</f>
        <v>0</v>
      </c>
      <c r="M15" s="65">
        <f>Janvaris!M17+Februaris!M17+Marts!M17+Aprilis!M17+Maijs!M17+Junijs!M17</f>
        <v>0</v>
      </c>
      <c r="N15" s="65">
        <f>Janvaris!N17+Februaris!N17+Marts!N17+Aprilis!N17+Maijs!N17+Junijs!N17</f>
        <v>0</v>
      </c>
      <c r="O15" s="65">
        <f>Janvaris!O17+Februaris!O17+Marts!O17+Aprilis!O17+Maijs!O17+Junijs!O17</f>
        <v>158</v>
      </c>
      <c r="P15" s="65">
        <f>Janvaris!P17+Februaris!P17+Marts!P17+Aprilis!P17+Maijs!P17+Junijs!P17</f>
        <v>0</v>
      </c>
      <c r="Q15" s="65">
        <f>Janvaris!Q17+Februaris!Q17+Marts!Q17+Aprilis!Q17+Maijs!Q17+Junijs!Q17</f>
        <v>0</v>
      </c>
      <c r="R15" s="65">
        <f>Janvaris!R17+Februaris!R17+Marts!R17+Aprilis!R17+Maijs!R17+Junijs!R17</f>
        <v>0</v>
      </c>
      <c r="S15" s="65">
        <f>Janvaris!S17+Februaris!S17+Marts!S17+Aprilis!S17+Maijs!S17+Junijs!S17</f>
        <v>181</v>
      </c>
      <c r="T15" s="65">
        <f>Janvaris!T17+Februaris!T17+Marts!T17+Aprilis!T17+Maijs!T17+Junijs!T17</f>
        <v>0</v>
      </c>
      <c r="U15" s="65">
        <f>Janvaris!U17+Februaris!U17+Marts!U17+Aprilis!U17+Maijs!U17+Junijs!U17</f>
        <v>0</v>
      </c>
      <c r="V15" s="65">
        <f>Janvaris!V17+Februaris!V17+Marts!V17+Aprilis!V17+Maijs!V17+Junijs!V17</f>
        <v>0</v>
      </c>
      <c r="W15" s="65">
        <f>Janvaris!W17+Februaris!W17+Marts!W17+Aprilis!W17+Maijs!W17+Junijs!W17</f>
        <v>181</v>
      </c>
      <c r="X15" s="34">
        <f>Janvaris!X17+Februaris!X17+Marts!X17+Aprilis!X17+Maijs!X17+Junijs!X17</f>
        <v>0</v>
      </c>
      <c r="Y15" s="37">
        <f t="shared" si="2"/>
        <v>0</v>
      </c>
      <c r="Z15" s="34">
        <f>Janvaris!Z17+Februaris!Z17+Marts!Z17+Aprilis!Z17+Maijs!Z17+Junijs!Z17</f>
        <v>0</v>
      </c>
      <c r="AA15" s="34">
        <f>Janvaris!AA17+Februaris!AA17+Marts!AA17+Aprilis!AA17+Maijs!AA17+Junijs!AA17</f>
        <v>0</v>
      </c>
      <c r="AB15" s="34">
        <f>Janvaris!AB17+Februaris!AB17+Marts!AB17+Aprilis!AB17+Maijs!AB17+Junijs!AB17</f>
        <v>0</v>
      </c>
      <c r="AC15" s="34">
        <f>Janvaris!AC17+Februaris!AC17+Marts!AC17+Aprilis!AC17+Maijs!AC17+Junijs!AC17</f>
        <v>0</v>
      </c>
      <c r="AD15" s="34">
        <f>Janvaris!AD17+Februaris!AD17+Marts!AD17+Aprilis!AD17+Maijs!AD17+Junijs!AD17</f>
        <v>0</v>
      </c>
    </row>
    <row r="16" spans="1:30" ht="26.4" x14ac:dyDescent="0.3">
      <c r="A16" s="21" t="s">
        <v>37</v>
      </c>
      <c r="B16" s="8" t="s">
        <v>15</v>
      </c>
      <c r="C16" s="1" t="s">
        <v>14</v>
      </c>
      <c r="D16" s="1" t="s">
        <v>14</v>
      </c>
      <c r="E16" s="33">
        <f t="shared" si="0"/>
        <v>480</v>
      </c>
      <c r="F16" s="35">
        <f t="shared" si="1"/>
        <v>480</v>
      </c>
      <c r="G16" s="65">
        <f>Janvaris!G18+Februaris!G18+Marts!G18+Aprilis!G18+Maijs!G18+Junijs!G18</f>
        <v>0</v>
      </c>
      <c r="H16" s="65">
        <f>Janvaris!H18+Februaris!H18+Marts!H18+Aprilis!H18+Maijs!H18+Junijs!H18</f>
        <v>0</v>
      </c>
      <c r="I16" s="65">
        <f>Janvaris!I18+Februaris!I18+Marts!I18+Aprilis!I18+Maijs!I18+Junijs!I18</f>
        <v>0</v>
      </c>
      <c r="J16" s="65">
        <f>Janvaris!J18+Februaris!J18+Marts!J18+Aprilis!J18+Maijs!J18+Junijs!J18</f>
        <v>124</v>
      </c>
      <c r="K16" s="65">
        <f>Janvaris!K18+Februaris!K18+Marts!K18+Aprilis!K18+Maijs!K18+Junijs!K18</f>
        <v>0</v>
      </c>
      <c r="L16" s="65">
        <f>Janvaris!L18+Februaris!L18+Marts!L18+Aprilis!L18+Maijs!L18+Junijs!L18</f>
        <v>0</v>
      </c>
      <c r="M16" s="65">
        <f>Janvaris!M18+Februaris!M18+Marts!M18+Aprilis!M18+Maijs!M18+Junijs!M18</f>
        <v>0</v>
      </c>
      <c r="N16" s="65">
        <f>Janvaris!N18+Februaris!N18+Marts!N18+Aprilis!N18+Maijs!N18+Junijs!N18</f>
        <v>0</v>
      </c>
      <c r="O16" s="65">
        <f>Janvaris!O18+Februaris!O18+Marts!O18+Aprilis!O18+Maijs!O18+Junijs!O18</f>
        <v>108</v>
      </c>
      <c r="P16" s="65">
        <f>Janvaris!P18+Februaris!P18+Marts!P18+Aprilis!P18+Maijs!P18+Junijs!P18</f>
        <v>0</v>
      </c>
      <c r="Q16" s="65">
        <f>Janvaris!Q18+Februaris!Q18+Marts!Q18+Aprilis!Q18+Maijs!Q18+Junijs!Q18</f>
        <v>0</v>
      </c>
      <c r="R16" s="65">
        <f>Janvaris!R18+Februaris!R18+Marts!R18+Aprilis!R18+Maijs!R18+Junijs!R18</f>
        <v>0</v>
      </c>
      <c r="S16" s="65">
        <f>Janvaris!S18+Februaris!S18+Marts!S18+Aprilis!S18+Maijs!S18+Junijs!S18</f>
        <v>124</v>
      </c>
      <c r="T16" s="65">
        <f>Janvaris!T18+Februaris!T18+Marts!T18+Aprilis!T18+Maijs!T18+Junijs!T18</f>
        <v>0</v>
      </c>
      <c r="U16" s="65">
        <f>Janvaris!U18+Februaris!U18+Marts!U18+Aprilis!U18+Maijs!U18+Junijs!U18</f>
        <v>0</v>
      </c>
      <c r="V16" s="65">
        <f>Janvaris!V18+Februaris!V18+Marts!V18+Aprilis!V18+Maijs!V18+Junijs!V18</f>
        <v>0</v>
      </c>
      <c r="W16" s="65">
        <f>Janvaris!W18+Februaris!W18+Marts!W18+Aprilis!W18+Maijs!W18+Junijs!W18</f>
        <v>124</v>
      </c>
      <c r="X16" s="34">
        <f>Janvaris!X18+Februaris!X18+Marts!X18+Aprilis!X18+Maijs!X18+Junijs!X18</f>
        <v>0</v>
      </c>
      <c r="Y16" s="37">
        <f t="shared" si="2"/>
        <v>0</v>
      </c>
      <c r="Z16" s="34">
        <f>Janvaris!Z18+Februaris!Z18+Marts!Z18+Aprilis!Z18+Maijs!Z18+Junijs!Z18</f>
        <v>0</v>
      </c>
      <c r="AA16" s="34">
        <f>Janvaris!AA18+Februaris!AA18+Marts!AA18+Aprilis!AA18+Maijs!AA18+Junijs!AA18</f>
        <v>0</v>
      </c>
      <c r="AB16" s="34">
        <f>Janvaris!AB18+Februaris!AB18+Marts!AB18+Aprilis!AB18+Maijs!AB18+Junijs!AB18</f>
        <v>0</v>
      </c>
      <c r="AC16" s="34">
        <f>Janvaris!AC18+Februaris!AC18+Marts!AC18+Aprilis!AC18+Maijs!AC18+Junijs!AC18</f>
        <v>0</v>
      </c>
      <c r="AD16" s="34">
        <f>Janvaris!AD18+Februaris!AD18+Marts!AD18+Aprilis!AD18+Maijs!AD18+Junijs!AD18</f>
        <v>0</v>
      </c>
    </row>
    <row r="17" spans="1:30" ht="26.4" x14ac:dyDescent="0.3">
      <c r="A17" s="21" t="s">
        <v>38</v>
      </c>
      <c r="B17" s="8" t="s">
        <v>4</v>
      </c>
      <c r="C17" s="1">
        <v>257</v>
      </c>
      <c r="D17" s="30" t="s">
        <v>14</v>
      </c>
      <c r="E17" s="9">
        <f t="shared" si="0"/>
        <v>2057</v>
      </c>
      <c r="F17" s="36">
        <f t="shared" si="1"/>
        <v>2057</v>
      </c>
      <c r="G17" s="61">
        <f>ROUNDUP(Janvaris!G19+Februaris!G19+Marts!G19+Aprilis!G19+Maijs!G19+Junijs!G19,0)</f>
        <v>0</v>
      </c>
      <c r="H17" s="61">
        <f>ROUNDUP(Janvaris!H19+Februaris!H19+Marts!H19+Aprilis!H19+Maijs!H19+Junijs!H19,0)</f>
        <v>0</v>
      </c>
      <c r="I17" s="61">
        <f>ROUNDUP(Janvaris!I19+Februaris!I19+Marts!I19+Aprilis!I19+Maijs!I19+Junijs!I19,0)</f>
        <v>0</v>
      </c>
      <c r="J17" s="61">
        <f>ROUNDUP(Janvaris!J19+Februaris!J19+Marts!J19+Aprilis!J19+Maijs!J19+Junijs!J19,0)</f>
        <v>1542</v>
      </c>
      <c r="K17" s="61">
        <f>ROUNDUP(Janvaris!K19+Februaris!K19+Marts!K19+Aprilis!K19+Maijs!K19+Junijs!K19,0)</f>
        <v>0</v>
      </c>
      <c r="L17" s="61">
        <f>ROUNDUP(Janvaris!L19+Februaris!L19+Marts!L19+Aprilis!L19+Maijs!L19+Junijs!L19,0)</f>
        <v>0</v>
      </c>
      <c r="M17" s="61">
        <f>ROUNDUP(Janvaris!M19+Februaris!M19+Marts!M19+Aprilis!M19+Maijs!M19+Junijs!M19,0)</f>
        <v>0</v>
      </c>
      <c r="N17" s="61">
        <f>ROUNDUP(Janvaris!N19+Februaris!N19+Marts!N19+Aprilis!N19+Maijs!N19+Junijs!N19,0)</f>
        <v>0</v>
      </c>
      <c r="O17" s="61">
        <f>ROUNDUP(Janvaris!O19+Februaris!O19+Marts!O19+Aprilis!O19+Maijs!O19+Junijs!O19,0)</f>
        <v>210</v>
      </c>
      <c r="P17" s="61">
        <f>ROUNDUP(Janvaris!P19+Februaris!P19+Marts!P19+Aprilis!P19+Maijs!P19+Junijs!P19,0)</f>
        <v>0</v>
      </c>
      <c r="Q17" s="61">
        <f>ROUNDUP(Janvaris!Q19+Februaris!Q19+Marts!Q19+Aprilis!Q19+Maijs!Q19+Junijs!Q19,0)</f>
        <v>0</v>
      </c>
      <c r="R17" s="61">
        <f>ROUNDUP(Janvaris!R19+Februaris!R19+Marts!R19+Aprilis!R19+Maijs!R19+Junijs!R19,0)</f>
        <v>0</v>
      </c>
      <c r="S17" s="61">
        <f>ROUNDUP(Janvaris!S19+Februaris!S19+Marts!S19+Aprilis!S19+Maijs!S19+Junijs!S19,0)</f>
        <v>305</v>
      </c>
      <c r="T17" s="61">
        <f>ROUNDUP(Janvaris!T19+Februaris!T19+Marts!T19+Aprilis!T19+Maijs!T19+Junijs!T19,0)</f>
        <v>0</v>
      </c>
      <c r="U17" s="61">
        <f>ROUNDUP(Janvaris!U19+Februaris!U19+Marts!U19+Aprilis!U19+Maijs!U19+Junijs!U19,0)</f>
        <v>0</v>
      </c>
      <c r="V17" s="61">
        <f>ROUNDUP(Janvaris!V19+Februaris!V19+Marts!V19+Aprilis!V19+Maijs!V19+Junijs!V19,0)</f>
        <v>0</v>
      </c>
      <c r="W17" s="61">
        <f>ROUNDUP(Janvaris!W19+Februaris!W19+Marts!W19+Aprilis!W19+Maijs!W19+Junijs!W19,0)</f>
        <v>0</v>
      </c>
      <c r="X17" s="1">
        <f>ROUNDUP(Janvaris!X19+Februaris!X19+Marts!X19+Aprilis!X19+Maijs!X19+Junijs!X19,0)</f>
        <v>0</v>
      </c>
      <c r="Y17" s="38">
        <f t="shared" si="2"/>
        <v>0</v>
      </c>
      <c r="Z17" s="1">
        <f>ROUNDUP(Janvaris!Z19+Februaris!Z19+Marts!Z19+Aprilis!Z19+Maijs!Z19+Junijs!Z19,0)</f>
        <v>0</v>
      </c>
      <c r="AA17" s="1">
        <f>ROUNDUP(Janvaris!AA19+Februaris!AA19+Marts!AA19+Aprilis!AA19+Maijs!AA19+Junijs!AA19,0)</f>
        <v>0</v>
      </c>
      <c r="AB17" s="1">
        <f>ROUNDUP(Janvaris!AB19+Februaris!AB19+Marts!AB19+Aprilis!AB19+Maijs!AB19+Junijs!AB19,0)</f>
        <v>0</v>
      </c>
      <c r="AC17" s="1">
        <f>ROUNDUP(Janvaris!AC19+Februaris!AC19+Marts!AC19+Aprilis!AC19+Maijs!AC19+Junijs!AC19,0)</f>
        <v>0</v>
      </c>
      <c r="AD17" s="1">
        <f>ROUNDUP(Janvaris!AD19+Februaris!AD19+Marts!AD19+Aprilis!AD19+Maijs!AD19+Junijs!AD19,0)</f>
        <v>0</v>
      </c>
    </row>
    <row r="18" spans="1:30" ht="52.8" x14ac:dyDescent="0.3">
      <c r="A18" s="21" t="s">
        <v>39</v>
      </c>
      <c r="B18" s="8" t="s">
        <v>5</v>
      </c>
      <c r="C18" s="1">
        <v>50</v>
      </c>
      <c r="D18" s="30" t="s">
        <v>14</v>
      </c>
      <c r="E18" s="9">
        <f t="shared" si="0"/>
        <v>0</v>
      </c>
      <c r="F18" s="36">
        <f t="shared" si="1"/>
        <v>0</v>
      </c>
      <c r="G18" s="61">
        <f>ROUNDUP(Janvaris!G20+Februaris!G20+Marts!G20+Aprilis!G20+Maijs!G20+Junijs!G20,0)</f>
        <v>0</v>
      </c>
      <c r="H18" s="61">
        <f>ROUNDUP(Janvaris!H20+Februaris!H20+Marts!H20+Aprilis!H20+Maijs!H20+Junijs!H20,0)</f>
        <v>0</v>
      </c>
      <c r="I18" s="61">
        <f>ROUNDUP(Janvaris!I20+Februaris!I20+Marts!I20+Aprilis!I20+Maijs!I20+Junijs!I20,0)</f>
        <v>0</v>
      </c>
      <c r="J18" s="61">
        <f>ROUNDUP(Janvaris!J20+Februaris!J20+Marts!J20+Aprilis!J20+Maijs!J20+Junijs!J20,0)</f>
        <v>0</v>
      </c>
      <c r="K18" s="61">
        <f>ROUNDUP(Janvaris!K20+Februaris!K20+Marts!K20+Aprilis!K20+Maijs!K20+Junijs!K20,0)</f>
        <v>0</v>
      </c>
      <c r="L18" s="61">
        <f>ROUNDUP(Janvaris!L20+Februaris!L20+Marts!L20+Aprilis!L20+Maijs!L20+Junijs!L20,0)</f>
        <v>0</v>
      </c>
      <c r="M18" s="61">
        <f>ROUNDUP(Janvaris!M20+Februaris!M20+Marts!M20+Aprilis!M20+Maijs!M20+Junijs!M20,0)</f>
        <v>0</v>
      </c>
      <c r="N18" s="61">
        <f>ROUNDUP(Janvaris!N20+Februaris!N20+Marts!N20+Aprilis!N20+Maijs!N20+Junijs!N20,0)</f>
        <v>0</v>
      </c>
      <c r="O18" s="61">
        <f>ROUNDUP(Janvaris!O20+Februaris!O20+Marts!O20+Aprilis!O20+Maijs!O20+Junijs!O20,0)</f>
        <v>0</v>
      </c>
      <c r="P18" s="61">
        <f>ROUNDUP(Janvaris!P20+Februaris!P20+Marts!P20+Aprilis!P20+Maijs!P20+Junijs!P20,0)</f>
        <v>0</v>
      </c>
      <c r="Q18" s="61">
        <f>ROUNDUP(Janvaris!Q20+Februaris!Q20+Marts!Q20+Aprilis!Q20+Maijs!Q20+Junijs!Q20,0)</f>
        <v>0</v>
      </c>
      <c r="R18" s="61">
        <f>ROUNDUP(Janvaris!R20+Februaris!R20+Marts!R20+Aprilis!R20+Maijs!R20+Junijs!R20,0)</f>
        <v>0</v>
      </c>
      <c r="S18" s="61">
        <f>ROUNDUP(Janvaris!S20+Februaris!S20+Marts!S20+Aprilis!S20+Maijs!S20+Junijs!S20,0)</f>
        <v>0</v>
      </c>
      <c r="T18" s="61">
        <f>ROUNDUP(Janvaris!T20+Februaris!T20+Marts!T20+Aprilis!T20+Maijs!T20+Junijs!T20,0)</f>
        <v>0</v>
      </c>
      <c r="U18" s="61">
        <f>ROUNDUP(Janvaris!U20+Februaris!U20+Marts!U20+Aprilis!U20+Maijs!U20+Junijs!U20,0)</f>
        <v>0</v>
      </c>
      <c r="V18" s="61">
        <f>ROUNDUP(Janvaris!V20+Februaris!V20+Marts!V20+Aprilis!V20+Maijs!V20+Junijs!V20,0)</f>
        <v>0</v>
      </c>
      <c r="W18" s="61">
        <f>ROUNDUP(Janvaris!W20+Februaris!W20+Marts!W20+Aprilis!W20+Maijs!W20+Junijs!W20,0)</f>
        <v>0</v>
      </c>
      <c r="X18" s="1">
        <f>ROUNDUP(Janvaris!X20+Februaris!X20+Marts!X20+Aprilis!X20+Maijs!X20+Junijs!X20,0)</f>
        <v>0</v>
      </c>
      <c r="Y18" s="38">
        <f t="shared" si="2"/>
        <v>0</v>
      </c>
      <c r="Z18" s="1">
        <f>ROUNDUP(Janvaris!Z20+Februaris!Z20+Marts!Z20+Aprilis!Z20+Maijs!Z20+Junijs!Z20,0)</f>
        <v>0</v>
      </c>
      <c r="AA18" s="1">
        <f>ROUNDUP(Janvaris!AA20+Februaris!AA20+Marts!AA20+Aprilis!AA20+Maijs!AA20+Junijs!AA20,0)</f>
        <v>0</v>
      </c>
      <c r="AB18" s="1">
        <f>ROUNDUP(Janvaris!AB20+Februaris!AB20+Marts!AB20+Aprilis!AB20+Maijs!AB20+Junijs!AB20,0)</f>
        <v>0</v>
      </c>
      <c r="AC18" s="1">
        <f>ROUNDUP(Janvaris!AC20+Februaris!AC20+Marts!AC20+Aprilis!AC20+Maijs!AC20+Junijs!AC20,0)</f>
        <v>0</v>
      </c>
      <c r="AD18" s="1">
        <f>ROUNDUP(Janvaris!AD20+Februaris!AD20+Marts!AD20+Aprilis!AD20+Maijs!AD20+Junijs!AD20,0)</f>
        <v>0</v>
      </c>
    </row>
    <row r="19" spans="1:30" x14ac:dyDescent="0.3">
      <c r="A19" s="21" t="s">
        <v>40</v>
      </c>
      <c r="B19" s="10" t="s">
        <v>6</v>
      </c>
      <c r="C19" s="1">
        <v>15</v>
      </c>
      <c r="D19" s="30" t="s">
        <v>14</v>
      </c>
      <c r="E19" s="9">
        <f t="shared" si="0"/>
        <v>255</v>
      </c>
      <c r="F19" s="36">
        <f t="shared" si="1"/>
        <v>255</v>
      </c>
      <c r="G19" s="61">
        <f>ROUNDUP(Janvaris!G21+Februaris!G21+Marts!G21+Aprilis!G21+Maijs!G21+Junijs!G21,0)</f>
        <v>0</v>
      </c>
      <c r="H19" s="61">
        <f>ROUNDUP(Janvaris!H21+Februaris!H21+Marts!H21+Aprilis!H21+Maijs!H21+Junijs!H21,0)</f>
        <v>0</v>
      </c>
      <c r="I19" s="61">
        <f>ROUNDUP(Janvaris!I21+Februaris!I21+Marts!I21+Aprilis!I21+Maijs!I21+Junijs!I21,0)</f>
        <v>0</v>
      </c>
      <c r="J19" s="61">
        <f>ROUNDUP(Janvaris!J21+Februaris!J21+Marts!J21+Aprilis!J21+Maijs!J21+Junijs!J21,0)</f>
        <v>120</v>
      </c>
      <c r="K19" s="61">
        <f>ROUNDUP(Janvaris!K21+Februaris!K21+Marts!K21+Aprilis!K21+Maijs!K21+Junijs!K21,0)</f>
        <v>0</v>
      </c>
      <c r="L19" s="61">
        <f>ROUNDUP(Janvaris!L21+Februaris!L21+Marts!L21+Aprilis!L21+Maijs!L21+Junijs!L21,0)</f>
        <v>0</v>
      </c>
      <c r="M19" s="61">
        <f>ROUNDUP(Janvaris!M21+Februaris!M21+Marts!M21+Aprilis!M21+Maijs!M21+Junijs!M21,0)</f>
        <v>0</v>
      </c>
      <c r="N19" s="61">
        <f>ROUNDUP(Janvaris!N21+Februaris!N21+Marts!N21+Aprilis!N21+Maijs!N21+Junijs!N21,0)</f>
        <v>0</v>
      </c>
      <c r="O19" s="61">
        <f>ROUNDUP(Janvaris!O21+Februaris!O21+Marts!O21+Aprilis!O21+Maijs!O21+Junijs!O21,0)</f>
        <v>90</v>
      </c>
      <c r="P19" s="61">
        <f>ROUNDUP(Janvaris!P21+Februaris!P21+Marts!P21+Aprilis!P21+Maijs!P21+Junijs!P21,0)</f>
        <v>0</v>
      </c>
      <c r="Q19" s="61">
        <f>ROUNDUP(Janvaris!Q21+Februaris!Q21+Marts!Q21+Aprilis!Q21+Maijs!Q21+Junijs!Q21,0)</f>
        <v>0</v>
      </c>
      <c r="R19" s="61">
        <f>ROUNDUP(Janvaris!R21+Februaris!R21+Marts!R21+Aprilis!R21+Maijs!R21+Junijs!R21,0)</f>
        <v>0</v>
      </c>
      <c r="S19" s="61">
        <f>ROUNDUP(Janvaris!S21+Februaris!S21+Marts!S21+Aprilis!S21+Maijs!S21+Junijs!S21,0)</f>
        <v>45</v>
      </c>
      <c r="T19" s="61">
        <f>ROUNDUP(Janvaris!T21+Februaris!T21+Marts!T21+Aprilis!T21+Maijs!T21+Junijs!T21,0)</f>
        <v>0</v>
      </c>
      <c r="U19" s="61">
        <f>ROUNDUP(Janvaris!U21+Februaris!U21+Marts!U21+Aprilis!U21+Maijs!U21+Junijs!U21,0)</f>
        <v>0</v>
      </c>
      <c r="V19" s="61">
        <f>ROUNDUP(Janvaris!V21+Februaris!V21+Marts!V21+Aprilis!V21+Maijs!V21+Junijs!V21,0)</f>
        <v>0</v>
      </c>
      <c r="W19" s="61">
        <f>ROUNDUP(Janvaris!W21+Februaris!W21+Marts!W21+Aprilis!W21+Maijs!W21+Junijs!W21,0)</f>
        <v>0</v>
      </c>
      <c r="X19" s="1">
        <f>ROUNDUP(Janvaris!X21+Februaris!X21+Marts!X21+Aprilis!X21+Maijs!X21+Junijs!X21,0)</f>
        <v>0</v>
      </c>
      <c r="Y19" s="38">
        <f t="shared" si="2"/>
        <v>0</v>
      </c>
      <c r="Z19" s="1">
        <f>ROUNDUP(Janvaris!Z21+Februaris!Z21+Marts!Z21+Aprilis!Z21+Maijs!Z21+Junijs!Z21,0)</f>
        <v>0</v>
      </c>
      <c r="AA19" s="1">
        <f>ROUNDUP(Janvaris!AA21+Februaris!AA21+Marts!AA21+Aprilis!AA21+Maijs!AA21+Junijs!AA21,0)</f>
        <v>0</v>
      </c>
      <c r="AB19" s="1">
        <f>ROUNDUP(Janvaris!AB21+Februaris!AB21+Marts!AB21+Aprilis!AB21+Maijs!AB21+Junijs!AB21,0)</f>
        <v>0</v>
      </c>
      <c r="AC19" s="1">
        <f>ROUNDUP(Janvaris!AC21+Februaris!AC21+Marts!AC21+Aprilis!AC21+Maijs!AC21+Junijs!AC21,0)</f>
        <v>0</v>
      </c>
      <c r="AD19" s="1">
        <f>ROUNDUP(Janvaris!AD21+Februaris!AD21+Marts!AD21+Aprilis!AD21+Maijs!AD21+Junijs!AD21,0)</f>
        <v>0</v>
      </c>
    </row>
    <row r="20" spans="1:30" ht="26.4" x14ac:dyDescent="0.3">
      <c r="A20" s="21" t="s">
        <v>41</v>
      </c>
      <c r="B20" s="8" t="s">
        <v>7</v>
      </c>
      <c r="C20" s="20">
        <f>SUM(C21:C22)</f>
        <v>184.39999999999998</v>
      </c>
      <c r="D20" s="31" t="s">
        <v>14</v>
      </c>
      <c r="E20" s="9">
        <f t="shared" si="0"/>
        <v>457</v>
      </c>
      <c r="F20" s="36">
        <f t="shared" si="1"/>
        <v>457</v>
      </c>
      <c r="G20" s="66">
        <f t="shared" ref="G20:X20" si="3">G21+G22</f>
        <v>0</v>
      </c>
      <c r="H20" s="66">
        <f t="shared" si="3"/>
        <v>0</v>
      </c>
      <c r="I20" s="66">
        <f t="shared" si="3"/>
        <v>0</v>
      </c>
      <c r="J20" s="66">
        <f t="shared" si="3"/>
        <v>457</v>
      </c>
      <c r="K20" s="66">
        <f t="shared" si="3"/>
        <v>0</v>
      </c>
      <c r="L20" s="66">
        <f t="shared" si="3"/>
        <v>0</v>
      </c>
      <c r="M20" s="66">
        <f t="shared" si="3"/>
        <v>0</v>
      </c>
      <c r="N20" s="66">
        <f t="shared" si="3"/>
        <v>0</v>
      </c>
      <c r="O20" s="66">
        <f t="shared" si="3"/>
        <v>0</v>
      </c>
      <c r="P20" s="66">
        <f t="shared" si="3"/>
        <v>0</v>
      </c>
      <c r="Q20" s="66">
        <f t="shared" si="3"/>
        <v>0</v>
      </c>
      <c r="R20" s="66">
        <f t="shared" si="3"/>
        <v>0</v>
      </c>
      <c r="S20" s="66">
        <f t="shared" si="3"/>
        <v>0</v>
      </c>
      <c r="T20" s="66">
        <f t="shared" si="3"/>
        <v>0</v>
      </c>
      <c r="U20" s="66">
        <f t="shared" si="3"/>
        <v>0</v>
      </c>
      <c r="V20" s="66">
        <f t="shared" si="3"/>
        <v>0</v>
      </c>
      <c r="W20" s="66">
        <f t="shared" si="3"/>
        <v>0</v>
      </c>
      <c r="X20" s="20">
        <f t="shared" si="3"/>
        <v>0</v>
      </c>
      <c r="Y20" s="38">
        <f t="shared" si="2"/>
        <v>0</v>
      </c>
      <c r="Z20" s="20">
        <f>Z21+Z22</f>
        <v>0</v>
      </c>
      <c r="AA20" s="20">
        <f>AA21+AA22</f>
        <v>0</v>
      </c>
      <c r="AB20" s="20">
        <f>AB21+AB22</f>
        <v>0</v>
      </c>
      <c r="AC20" s="20">
        <f>AC21+AC22</f>
        <v>0</v>
      </c>
      <c r="AD20" s="20">
        <f>AD21+AD22</f>
        <v>0</v>
      </c>
    </row>
    <row r="21" spans="1:30" ht="26.4" x14ac:dyDescent="0.3">
      <c r="A21" s="22" t="s">
        <v>42</v>
      </c>
      <c r="B21" s="11" t="s">
        <v>8</v>
      </c>
      <c r="C21" s="2">
        <v>76.08</v>
      </c>
      <c r="D21" s="32" t="s">
        <v>14</v>
      </c>
      <c r="E21" s="57">
        <f t="shared" si="0"/>
        <v>457</v>
      </c>
      <c r="F21" s="56">
        <f t="shared" si="1"/>
        <v>457</v>
      </c>
      <c r="G21" s="60">
        <f>ROUNDUP(Janvaris!G23+Februaris!G23+Marts!G23+Aprilis!G23+Maijs!G23+Junijs!G23,0)</f>
        <v>0</v>
      </c>
      <c r="H21" s="60">
        <f>ROUNDUP(Janvaris!H23+Februaris!H23+Marts!H23+Aprilis!H23+Maijs!H23+Junijs!H23,0)</f>
        <v>0</v>
      </c>
      <c r="I21" s="60">
        <f>ROUNDUP(Janvaris!I23+Februaris!I23+Marts!I23+Aprilis!I23+Maijs!I23+Junijs!I23,0)</f>
        <v>0</v>
      </c>
      <c r="J21" s="60">
        <f>ROUNDUP(Janvaris!J23+Februaris!J23+Marts!J23+Aprilis!J23+Maijs!J23+Junijs!J23,0)</f>
        <v>457</v>
      </c>
      <c r="K21" s="60">
        <f>ROUNDUP(Janvaris!K23+Februaris!K23+Marts!K23+Aprilis!K23+Maijs!K23+Junijs!K23,0)</f>
        <v>0</v>
      </c>
      <c r="L21" s="60">
        <f>ROUNDUP(Janvaris!L23+Februaris!L23+Marts!L23+Aprilis!L23+Maijs!L23+Junijs!L23,0)</f>
        <v>0</v>
      </c>
      <c r="M21" s="60">
        <f>ROUNDUP(Janvaris!M23+Februaris!M23+Marts!M23+Aprilis!M23+Maijs!M23+Junijs!M23,0)</f>
        <v>0</v>
      </c>
      <c r="N21" s="60">
        <f>ROUNDUP(Janvaris!N23+Februaris!N23+Marts!N23+Aprilis!N23+Maijs!N23+Junijs!N23,0)</f>
        <v>0</v>
      </c>
      <c r="O21" s="60">
        <f>ROUNDUP(Janvaris!O23+Februaris!O23+Marts!O23+Aprilis!O23+Maijs!O23+Junijs!O23,0)</f>
        <v>0</v>
      </c>
      <c r="P21" s="60">
        <f>ROUNDUP(Janvaris!P23+Februaris!P23+Marts!P23+Aprilis!P23+Maijs!P23+Junijs!P23,0)</f>
        <v>0</v>
      </c>
      <c r="Q21" s="60">
        <f>ROUNDUP(Janvaris!Q23+Februaris!Q23+Marts!Q23+Aprilis!Q23+Maijs!Q23+Junijs!Q23,0)</f>
        <v>0</v>
      </c>
      <c r="R21" s="60">
        <f>ROUNDUP(Janvaris!R23+Februaris!R23+Marts!R23+Aprilis!R23+Maijs!R23+Junijs!R23,0)</f>
        <v>0</v>
      </c>
      <c r="S21" s="60">
        <f>ROUNDUP(Janvaris!S23+Februaris!S23+Marts!S23+Aprilis!S23+Maijs!S23+Junijs!S23,0)</f>
        <v>0</v>
      </c>
      <c r="T21" s="60">
        <f>ROUNDUP(Janvaris!T23+Februaris!T23+Marts!T23+Aprilis!T23+Maijs!T23+Junijs!T23,0)</f>
        <v>0</v>
      </c>
      <c r="U21" s="60">
        <f>ROUNDUP(Janvaris!U23+Februaris!U23+Marts!U23+Aprilis!U23+Maijs!U23+Junijs!U23,0)</f>
        <v>0</v>
      </c>
      <c r="V21" s="60">
        <f>ROUNDUP(Janvaris!V23+Februaris!V23+Marts!V23+Aprilis!V23+Maijs!V23+Junijs!V23,0)</f>
        <v>0</v>
      </c>
      <c r="W21" s="60">
        <f>ROUNDUP(Janvaris!W23+Februaris!W23+Marts!W23+Aprilis!W23+Maijs!W23+Junijs!W23,0)</f>
        <v>0</v>
      </c>
      <c r="X21" s="2">
        <f>ROUNDUP(Janvaris!X23+Februaris!X23+Marts!X23+Aprilis!X23+Maijs!X23+Junijs!X23,0)</f>
        <v>0</v>
      </c>
      <c r="Y21" s="38">
        <f t="shared" si="2"/>
        <v>0</v>
      </c>
      <c r="Z21" s="2">
        <f>ROUNDUP(Janvaris!Z23+Februaris!Z23+Marts!Z23+Aprilis!Z23+Maijs!Z23+Junijs!Z23,0)</f>
        <v>0</v>
      </c>
      <c r="AA21" s="2">
        <f>ROUNDUP(Janvaris!AA23+Februaris!AA23+Marts!AA23+Aprilis!AA23+Maijs!AA23+Junijs!AA23,0)</f>
        <v>0</v>
      </c>
      <c r="AB21" s="2">
        <f>ROUNDUP(Janvaris!AB23+Februaris!AB23+Marts!AB23+Aprilis!AB23+Maijs!AB23+Junijs!AB23,0)</f>
        <v>0</v>
      </c>
      <c r="AC21" s="2">
        <f>ROUNDUP(Janvaris!AC23+Februaris!AC23+Marts!AC23+Aprilis!AC23+Maijs!AC23+Junijs!AC23,0)</f>
        <v>0</v>
      </c>
      <c r="AD21" s="2">
        <f>ROUNDUP(Janvaris!AD23+Februaris!AD23+Marts!AD23+Aprilis!AD23+Maijs!AD23+Junijs!AD23,0)</f>
        <v>0</v>
      </c>
    </row>
    <row r="22" spans="1:30" ht="15" thickBot="1" x14ac:dyDescent="0.35">
      <c r="A22" s="46" t="s">
        <v>43</v>
      </c>
      <c r="B22" s="47" t="s">
        <v>9</v>
      </c>
      <c r="C22" s="2">
        <v>108.32</v>
      </c>
      <c r="D22" s="32" t="s">
        <v>14</v>
      </c>
      <c r="E22" s="58">
        <f t="shared" si="0"/>
        <v>0</v>
      </c>
      <c r="F22" s="56">
        <f t="shared" si="1"/>
        <v>0</v>
      </c>
      <c r="G22" s="60">
        <f>ROUNDUP(Janvaris!G24+Februaris!G24+Marts!G24+Aprilis!G24+Maijs!G24+Junijs!G24,0)</f>
        <v>0</v>
      </c>
      <c r="H22" s="60">
        <f>ROUNDUP(Janvaris!H24+Februaris!H24+Marts!H24+Aprilis!H24+Maijs!H24+Junijs!H24,0)</f>
        <v>0</v>
      </c>
      <c r="I22" s="60">
        <f>ROUNDUP(Janvaris!I24+Februaris!I24+Marts!I24+Aprilis!I24+Maijs!I24+Junijs!I24,0)</f>
        <v>0</v>
      </c>
      <c r="J22" s="60">
        <f>ROUNDUP(Janvaris!J24+Februaris!J24+Marts!J24+Aprilis!J24+Maijs!J24+Junijs!J24,0)</f>
        <v>0</v>
      </c>
      <c r="K22" s="60">
        <f>ROUNDUP(Janvaris!K24+Februaris!K24+Marts!K24+Aprilis!K24+Maijs!K24+Junijs!K24,0)</f>
        <v>0</v>
      </c>
      <c r="L22" s="60">
        <f>ROUNDUP(Janvaris!L24+Februaris!L24+Marts!L24+Aprilis!L24+Maijs!L24+Junijs!L24,0)</f>
        <v>0</v>
      </c>
      <c r="M22" s="60">
        <f>ROUNDUP(Janvaris!M24+Februaris!M24+Marts!M24+Aprilis!M24+Maijs!M24+Junijs!M24,0)</f>
        <v>0</v>
      </c>
      <c r="N22" s="60">
        <f>ROUNDUP(Janvaris!N24+Februaris!N24+Marts!N24+Aprilis!N24+Maijs!N24+Junijs!N24,0)</f>
        <v>0</v>
      </c>
      <c r="O22" s="60">
        <f>ROUNDUP(Janvaris!O24+Februaris!O24+Marts!O24+Aprilis!O24+Maijs!O24+Junijs!O24,0)</f>
        <v>0</v>
      </c>
      <c r="P22" s="60">
        <f>ROUNDUP(Janvaris!P24+Februaris!P24+Marts!P24+Aprilis!P24+Maijs!P24+Junijs!P24,0)</f>
        <v>0</v>
      </c>
      <c r="Q22" s="60">
        <f>ROUNDUP(Janvaris!Q24+Februaris!Q24+Marts!Q24+Aprilis!Q24+Maijs!Q24+Junijs!Q24,0)</f>
        <v>0</v>
      </c>
      <c r="R22" s="60">
        <f>ROUNDUP(Janvaris!R24+Februaris!R24+Marts!R24+Aprilis!R24+Maijs!R24+Junijs!R24,0)</f>
        <v>0</v>
      </c>
      <c r="S22" s="60">
        <f>ROUNDUP(Janvaris!S24+Februaris!S24+Marts!S24+Aprilis!S24+Maijs!S24+Junijs!S24,0)</f>
        <v>0</v>
      </c>
      <c r="T22" s="60">
        <f>ROUNDUP(Janvaris!T24+Februaris!T24+Marts!T24+Aprilis!T24+Maijs!T24+Junijs!T24,0)</f>
        <v>0</v>
      </c>
      <c r="U22" s="60">
        <f>ROUNDUP(Janvaris!U24+Februaris!U24+Marts!U24+Aprilis!U24+Maijs!U24+Junijs!U24,0)</f>
        <v>0</v>
      </c>
      <c r="V22" s="60">
        <f>ROUNDUP(Janvaris!V24+Februaris!V24+Marts!V24+Aprilis!V24+Maijs!V24+Junijs!V24,0)</f>
        <v>0</v>
      </c>
      <c r="W22" s="60">
        <f>ROUNDUP(Janvaris!W24+Februaris!W24+Marts!W24+Aprilis!W24+Maijs!W24+Junijs!W24,0)</f>
        <v>0</v>
      </c>
      <c r="X22" s="2">
        <f>ROUNDUP(Janvaris!X24+Februaris!X24+Marts!X24+Aprilis!X24+Maijs!X24+Junijs!X24,0)</f>
        <v>0</v>
      </c>
      <c r="Y22" s="45">
        <f t="shared" si="2"/>
        <v>0</v>
      </c>
      <c r="Z22" s="2">
        <f>ROUNDUP(Janvaris!Z24+Februaris!Z24+Marts!Z24+Aprilis!Z24+Maijs!Z24+Junijs!Z24,0)</f>
        <v>0</v>
      </c>
      <c r="AA22" s="2">
        <f>ROUNDUP(Janvaris!AA24+Februaris!AA24+Marts!AA24+Aprilis!AA24+Maijs!AA24+Junijs!AA24,0)</f>
        <v>0</v>
      </c>
      <c r="AB22" s="2">
        <f>ROUNDUP(Janvaris!AB24+Februaris!AB24+Marts!AB24+Aprilis!AB24+Maijs!AB24+Junijs!AB24,0)</f>
        <v>0</v>
      </c>
      <c r="AC22" s="2">
        <f>ROUNDUP(Janvaris!AC24+Februaris!AC24+Marts!AC24+Aprilis!AC24+Maijs!AC24+Junijs!AC24,0)</f>
        <v>0</v>
      </c>
      <c r="AD22" s="2">
        <f>ROUNDUP(Janvaris!AD24+Februaris!AD24+Marts!AD24+Aprilis!AD24+Maijs!AD24+Junijs!AD24,0)</f>
        <v>0</v>
      </c>
    </row>
    <row r="23" spans="1:30" ht="15" thickBot="1" x14ac:dyDescent="0.35">
      <c r="A23" s="71" t="s">
        <v>10</v>
      </c>
      <c r="B23" s="72"/>
      <c r="C23" s="12"/>
      <c r="D23" s="12"/>
      <c r="E23" s="42">
        <f t="shared" si="0"/>
        <v>23674</v>
      </c>
      <c r="F23" s="44">
        <f t="shared" si="1"/>
        <v>20718</v>
      </c>
      <c r="G23" s="67">
        <f>G11+G17+G18+G19+G20</f>
        <v>0</v>
      </c>
      <c r="H23" s="67">
        <f>H11+H17+H18+H19+H20</f>
        <v>907</v>
      </c>
      <c r="I23" s="67">
        <f>I11+I17+I18+I19+I20</f>
        <v>771</v>
      </c>
      <c r="J23" s="67">
        <f>J11+J17+J18+J19+J20</f>
        <v>5338</v>
      </c>
      <c r="K23" s="67">
        <f t="shared" ref="K23:AC23" si="4">K11+K17+K18+K19+K20</f>
        <v>562</v>
      </c>
      <c r="L23" s="67">
        <f t="shared" si="4"/>
        <v>0</v>
      </c>
      <c r="M23" s="67">
        <f>M11+M17+M18+M19+M20</f>
        <v>0</v>
      </c>
      <c r="N23" s="67">
        <f t="shared" si="4"/>
        <v>738</v>
      </c>
      <c r="O23" s="67">
        <f>O11+O17+O18+O19+O20</f>
        <v>1583</v>
      </c>
      <c r="P23" s="67">
        <f t="shared" si="4"/>
        <v>0</v>
      </c>
      <c r="Q23" s="67">
        <f t="shared" si="4"/>
        <v>0</v>
      </c>
      <c r="R23" s="67">
        <f t="shared" si="4"/>
        <v>0</v>
      </c>
      <c r="S23" s="67">
        <f t="shared" si="4"/>
        <v>350</v>
      </c>
      <c r="T23" s="67">
        <f t="shared" si="4"/>
        <v>771</v>
      </c>
      <c r="U23" s="67">
        <f t="shared" si="4"/>
        <v>2755</v>
      </c>
      <c r="V23" s="67">
        <f t="shared" si="4"/>
        <v>6172</v>
      </c>
      <c r="W23" s="67">
        <f t="shared" si="4"/>
        <v>0</v>
      </c>
      <c r="X23" s="3">
        <f t="shared" si="4"/>
        <v>771</v>
      </c>
      <c r="Y23" s="48">
        <f t="shared" si="2"/>
        <v>2956</v>
      </c>
      <c r="Z23" s="3">
        <f>Z11+Z17+Z18+Z19+Z20</f>
        <v>771</v>
      </c>
      <c r="AA23" s="3">
        <f t="shared" si="4"/>
        <v>1542</v>
      </c>
      <c r="AB23" s="3">
        <f t="shared" si="4"/>
        <v>0</v>
      </c>
      <c r="AC23" s="3">
        <f t="shared" si="4"/>
        <v>643</v>
      </c>
      <c r="AD23" s="3">
        <f>AD11+AD17+AD18+AD19+AD20</f>
        <v>0</v>
      </c>
    </row>
    <row r="24" spans="1:30" x14ac:dyDescent="0.3">
      <c r="A24" s="24"/>
      <c r="B24" s="16"/>
      <c r="C24" s="16"/>
      <c r="D24" s="16"/>
      <c r="E24" s="16"/>
      <c r="F24" s="16"/>
      <c r="O24" s="69"/>
    </row>
    <row r="25" spans="1:30" x14ac:dyDescent="0.3">
      <c r="A25" s="17"/>
      <c r="B25" s="16"/>
      <c r="C25" s="16"/>
      <c r="D25" s="16"/>
      <c r="E25" s="18"/>
      <c r="F25" s="18"/>
      <c r="H25" s="69"/>
      <c r="J25" s="69"/>
      <c r="N25" s="69"/>
      <c r="O25" s="69"/>
      <c r="T25" s="69"/>
    </row>
    <row r="26" spans="1:30" x14ac:dyDescent="0.3">
      <c r="O26" s="69"/>
    </row>
  </sheetData>
  <mergeCells count="13">
    <mergeCell ref="A23:B23"/>
    <mergeCell ref="E6:E7"/>
    <mergeCell ref="F6:X6"/>
    <mergeCell ref="A1:B2"/>
    <mergeCell ref="A5:A7"/>
    <mergeCell ref="B5:B7"/>
    <mergeCell ref="C5:C7"/>
    <mergeCell ref="D5:D7"/>
    <mergeCell ref="E5:AD5"/>
    <mergeCell ref="Y6:AD6"/>
    <mergeCell ref="A8:AD8"/>
    <mergeCell ref="A12:AD12"/>
    <mergeCell ref="C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35"/>
  <sheetViews>
    <sheetView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D25" sqref="D25"/>
    </sheetView>
  </sheetViews>
  <sheetFormatPr defaultRowHeight="14.4" x14ac:dyDescent="0.3"/>
  <cols>
    <col min="1" max="1" width="9.109375" style="6"/>
    <col min="2" max="2" width="29.44140625" style="6" customWidth="1"/>
    <col min="3" max="3" width="12.44140625" style="6" customWidth="1"/>
    <col min="4" max="4" width="14.44140625" style="6" customWidth="1"/>
    <col min="5" max="6" width="11.44140625" style="6" customWidth="1"/>
    <col min="7" max="7" width="10.109375" style="63" customWidth="1"/>
    <col min="8" max="8" width="9.21875" style="63" customWidth="1"/>
    <col min="9" max="12" width="10.109375" style="63" customWidth="1"/>
    <col min="13" max="13" width="9.44140625" style="63" customWidth="1"/>
    <col min="14" max="14" width="9.21875" style="63" customWidth="1"/>
    <col min="15" max="15" width="9.33203125" style="63" customWidth="1"/>
    <col min="16" max="16" width="8.88671875" style="63" customWidth="1"/>
    <col min="17" max="18" width="10.5546875" style="63" customWidth="1"/>
    <col min="19" max="19" width="12.5546875" style="63" customWidth="1"/>
    <col min="20" max="24" width="11.33203125" style="63" customWidth="1"/>
    <col min="25" max="30" width="11.33203125" customWidth="1"/>
  </cols>
  <sheetData>
    <row r="1" spans="1:30" x14ac:dyDescent="0.3">
      <c r="A1" s="78" t="s">
        <v>0</v>
      </c>
      <c r="B1" s="78"/>
      <c r="C1" s="95" t="s">
        <v>76</v>
      </c>
      <c r="D1" s="96"/>
    </row>
    <row r="2" spans="1:30" ht="17.399999999999999" customHeight="1" x14ac:dyDescent="0.3">
      <c r="A2" s="78"/>
      <c r="B2" s="78"/>
      <c r="C2" s="19" t="s">
        <v>1</v>
      </c>
      <c r="D2" s="23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</row>
    <row r="3" spans="1:30" ht="17.399999999999999" customHeight="1" x14ac:dyDescent="0.3">
      <c r="A3" s="25"/>
      <c r="B3" s="25"/>
      <c r="C3" s="26"/>
      <c r="D3" s="25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30" ht="17.399999999999999" customHeight="1" x14ac:dyDescent="0.3">
      <c r="A4" s="25"/>
      <c r="B4" s="28" t="s">
        <v>58</v>
      </c>
      <c r="C4" s="29">
        <v>31</v>
      </c>
      <c r="D4" s="25"/>
      <c r="G4" s="64"/>
      <c r="H4" s="64"/>
      <c r="I4" s="70"/>
      <c r="J4" s="70"/>
      <c r="K4" s="70"/>
      <c r="L4" s="70"/>
      <c r="M4" s="64"/>
      <c r="N4" s="64"/>
      <c r="O4" s="64"/>
      <c r="P4" s="64"/>
      <c r="Q4" s="64"/>
      <c r="R4" s="64"/>
      <c r="S4" s="64"/>
    </row>
    <row r="5" spans="1:30" x14ac:dyDescent="0.3">
      <c r="A5" s="4"/>
      <c r="B5" s="27" t="s">
        <v>59</v>
      </c>
      <c r="C5" s="5">
        <v>22</v>
      </c>
      <c r="D5" s="5"/>
      <c r="E5" s="5"/>
      <c r="F5" s="5"/>
    </row>
    <row r="6" spans="1:30" ht="15" thickBot="1" x14ac:dyDescent="0.35">
      <c r="E6" s="7"/>
      <c r="F6" s="7"/>
    </row>
    <row r="7" spans="1:30" ht="15" thickBot="1" x14ac:dyDescent="0.35">
      <c r="A7" s="79" t="s">
        <v>2</v>
      </c>
      <c r="B7" s="82" t="s">
        <v>3</v>
      </c>
      <c r="C7" s="85" t="s">
        <v>17</v>
      </c>
      <c r="D7" s="82" t="s">
        <v>19</v>
      </c>
      <c r="E7" s="75" t="s">
        <v>18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7"/>
    </row>
    <row r="8" spans="1:30" ht="15" thickBot="1" x14ac:dyDescent="0.35">
      <c r="A8" s="80"/>
      <c r="B8" s="83"/>
      <c r="C8" s="86"/>
      <c r="D8" s="83"/>
      <c r="E8" s="93" t="s">
        <v>11</v>
      </c>
      <c r="F8" s="75" t="s">
        <v>20</v>
      </c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7"/>
      <c r="Y8" s="75" t="s">
        <v>21</v>
      </c>
      <c r="Z8" s="76"/>
      <c r="AA8" s="76"/>
      <c r="AB8" s="76"/>
      <c r="AC8" s="76"/>
      <c r="AD8" s="77"/>
    </row>
    <row r="9" spans="1:30" ht="93" thickBot="1" x14ac:dyDescent="0.35">
      <c r="A9" s="81"/>
      <c r="B9" s="84"/>
      <c r="C9" s="87"/>
      <c r="D9" s="84"/>
      <c r="E9" s="94"/>
      <c r="F9" s="39" t="s">
        <v>23</v>
      </c>
      <c r="G9" s="54" t="str">
        <f>Kopsavilkums!G7</f>
        <v>Daugavpis tehnoloģiju un tūrisma tehnikums</v>
      </c>
      <c r="H9" s="54" t="str">
        <f>Kopsavilkums!H7</f>
        <v>Jelgavas tehnikums</v>
      </c>
      <c r="I9" s="54" t="str">
        <f>Kopsavilkums!I7</f>
        <v>Kandavas Lauksaimniecības tehnikums</v>
      </c>
      <c r="J9" s="54" t="str">
        <f>Kopsavilkums!J7</f>
        <v>Kuldīgas Tehnoloģiju un tūrisma tehnikums</v>
      </c>
      <c r="K9" s="54" t="str">
        <f>Kopsavilkums!K7</f>
        <v>Latgales industriālais tehnikums</v>
      </c>
      <c r="L9" s="54" t="str">
        <f>Kopsavilkums!L7</f>
        <v>RTU Latvijas Jūras akadēmijas Jūrskola</v>
      </c>
      <c r="M9" s="54" t="str">
        <f>Kopsavilkums!M7</f>
        <v>Ogres tehnikums</v>
      </c>
      <c r="N9" s="54" t="str">
        <f>Kopsavilkums!N7</f>
        <v>Liepājas Valsts tehnikums</v>
      </c>
      <c r="O9" s="54" t="str">
        <f>Kopsavilkums!O7</f>
        <v>Rīgas Valsts tehnikums</v>
      </c>
      <c r="P9" s="54" t="str">
        <f>Kopsavilkums!P7</f>
        <v>Rīgas Tehniskā koledža</v>
      </c>
      <c r="Q9" s="54" t="str">
        <f>Kopsavilkums!Q7</f>
        <v>Rīgas Celtniecības koledža</v>
      </c>
      <c r="R9" s="54" t="str">
        <f>Kopsavilkums!R7</f>
        <v>Rīgas Mākslas un mediju tehnikums</v>
      </c>
      <c r="S9" s="54" t="str">
        <f>Kopsavilkums!S7</f>
        <v>RTU aģentūra "Rīgas Tehniskās universitātes Olaines Tehnoloģiju koledža"</v>
      </c>
      <c r="T9" s="54" t="str">
        <f>Kopsavilkums!T7</f>
        <v>Rīgas Tirdzniecības profesionālā vidusskola</v>
      </c>
      <c r="U9" s="54" t="str">
        <f>Kopsavilkums!U7</f>
        <v>Saldus tehnikums</v>
      </c>
      <c r="V9" s="54" t="str">
        <f>Kopsavilkums!V7</f>
        <v>VSIA "Rīgas Tūrisma un radošās industrijas tehnikums"</v>
      </c>
      <c r="W9" s="54" t="str">
        <f>Kopsavilkums!W7</f>
        <v>Ventspils Tehnikums</v>
      </c>
      <c r="X9" s="54" t="str">
        <f>Kopsavilkums!X7</f>
        <v>Vidzemes Tehnoloģiju un dizaina tehnikums</v>
      </c>
      <c r="Y9" s="40" t="str">
        <f>Kopsavilkums!Y7</f>
        <v>Kopā KM</v>
      </c>
      <c r="Z9" s="55" t="str">
        <f>Kopsavilkums!Z7</f>
        <v>Jāzepa Mediņa Rīgas Mūzikas vidusskola</v>
      </c>
      <c r="AA9" s="55" t="str">
        <f>Kopsavilkums!AA7</f>
        <v>MIKC  "Nacionālā Mākslu vidusskola"</v>
      </c>
      <c r="AB9" s="55" t="str">
        <f>Kopsavilkums!AB7</f>
        <v>MIKC "Rīgas Dizaina un mākslas vidusskola"</v>
      </c>
      <c r="AC9" s="55" t="str">
        <f>Kopsavilkums!AC7</f>
        <v>MIKC "Ventspils Mūzikas vidusskola"</v>
      </c>
      <c r="AD9" s="55" t="str">
        <f>Kopsavilkums!AD7</f>
        <v>Alfrēda Kalniņa Cēsu Mūzikas vidusskola</v>
      </c>
    </row>
    <row r="10" spans="1:30" ht="15" thickBot="1" x14ac:dyDescent="0.35">
      <c r="A10" s="88" t="s">
        <v>30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90"/>
    </row>
    <row r="11" spans="1:30" ht="52.8" x14ac:dyDescent="0.3">
      <c r="A11" s="21" t="s">
        <v>32</v>
      </c>
      <c r="B11" s="8" t="s">
        <v>29</v>
      </c>
      <c r="C11" s="1" t="s">
        <v>14</v>
      </c>
      <c r="D11" s="1" t="s">
        <v>14</v>
      </c>
      <c r="E11" s="33">
        <f>F11+Y11</f>
        <v>73</v>
      </c>
      <c r="F11" s="35">
        <f>SUM(G11:X11)</f>
        <v>66</v>
      </c>
      <c r="G11" s="65">
        <v>1</v>
      </c>
      <c r="H11" s="65">
        <v>2</v>
      </c>
      <c r="I11" s="65">
        <v>1</v>
      </c>
      <c r="J11" s="65">
        <v>6</v>
      </c>
      <c r="K11" s="65">
        <v>1</v>
      </c>
      <c r="L11" s="65">
        <v>1</v>
      </c>
      <c r="M11" s="65">
        <v>7</v>
      </c>
      <c r="N11" s="65">
        <v>1</v>
      </c>
      <c r="O11" s="65">
        <v>5</v>
      </c>
      <c r="P11" s="65">
        <v>6</v>
      </c>
      <c r="Q11" s="65">
        <v>3</v>
      </c>
      <c r="R11" s="65">
        <v>12</v>
      </c>
      <c r="S11" s="65">
        <v>0</v>
      </c>
      <c r="T11" s="65">
        <v>1</v>
      </c>
      <c r="U11" s="65">
        <v>6</v>
      </c>
      <c r="V11" s="65">
        <v>10</v>
      </c>
      <c r="W11" s="65">
        <v>2</v>
      </c>
      <c r="X11" s="65">
        <v>1</v>
      </c>
      <c r="Y11" s="37">
        <f>SUM(Z11:AD11)</f>
        <v>7</v>
      </c>
      <c r="Z11" s="34">
        <v>1</v>
      </c>
      <c r="AA11" s="34">
        <v>2</v>
      </c>
      <c r="AB11" s="34">
        <v>2</v>
      </c>
      <c r="AC11" s="34">
        <v>1</v>
      </c>
      <c r="AD11" s="34">
        <v>1</v>
      </c>
    </row>
    <row r="12" spans="1:30" ht="26.4" x14ac:dyDescent="0.3">
      <c r="A12" s="21" t="s">
        <v>27</v>
      </c>
      <c r="B12" s="8" t="s">
        <v>15</v>
      </c>
      <c r="C12" s="1" t="s">
        <v>14</v>
      </c>
      <c r="D12" s="1" t="s">
        <v>14</v>
      </c>
      <c r="E12" s="33">
        <f>F12+Y12</f>
        <v>1468</v>
      </c>
      <c r="F12" s="35">
        <f>SUM(G12:X12)</f>
        <v>1402</v>
      </c>
      <c r="G12" s="65">
        <v>22</v>
      </c>
      <c r="H12" s="65">
        <v>44</v>
      </c>
      <c r="I12" s="65">
        <v>22</v>
      </c>
      <c r="J12" s="65">
        <v>111</v>
      </c>
      <c r="K12" s="65">
        <v>22</v>
      </c>
      <c r="L12" s="65">
        <v>22</v>
      </c>
      <c r="M12" s="65">
        <v>153</v>
      </c>
      <c r="N12" s="65">
        <v>22</v>
      </c>
      <c r="O12" s="65">
        <v>110</v>
      </c>
      <c r="P12" s="65">
        <v>132</v>
      </c>
      <c r="Q12" s="65">
        <v>66</v>
      </c>
      <c r="R12" s="65">
        <v>264</v>
      </c>
      <c r="S12" s="65">
        <v>0</v>
      </c>
      <c r="T12" s="65">
        <v>22</v>
      </c>
      <c r="U12" s="65">
        <v>124</v>
      </c>
      <c r="V12" s="65">
        <v>200</v>
      </c>
      <c r="W12" s="65">
        <v>44</v>
      </c>
      <c r="X12" s="65">
        <v>22</v>
      </c>
      <c r="Y12" s="37">
        <f>SUM(Z12:AD12)</f>
        <v>66</v>
      </c>
      <c r="Z12" s="34">
        <v>22</v>
      </c>
      <c r="AA12" s="34">
        <v>44</v>
      </c>
      <c r="AB12" s="34">
        <v>0</v>
      </c>
      <c r="AC12" s="34">
        <v>0</v>
      </c>
      <c r="AD12" s="34">
        <v>0</v>
      </c>
    </row>
    <row r="13" spans="1:30" ht="27" thickBot="1" x14ac:dyDescent="0.35">
      <c r="A13" s="50" t="s">
        <v>33</v>
      </c>
      <c r="B13" s="51" t="s">
        <v>4</v>
      </c>
      <c r="C13" s="52">
        <f>257/2</f>
        <v>128.5</v>
      </c>
      <c r="D13" s="53">
        <f>C13/C5</f>
        <v>5.8409090909090908</v>
      </c>
      <c r="E13" s="41">
        <f>F13+Y13</f>
        <v>3571.5618181818181</v>
      </c>
      <c r="F13" s="43">
        <f>SUM(G13:X13)</f>
        <v>3186.0618181818181</v>
      </c>
      <c r="G13" s="62">
        <v>0</v>
      </c>
      <c r="H13" s="62">
        <v>204.84</v>
      </c>
      <c r="I13" s="62">
        <v>128.5</v>
      </c>
      <c r="J13" s="62">
        <v>648.34</v>
      </c>
      <c r="K13" s="62">
        <v>75.930000000000007</v>
      </c>
      <c r="L13" s="62">
        <v>0</v>
      </c>
      <c r="M13" s="62">
        <v>0</v>
      </c>
      <c r="N13" s="62">
        <v>121.71</v>
      </c>
      <c r="O13" s="62">
        <v>242.56</v>
      </c>
      <c r="P13" s="62">
        <v>0</v>
      </c>
      <c r="Q13" s="62">
        <v>0</v>
      </c>
      <c r="R13" s="62">
        <v>0</v>
      </c>
      <c r="S13" s="62">
        <v>0</v>
      </c>
      <c r="T13" s="62">
        <v>128.5</v>
      </c>
      <c r="U13" s="62">
        <v>339</v>
      </c>
      <c r="V13" s="62">
        <v>1168.1818181818182</v>
      </c>
      <c r="W13" s="62">
        <v>0</v>
      </c>
      <c r="X13" s="62">
        <v>128.5</v>
      </c>
      <c r="Y13" s="45">
        <f>SUM(Z13:AD13)</f>
        <v>385.5</v>
      </c>
      <c r="Z13" s="52">
        <v>128.5</v>
      </c>
      <c r="AA13" s="52">
        <v>257</v>
      </c>
      <c r="AB13" s="52">
        <v>0</v>
      </c>
      <c r="AC13" s="52">
        <v>0</v>
      </c>
      <c r="AD13" s="52">
        <v>0</v>
      </c>
    </row>
    <row r="14" spans="1:30" ht="14.4" customHeight="1" thickBot="1" x14ac:dyDescent="0.35">
      <c r="A14" s="88" t="s">
        <v>31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90"/>
    </row>
    <row r="15" spans="1:30" ht="52.8" x14ac:dyDescent="0.3">
      <c r="A15" s="21" t="s">
        <v>34</v>
      </c>
      <c r="B15" s="8" t="s">
        <v>29</v>
      </c>
      <c r="C15" s="1" t="s">
        <v>14</v>
      </c>
      <c r="D15" s="1" t="s">
        <v>14</v>
      </c>
      <c r="E15" s="33">
        <f t="shared" ref="E15:E25" si="0">F15+Y15</f>
        <v>4</v>
      </c>
      <c r="F15" s="35">
        <f t="shared" ref="F15:F25" si="1">SUM(G15:X15)</f>
        <v>4</v>
      </c>
      <c r="G15" s="65">
        <v>0</v>
      </c>
      <c r="H15" s="65">
        <v>0</v>
      </c>
      <c r="I15" s="65">
        <v>0</v>
      </c>
      <c r="J15" s="65">
        <v>1</v>
      </c>
      <c r="K15" s="65">
        <v>0</v>
      </c>
      <c r="L15" s="65">
        <v>0</v>
      </c>
      <c r="M15" s="65">
        <v>0</v>
      </c>
      <c r="N15" s="65">
        <v>0</v>
      </c>
      <c r="O15" s="65">
        <v>1</v>
      </c>
      <c r="P15" s="65">
        <v>0</v>
      </c>
      <c r="Q15" s="65">
        <v>0</v>
      </c>
      <c r="R15" s="65">
        <v>0</v>
      </c>
      <c r="S15" s="65">
        <v>1</v>
      </c>
      <c r="T15" s="65">
        <v>0</v>
      </c>
      <c r="U15" s="65">
        <v>0</v>
      </c>
      <c r="V15" s="65">
        <v>0</v>
      </c>
      <c r="W15" s="65">
        <v>1</v>
      </c>
      <c r="X15" s="65">
        <v>0</v>
      </c>
      <c r="Y15" s="37">
        <f t="shared" ref="Y15:Y25" si="2">SUM(Z15:AD15)</f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</row>
    <row r="16" spans="1:30" ht="52.8" x14ac:dyDescent="0.3">
      <c r="A16" s="21" t="s">
        <v>35</v>
      </c>
      <c r="B16" s="8" t="s">
        <v>28</v>
      </c>
      <c r="C16" s="1" t="s">
        <v>14</v>
      </c>
      <c r="D16" s="1" t="s">
        <v>14</v>
      </c>
      <c r="E16" s="33">
        <f t="shared" si="0"/>
        <v>1</v>
      </c>
      <c r="F16" s="35">
        <f t="shared" si="1"/>
        <v>1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1</v>
      </c>
      <c r="P16" s="65">
        <v>0</v>
      </c>
      <c r="Q16" s="65">
        <v>0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0</v>
      </c>
      <c r="X16" s="65">
        <v>0</v>
      </c>
      <c r="Y16" s="37">
        <f t="shared" si="2"/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</row>
    <row r="17" spans="1:30" ht="26.4" x14ac:dyDescent="0.3">
      <c r="A17" s="21" t="s">
        <v>36</v>
      </c>
      <c r="B17" s="8" t="s">
        <v>16</v>
      </c>
      <c r="C17" s="1" t="s">
        <v>14</v>
      </c>
      <c r="D17" s="1" t="s">
        <v>14</v>
      </c>
      <c r="E17" s="33">
        <f t="shared" si="0"/>
        <v>101</v>
      </c>
      <c r="F17" s="35">
        <f t="shared" si="1"/>
        <v>101</v>
      </c>
      <c r="G17" s="65">
        <v>0</v>
      </c>
      <c r="H17" s="65">
        <v>0</v>
      </c>
      <c r="I17" s="65">
        <v>0</v>
      </c>
      <c r="J17" s="65">
        <v>31</v>
      </c>
      <c r="K17" s="65">
        <v>0</v>
      </c>
      <c r="L17" s="65">
        <v>0</v>
      </c>
      <c r="M17" s="65">
        <v>0</v>
      </c>
      <c r="N17" s="65">
        <v>0</v>
      </c>
      <c r="O17" s="65">
        <v>8</v>
      </c>
      <c r="P17" s="65">
        <v>0</v>
      </c>
      <c r="Q17" s="65">
        <v>0</v>
      </c>
      <c r="R17" s="65">
        <v>0</v>
      </c>
      <c r="S17" s="65">
        <v>31</v>
      </c>
      <c r="T17" s="65">
        <v>0</v>
      </c>
      <c r="U17" s="65">
        <v>0</v>
      </c>
      <c r="V17" s="65">
        <v>0</v>
      </c>
      <c r="W17" s="65">
        <v>31</v>
      </c>
      <c r="X17" s="65">
        <v>0</v>
      </c>
      <c r="Y17" s="37">
        <f t="shared" si="2"/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</row>
    <row r="18" spans="1:30" ht="26.4" x14ac:dyDescent="0.3">
      <c r="A18" s="21" t="s">
        <v>37</v>
      </c>
      <c r="B18" s="8" t="s">
        <v>15</v>
      </c>
      <c r="C18" s="1" t="s">
        <v>14</v>
      </c>
      <c r="D18" s="1" t="s">
        <v>14</v>
      </c>
      <c r="E18" s="33">
        <f t="shared" si="0"/>
        <v>72</v>
      </c>
      <c r="F18" s="35">
        <f t="shared" si="1"/>
        <v>72</v>
      </c>
      <c r="G18" s="65">
        <v>0</v>
      </c>
      <c r="H18" s="65">
        <v>0</v>
      </c>
      <c r="I18" s="65">
        <v>0</v>
      </c>
      <c r="J18" s="65">
        <v>22</v>
      </c>
      <c r="K18" s="65">
        <v>0</v>
      </c>
      <c r="L18" s="65">
        <v>0</v>
      </c>
      <c r="M18" s="65">
        <v>0</v>
      </c>
      <c r="N18" s="65">
        <v>0</v>
      </c>
      <c r="O18" s="65">
        <v>6</v>
      </c>
      <c r="P18" s="65">
        <v>0</v>
      </c>
      <c r="Q18" s="65">
        <v>0</v>
      </c>
      <c r="R18" s="65">
        <v>0</v>
      </c>
      <c r="S18" s="65">
        <v>22</v>
      </c>
      <c r="T18" s="65">
        <v>0</v>
      </c>
      <c r="U18" s="65">
        <v>0</v>
      </c>
      <c r="V18" s="65">
        <v>0</v>
      </c>
      <c r="W18" s="65">
        <v>22</v>
      </c>
      <c r="X18" s="65">
        <v>0</v>
      </c>
      <c r="Y18" s="37">
        <f t="shared" si="2"/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</row>
    <row r="19" spans="1:30" ht="26.4" x14ac:dyDescent="0.3">
      <c r="A19" s="21" t="s">
        <v>38</v>
      </c>
      <c r="B19" s="8" t="s">
        <v>4</v>
      </c>
      <c r="C19" s="1">
        <v>257</v>
      </c>
      <c r="D19" s="30">
        <f>C19/C5</f>
        <v>11.681818181818182</v>
      </c>
      <c r="E19" s="9">
        <f t="shared" si="0"/>
        <v>292.60000000000002</v>
      </c>
      <c r="F19" s="36">
        <f t="shared" si="1"/>
        <v>292.60000000000002</v>
      </c>
      <c r="G19" s="61">
        <v>0</v>
      </c>
      <c r="H19" s="61">
        <v>0</v>
      </c>
      <c r="I19" s="61">
        <v>0</v>
      </c>
      <c r="J19" s="61">
        <v>257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35.6</v>
      </c>
      <c r="T19" s="61">
        <v>0</v>
      </c>
      <c r="U19" s="61">
        <v>0</v>
      </c>
      <c r="V19" s="61">
        <v>0</v>
      </c>
      <c r="W19" s="61">
        <v>0</v>
      </c>
      <c r="X19" s="61">
        <v>0</v>
      </c>
      <c r="Y19" s="38">
        <f t="shared" si="2"/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ht="52.8" x14ac:dyDescent="0.3">
      <c r="A20" s="21" t="s">
        <v>39</v>
      </c>
      <c r="B20" s="8" t="s">
        <v>5</v>
      </c>
      <c r="C20" s="1">
        <v>50</v>
      </c>
      <c r="D20" s="30" t="s">
        <v>14</v>
      </c>
      <c r="E20" s="9">
        <f t="shared" si="0"/>
        <v>0</v>
      </c>
      <c r="F20" s="36">
        <f t="shared" si="1"/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0</v>
      </c>
      <c r="T20" s="61">
        <v>0</v>
      </c>
      <c r="U20" s="61">
        <v>0</v>
      </c>
      <c r="V20" s="61">
        <v>0</v>
      </c>
      <c r="W20" s="61">
        <v>0</v>
      </c>
      <c r="X20" s="61">
        <v>0</v>
      </c>
      <c r="Y20" s="38">
        <f t="shared" si="2"/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x14ac:dyDescent="0.3">
      <c r="A21" s="21" t="s">
        <v>40</v>
      </c>
      <c r="B21" s="10" t="s">
        <v>6</v>
      </c>
      <c r="C21" s="1">
        <v>15</v>
      </c>
      <c r="D21" s="30">
        <f>C21/C4</f>
        <v>0.4838709677419355</v>
      </c>
      <c r="E21" s="9">
        <f t="shared" si="0"/>
        <v>30</v>
      </c>
      <c r="F21" s="36">
        <f t="shared" si="1"/>
        <v>30</v>
      </c>
      <c r="G21" s="61">
        <v>0</v>
      </c>
      <c r="H21" s="61">
        <v>0</v>
      </c>
      <c r="I21" s="61">
        <v>0</v>
      </c>
      <c r="J21" s="61">
        <v>15</v>
      </c>
      <c r="K21" s="61">
        <v>0</v>
      </c>
      <c r="L21" s="61">
        <v>0</v>
      </c>
      <c r="M21" s="61">
        <v>0</v>
      </c>
      <c r="N21" s="61">
        <v>0</v>
      </c>
      <c r="O21" s="61">
        <v>0</v>
      </c>
      <c r="P21" s="61">
        <v>0</v>
      </c>
      <c r="Q21" s="61">
        <v>0</v>
      </c>
      <c r="R21" s="61">
        <v>0</v>
      </c>
      <c r="S21" s="61">
        <v>15</v>
      </c>
      <c r="T21" s="61">
        <v>0</v>
      </c>
      <c r="U21" s="61">
        <v>0</v>
      </c>
      <c r="V21" s="61">
        <v>0</v>
      </c>
      <c r="W21" s="61">
        <v>0</v>
      </c>
      <c r="X21" s="61">
        <v>0</v>
      </c>
      <c r="Y21" s="38">
        <f t="shared" si="2"/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</row>
    <row r="22" spans="1:30" ht="26.4" x14ac:dyDescent="0.3">
      <c r="A22" s="21" t="s">
        <v>41</v>
      </c>
      <c r="B22" s="8" t="s">
        <v>7</v>
      </c>
      <c r="C22" s="20">
        <f>SUM(C23:C24)</f>
        <v>184.39999999999998</v>
      </c>
      <c r="D22" s="31" t="s">
        <v>14</v>
      </c>
      <c r="E22" s="9">
        <f t="shared" si="0"/>
        <v>76.08</v>
      </c>
      <c r="F22" s="36">
        <f t="shared" si="1"/>
        <v>76.08</v>
      </c>
      <c r="G22" s="66">
        <f t="shared" ref="G22:X22" si="3">G23+G24</f>
        <v>0</v>
      </c>
      <c r="H22" s="66">
        <f t="shared" si="3"/>
        <v>0</v>
      </c>
      <c r="I22" s="66">
        <f t="shared" si="3"/>
        <v>0</v>
      </c>
      <c r="J22" s="66">
        <f t="shared" ref="J22:K22" si="4">J23+J24</f>
        <v>76.08</v>
      </c>
      <c r="K22" s="66">
        <f t="shared" si="4"/>
        <v>0</v>
      </c>
      <c r="L22" s="66">
        <f t="shared" si="3"/>
        <v>0</v>
      </c>
      <c r="M22" s="66">
        <f t="shared" ref="M22:N22" si="5">M23+M24</f>
        <v>0</v>
      </c>
      <c r="N22" s="66">
        <f t="shared" si="5"/>
        <v>0</v>
      </c>
      <c r="O22" s="66">
        <f t="shared" si="3"/>
        <v>0</v>
      </c>
      <c r="P22" s="66">
        <f t="shared" ref="P22" si="6">P23+P24</f>
        <v>0</v>
      </c>
      <c r="Q22" s="66">
        <f t="shared" si="3"/>
        <v>0</v>
      </c>
      <c r="R22" s="66">
        <f t="shared" ref="R22" si="7">R23+R24</f>
        <v>0</v>
      </c>
      <c r="S22" s="66">
        <f t="shared" si="3"/>
        <v>0</v>
      </c>
      <c r="T22" s="66">
        <f t="shared" ref="T22:U22" si="8">T23+T24</f>
        <v>0</v>
      </c>
      <c r="U22" s="66">
        <f t="shared" si="8"/>
        <v>0</v>
      </c>
      <c r="V22" s="66">
        <f t="shared" si="3"/>
        <v>0</v>
      </c>
      <c r="W22" s="66">
        <f t="shared" si="3"/>
        <v>0</v>
      </c>
      <c r="X22" s="66">
        <f t="shared" si="3"/>
        <v>0</v>
      </c>
      <c r="Y22" s="38">
        <f t="shared" si="2"/>
        <v>0</v>
      </c>
      <c r="Z22" s="20">
        <f>Z23+Z24</f>
        <v>0</v>
      </c>
      <c r="AA22" s="20">
        <f>AA23+AA24</f>
        <v>0</v>
      </c>
      <c r="AB22" s="20">
        <f>AB23+AB24</f>
        <v>0</v>
      </c>
      <c r="AC22" s="20">
        <f>AC23+AC24</f>
        <v>0</v>
      </c>
      <c r="AD22" s="20">
        <f>AD23+AD24</f>
        <v>0</v>
      </c>
    </row>
    <row r="23" spans="1:30" ht="26.4" x14ac:dyDescent="0.3">
      <c r="A23" s="22" t="s">
        <v>42</v>
      </c>
      <c r="B23" s="11" t="s">
        <v>8</v>
      </c>
      <c r="C23" s="2">
        <v>76.08</v>
      </c>
      <c r="D23" s="32">
        <f>C23/C4</f>
        <v>2.4541935483870967</v>
      </c>
      <c r="E23" s="9">
        <f t="shared" si="0"/>
        <v>76.08</v>
      </c>
      <c r="F23" s="36">
        <f t="shared" si="1"/>
        <v>76.08</v>
      </c>
      <c r="G23" s="60">
        <v>0</v>
      </c>
      <c r="H23" s="60">
        <v>0</v>
      </c>
      <c r="I23" s="60">
        <v>0</v>
      </c>
      <c r="J23" s="60">
        <v>76.08</v>
      </c>
      <c r="K23" s="60">
        <v>0</v>
      </c>
      <c r="L23" s="60">
        <v>0</v>
      </c>
      <c r="M23" s="60">
        <v>0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38">
        <f t="shared" si="2"/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</row>
    <row r="24" spans="1:30" ht="15" thickBot="1" x14ac:dyDescent="0.35">
      <c r="A24" s="46" t="s">
        <v>43</v>
      </c>
      <c r="B24" s="47" t="s">
        <v>9</v>
      </c>
      <c r="C24" s="2">
        <v>108.32</v>
      </c>
      <c r="D24" s="32">
        <f>C24/C4</f>
        <v>3.4941935483870967</v>
      </c>
      <c r="E24" s="41">
        <f t="shared" si="0"/>
        <v>0</v>
      </c>
      <c r="F24" s="36">
        <f t="shared" si="1"/>
        <v>0</v>
      </c>
      <c r="G24" s="60">
        <v>0</v>
      </c>
      <c r="H24" s="60">
        <v>0</v>
      </c>
      <c r="I24" s="60">
        <v>0</v>
      </c>
      <c r="J24" s="60">
        <v>0</v>
      </c>
      <c r="K24" s="60">
        <v>0</v>
      </c>
      <c r="L24" s="60">
        <v>0</v>
      </c>
      <c r="M24" s="60">
        <v>0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45">
        <f t="shared" si="2"/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</row>
    <row r="25" spans="1:30" ht="15" thickBot="1" x14ac:dyDescent="0.35">
      <c r="A25" s="71" t="s">
        <v>10</v>
      </c>
      <c r="B25" s="72"/>
      <c r="C25" s="12"/>
      <c r="D25" s="12"/>
      <c r="E25" s="42">
        <f t="shared" si="0"/>
        <v>3970.2418181818184</v>
      </c>
      <c r="F25" s="44">
        <f t="shared" si="1"/>
        <v>3584.7418181818184</v>
      </c>
      <c r="G25" s="67">
        <f>G13+G19+G20+G21+G22</f>
        <v>0</v>
      </c>
      <c r="H25" s="67">
        <f>H13+H19+H20+H21+H22</f>
        <v>204.84</v>
      </c>
      <c r="I25" s="67">
        <f>I13+I19+I20+I21+I22</f>
        <v>128.5</v>
      </c>
      <c r="J25" s="67">
        <f>J13+J19+J20+J21+J22</f>
        <v>996.42000000000007</v>
      </c>
      <c r="K25" s="67">
        <f t="shared" ref="K25:AC25" si="9">K13+K19+K20+K21+K22</f>
        <v>75.930000000000007</v>
      </c>
      <c r="L25" s="67">
        <f t="shared" si="9"/>
        <v>0</v>
      </c>
      <c r="M25" s="67">
        <f t="shared" si="9"/>
        <v>0</v>
      </c>
      <c r="N25" s="67">
        <f t="shared" si="9"/>
        <v>121.71</v>
      </c>
      <c r="O25" s="67">
        <f t="shared" si="9"/>
        <v>242.56</v>
      </c>
      <c r="P25" s="67">
        <f t="shared" si="9"/>
        <v>0</v>
      </c>
      <c r="Q25" s="67">
        <f t="shared" si="9"/>
        <v>0</v>
      </c>
      <c r="R25" s="67">
        <f t="shared" si="9"/>
        <v>0</v>
      </c>
      <c r="S25" s="67">
        <f t="shared" si="9"/>
        <v>50.6</v>
      </c>
      <c r="T25" s="67">
        <f t="shared" si="9"/>
        <v>128.5</v>
      </c>
      <c r="U25" s="67">
        <f t="shared" si="9"/>
        <v>339</v>
      </c>
      <c r="V25" s="67">
        <f t="shared" si="9"/>
        <v>1168.1818181818182</v>
      </c>
      <c r="W25" s="67">
        <f t="shared" si="9"/>
        <v>0</v>
      </c>
      <c r="X25" s="67">
        <f t="shared" si="9"/>
        <v>128.5</v>
      </c>
      <c r="Y25" s="48">
        <f t="shared" si="2"/>
        <v>385.5</v>
      </c>
      <c r="Z25" s="3">
        <f t="shared" si="9"/>
        <v>128.5</v>
      </c>
      <c r="AA25" s="3">
        <f t="shared" si="9"/>
        <v>257</v>
      </c>
      <c r="AB25" s="3">
        <f t="shared" si="9"/>
        <v>0</v>
      </c>
      <c r="AC25" s="3">
        <f t="shared" si="9"/>
        <v>0</v>
      </c>
      <c r="AD25" s="3">
        <f>AD13+AD19+AD20+AD21+AD22</f>
        <v>0</v>
      </c>
    </row>
    <row r="27" spans="1:30" x14ac:dyDescent="0.3">
      <c r="A27" s="24" t="s">
        <v>13</v>
      </c>
      <c r="B27" s="13"/>
      <c r="C27" s="13"/>
      <c r="D27" s="13"/>
      <c r="E27" s="13"/>
      <c r="F27" s="13"/>
    </row>
    <row r="28" spans="1:30" x14ac:dyDescent="0.3">
      <c r="A28" s="24" t="s">
        <v>12</v>
      </c>
      <c r="B28" s="14"/>
      <c r="C28" s="14"/>
      <c r="D28" s="14"/>
      <c r="E28" s="13"/>
      <c r="F28" s="13"/>
    </row>
    <row r="29" spans="1:30" x14ac:dyDescent="0.3">
      <c r="A29" s="24"/>
      <c r="B29" s="15"/>
      <c r="C29" s="15"/>
      <c r="D29" s="15"/>
      <c r="E29" s="16"/>
      <c r="F29" s="16"/>
    </row>
    <row r="30" spans="1:30" x14ac:dyDescent="0.3">
      <c r="A30" s="13"/>
      <c r="B30" s="15"/>
      <c r="C30" s="15"/>
      <c r="D30" s="15"/>
      <c r="E30" s="16"/>
      <c r="F30" s="16"/>
    </row>
    <row r="31" spans="1:30" x14ac:dyDescent="0.3">
      <c r="A31" s="13"/>
      <c r="B31" s="15"/>
      <c r="C31" s="15"/>
      <c r="D31" s="49"/>
      <c r="E31" s="16"/>
      <c r="F31" s="16"/>
    </row>
    <row r="32" spans="1:30" x14ac:dyDescent="0.3">
      <c r="A32" s="13"/>
      <c r="B32" s="15"/>
      <c r="C32" s="15"/>
      <c r="D32" s="15"/>
      <c r="E32" s="16"/>
      <c r="F32" s="16"/>
    </row>
    <row r="33" spans="1:6" x14ac:dyDescent="0.3">
      <c r="A33" s="13"/>
      <c r="B33" s="13"/>
      <c r="C33" s="13"/>
      <c r="D33" s="13"/>
      <c r="E33" s="13"/>
      <c r="F33" s="13"/>
    </row>
    <row r="34" spans="1:6" x14ac:dyDescent="0.3">
      <c r="A34" s="17"/>
      <c r="B34" s="16"/>
      <c r="C34" s="16"/>
      <c r="D34" s="16"/>
      <c r="E34" s="16"/>
      <c r="F34" s="16"/>
    </row>
    <row r="35" spans="1:6" x14ac:dyDescent="0.3">
      <c r="A35" s="17"/>
      <c r="B35" s="16"/>
      <c r="C35" s="16"/>
      <c r="D35" s="16"/>
      <c r="E35" s="18"/>
      <c r="F35" s="18"/>
    </row>
  </sheetData>
  <mergeCells count="13">
    <mergeCell ref="A1:B2"/>
    <mergeCell ref="A25:B25"/>
    <mergeCell ref="E7:AD7"/>
    <mergeCell ref="D7:D9"/>
    <mergeCell ref="C7:C9"/>
    <mergeCell ref="B7:B9"/>
    <mergeCell ref="A7:A9"/>
    <mergeCell ref="E8:E9"/>
    <mergeCell ref="Y8:AD8"/>
    <mergeCell ref="F8:X8"/>
    <mergeCell ref="A10:AD10"/>
    <mergeCell ref="A14:AD14"/>
    <mergeCell ref="C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35"/>
  <sheetViews>
    <sheetView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D13" sqref="D13"/>
    </sheetView>
  </sheetViews>
  <sheetFormatPr defaultRowHeight="14.4" x14ac:dyDescent="0.3"/>
  <cols>
    <col min="1" max="1" width="8.88671875" style="6"/>
    <col min="2" max="2" width="29.44140625" style="6" customWidth="1"/>
    <col min="3" max="3" width="12.44140625" style="6" customWidth="1"/>
    <col min="4" max="4" width="14.44140625" style="6" customWidth="1"/>
    <col min="5" max="6" width="11.44140625" style="6" customWidth="1"/>
    <col min="7" max="7" width="10.109375" style="63" customWidth="1"/>
    <col min="8" max="8" width="9.21875" style="63" customWidth="1"/>
    <col min="9" max="12" width="10.109375" style="63" customWidth="1"/>
    <col min="13" max="13" width="9.44140625" style="63" customWidth="1"/>
    <col min="14" max="14" width="9.21875" style="63" customWidth="1"/>
    <col min="15" max="15" width="9.33203125" style="63" customWidth="1"/>
    <col min="16" max="16" width="8.88671875" style="63" customWidth="1"/>
    <col min="17" max="19" width="10.5546875" style="63" customWidth="1"/>
    <col min="20" max="24" width="11.33203125" style="63" customWidth="1"/>
    <col min="25" max="30" width="11.33203125" customWidth="1"/>
  </cols>
  <sheetData>
    <row r="1" spans="1:30" x14ac:dyDescent="0.3">
      <c r="A1" s="78" t="s">
        <v>0</v>
      </c>
      <c r="B1" s="78"/>
      <c r="C1" s="95" t="s">
        <v>60</v>
      </c>
      <c r="D1" s="96"/>
    </row>
    <row r="2" spans="1:30" ht="17.399999999999999" customHeight="1" x14ac:dyDescent="0.3">
      <c r="A2" s="78"/>
      <c r="B2" s="78"/>
      <c r="C2" s="19" t="s">
        <v>1</v>
      </c>
      <c r="D2" s="23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</row>
    <row r="3" spans="1:30" ht="17.399999999999999" customHeight="1" x14ac:dyDescent="0.3">
      <c r="A3" s="25"/>
      <c r="B3" s="25"/>
      <c r="C3" s="26"/>
      <c r="D3" s="25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30" ht="17.399999999999999" customHeight="1" x14ac:dyDescent="0.3">
      <c r="A4" s="25"/>
      <c r="B4" s="28" t="s">
        <v>58</v>
      </c>
      <c r="C4" s="29">
        <v>28</v>
      </c>
      <c r="D4" s="25"/>
      <c r="G4" s="64"/>
      <c r="H4" s="64"/>
      <c r="I4" s="70"/>
      <c r="J4" s="70"/>
      <c r="K4" s="70"/>
      <c r="L4" s="70"/>
      <c r="M4" s="64"/>
      <c r="N4" s="64"/>
      <c r="O4" s="64"/>
      <c r="P4" s="64"/>
      <c r="Q4" s="64"/>
      <c r="R4" s="64"/>
      <c r="S4" s="64"/>
    </row>
    <row r="5" spans="1:30" x14ac:dyDescent="0.3">
      <c r="A5" s="4"/>
      <c r="B5" s="27" t="s">
        <v>59</v>
      </c>
      <c r="C5" s="5">
        <v>20</v>
      </c>
      <c r="D5" s="5"/>
      <c r="E5" s="5"/>
      <c r="F5" s="5"/>
    </row>
    <row r="6" spans="1:30" ht="15" thickBot="1" x14ac:dyDescent="0.35">
      <c r="E6" s="7"/>
      <c r="F6" s="7"/>
    </row>
    <row r="7" spans="1:30" ht="15" thickBot="1" x14ac:dyDescent="0.35">
      <c r="A7" s="79" t="s">
        <v>2</v>
      </c>
      <c r="B7" s="82" t="s">
        <v>3</v>
      </c>
      <c r="C7" s="85" t="s">
        <v>17</v>
      </c>
      <c r="D7" s="82" t="s">
        <v>19</v>
      </c>
      <c r="E7" s="75" t="s">
        <v>18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7"/>
    </row>
    <row r="8" spans="1:30" ht="15" thickBot="1" x14ac:dyDescent="0.35">
      <c r="A8" s="80"/>
      <c r="B8" s="83"/>
      <c r="C8" s="86"/>
      <c r="D8" s="83"/>
      <c r="E8" s="93" t="s">
        <v>11</v>
      </c>
      <c r="F8" s="75" t="s">
        <v>20</v>
      </c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7"/>
      <c r="Y8" s="75" t="s">
        <v>21</v>
      </c>
      <c r="Z8" s="76"/>
      <c r="AA8" s="76"/>
      <c r="AB8" s="76"/>
      <c r="AC8" s="76"/>
      <c r="AD8" s="77"/>
    </row>
    <row r="9" spans="1:30" ht="69.599999999999994" customHeight="1" thickBot="1" x14ac:dyDescent="0.35">
      <c r="A9" s="81"/>
      <c r="B9" s="84"/>
      <c r="C9" s="87"/>
      <c r="D9" s="84"/>
      <c r="E9" s="94"/>
      <c r="F9" s="39" t="s">
        <v>23</v>
      </c>
      <c r="G9" s="54" t="str">
        <f>Kopsavilkums!G7</f>
        <v>Daugavpis tehnoloģiju un tūrisma tehnikums</v>
      </c>
      <c r="H9" s="54" t="str">
        <f>Kopsavilkums!H7</f>
        <v>Jelgavas tehnikums</v>
      </c>
      <c r="I9" s="54" t="str">
        <f>Kopsavilkums!I7</f>
        <v>Kandavas Lauksaimniecības tehnikums</v>
      </c>
      <c r="J9" s="54" t="str">
        <f>Kopsavilkums!J7</f>
        <v>Kuldīgas Tehnoloģiju un tūrisma tehnikums</v>
      </c>
      <c r="K9" s="54" t="str">
        <f>Kopsavilkums!K7</f>
        <v>Latgales industriālais tehnikums</v>
      </c>
      <c r="L9" s="54" t="str">
        <f>Kopsavilkums!L7</f>
        <v>RTU Latvijas Jūras akadēmijas Jūrskola</v>
      </c>
      <c r="M9" s="54" t="str">
        <f>Kopsavilkums!M7</f>
        <v>Ogres tehnikums</v>
      </c>
      <c r="N9" s="54" t="str">
        <f>Kopsavilkums!N7</f>
        <v>Liepājas Valsts tehnikums</v>
      </c>
      <c r="O9" s="54" t="str">
        <f>Kopsavilkums!O7</f>
        <v>Rīgas Valsts tehnikums</v>
      </c>
      <c r="P9" s="54" t="str">
        <f>Kopsavilkums!P7</f>
        <v>Rīgas Tehniskā koledža</v>
      </c>
      <c r="Q9" s="54" t="str">
        <f>Kopsavilkums!Q7</f>
        <v>Rīgas Celtniecības koledža</v>
      </c>
      <c r="R9" s="54" t="str">
        <f>Kopsavilkums!R7</f>
        <v>Rīgas Mākslas un mediju tehnikums</v>
      </c>
      <c r="S9" s="54" t="str">
        <f>Kopsavilkums!S7</f>
        <v>RTU aģentūra "Rīgas Tehniskās universitātes Olaines Tehnoloģiju koledža"</v>
      </c>
      <c r="T9" s="54" t="str">
        <f>Kopsavilkums!T7</f>
        <v>Rīgas Tirdzniecības profesionālā vidusskola</v>
      </c>
      <c r="U9" s="54" t="str">
        <f>Kopsavilkums!U7</f>
        <v>Saldus tehnikums</v>
      </c>
      <c r="V9" s="54" t="str">
        <f>Kopsavilkums!V7</f>
        <v>VSIA "Rīgas Tūrisma un radošās industrijas tehnikums"</v>
      </c>
      <c r="W9" s="54" t="str">
        <f>Kopsavilkums!W7</f>
        <v>Ventspils Tehnikums</v>
      </c>
      <c r="X9" s="54" t="str">
        <f>Kopsavilkums!X7</f>
        <v>Vidzemes Tehnoloģiju un dizaina tehnikums</v>
      </c>
      <c r="Y9" s="40" t="str">
        <f>Kopsavilkums!Y7</f>
        <v>Kopā KM</v>
      </c>
      <c r="Z9" s="55" t="str">
        <f>Kopsavilkums!Z7</f>
        <v>Jāzepa Mediņa Rīgas Mūzikas vidusskola</v>
      </c>
      <c r="AA9" s="55" t="str">
        <f>Kopsavilkums!AA7</f>
        <v>MIKC  "Nacionālā Mākslu vidusskola"</v>
      </c>
      <c r="AB9" s="55" t="str">
        <f>Kopsavilkums!AB7</f>
        <v>MIKC "Rīgas Dizaina un mākslas vidusskola"</v>
      </c>
      <c r="AC9" s="55" t="str">
        <f>Kopsavilkums!AC7</f>
        <v>MIKC "Ventspils Mūzikas vidusskola"</v>
      </c>
      <c r="AD9" s="55" t="str">
        <f>Kopsavilkums!AD7</f>
        <v>Alfrēda Kalniņa Cēsu Mūzikas vidusskola</v>
      </c>
    </row>
    <row r="10" spans="1:30" ht="15" thickBot="1" x14ac:dyDescent="0.35">
      <c r="A10" s="88" t="s">
        <v>30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90"/>
    </row>
    <row r="11" spans="1:30" ht="52.8" x14ac:dyDescent="0.3">
      <c r="A11" s="21" t="s">
        <v>32</v>
      </c>
      <c r="B11" s="8" t="s">
        <v>29</v>
      </c>
      <c r="C11" s="1" t="s">
        <v>14</v>
      </c>
      <c r="D11" s="1" t="s">
        <v>14</v>
      </c>
      <c r="E11" s="33">
        <f>F11+Y11</f>
        <v>66</v>
      </c>
      <c r="F11" s="35">
        <f>SUM(G11:X11)</f>
        <v>59</v>
      </c>
      <c r="G11" s="65">
        <v>1</v>
      </c>
      <c r="H11" s="65">
        <v>2</v>
      </c>
      <c r="I11" s="65">
        <v>1</v>
      </c>
      <c r="J11" s="65">
        <v>4</v>
      </c>
      <c r="K11" s="65">
        <v>1</v>
      </c>
      <c r="L11" s="65">
        <v>1</v>
      </c>
      <c r="M11" s="65">
        <v>6</v>
      </c>
      <c r="N11" s="65">
        <v>1</v>
      </c>
      <c r="O11" s="65">
        <v>4</v>
      </c>
      <c r="P11" s="65">
        <v>5</v>
      </c>
      <c r="Q11" s="65">
        <v>3</v>
      </c>
      <c r="R11" s="65">
        <v>12</v>
      </c>
      <c r="S11" s="65">
        <v>0</v>
      </c>
      <c r="T11" s="65">
        <v>1</v>
      </c>
      <c r="U11" s="65">
        <v>5</v>
      </c>
      <c r="V11" s="65">
        <v>9</v>
      </c>
      <c r="W11" s="65">
        <v>2</v>
      </c>
      <c r="X11" s="65">
        <v>1</v>
      </c>
      <c r="Y11" s="37">
        <f>SUM(Z11:AD11)</f>
        <v>7</v>
      </c>
      <c r="Z11" s="34">
        <v>1</v>
      </c>
      <c r="AA11" s="34">
        <v>2</v>
      </c>
      <c r="AB11" s="34">
        <v>2</v>
      </c>
      <c r="AC11" s="34">
        <v>1</v>
      </c>
      <c r="AD11" s="34">
        <v>1</v>
      </c>
    </row>
    <row r="12" spans="1:30" ht="26.4" x14ac:dyDescent="0.3">
      <c r="A12" s="21" t="s">
        <v>27</v>
      </c>
      <c r="B12" s="8" t="s">
        <v>15</v>
      </c>
      <c r="C12" s="1" t="s">
        <v>14</v>
      </c>
      <c r="D12" s="1" t="s">
        <v>14</v>
      </c>
      <c r="E12" s="33">
        <f>F12+Y12</f>
        <v>1229</v>
      </c>
      <c r="F12" s="35">
        <f>SUM(G12:X12)</f>
        <v>1141</v>
      </c>
      <c r="G12" s="65">
        <v>20</v>
      </c>
      <c r="H12" s="65">
        <v>40</v>
      </c>
      <c r="I12" s="65">
        <v>20</v>
      </c>
      <c r="J12" s="65">
        <v>80</v>
      </c>
      <c r="K12" s="65">
        <v>20</v>
      </c>
      <c r="L12" s="65">
        <v>20</v>
      </c>
      <c r="M12" s="65">
        <v>120</v>
      </c>
      <c r="N12" s="65">
        <v>20</v>
      </c>
      <c r="O12" s="65">
        <v>80</v>
      </c>
      <c r="P12" s="65">
        <v>100</v>
      </c>
      <c r="Q12" s="65">
        <v>60</v>
      </c>
      <c r="R12" s="65">
        <v>230</v>
      </c>
      <c r="S12" s="65">
        <v>0</v>
      </c>
      <c r="T12" s="65">
        <v>20</v>
      </c>
      <c r="U12" s="65">
        <v>84</v>
      </c>
      <c r="V12" s="65">
        <v>167</v>
      </c>
      <c r="W12" s="65">
        <v>40</v>
      </c>
      <c r="X12" s="65">
        <v>20</v>
      </c>
      <c r="Y12" s="37">
        <f>SUM(Z12:AD12)</f>
        <v>88</v>
      </c>
      <c r="Z12" s="34">
        <v>22</v>
      </c>
      <c r="AA12" s="34">
        <v>44</v>
      </c>
      <c r="AB12" s="34">
        <v>0</v>
      </c>
      <c r="AC12" s="34">
        <v>22</v>
      </c>
      <c r="AD12" s="34">
        <v>0</v>
      </c>
    </row>
    <row r="13" spans="1:30" ht="27" thickBot="1" x14ac:dyDescent="0.35">
      <c r="A13" s="50" t="s">
        <v>33</v>
      </c>
      <c r="B13" s="51" t="s">
        <v>4</v>
      </c>
      <c r="C13" s="52">
        <f>257/2</f>
        <v>128.5</v>
      </c>
      <c r="D13" s="53">
        <f>C13/C5</f>
        <v>6.4249999999999998</v>
      </c>
      <c r="E13" s="41">
        <f>F13+Y13</f>
        <v>3634.7849999999999</v>
      </c>
      <c r="F13" s="43">
        <f>SUM(G13:X13)</f>
        <v>3120.7849999999999</v>
      </c>
      <c r="G13" s="62">
        <v>0</v>
      </c>
      <c r="H13" s="62">
        <v>130.88</v>
      </c>
      <c r="I13" s="62">
        <v>128.5</v>
      </c>
      <c r="J13" s="62">
        <v>514</v>
      </c>
      <c r="K13" s="62">
        <v>102.8</v>
      </c>
      <c r="L13" s="62">
        <v>0</v>
      </c>
      <c r="M13" s="62">
        <v>0</v>
      </c>
      <c r="N13" s="62">
        <v>120.5</v>
      </c>
      <c r="O13" s="62">
        <v>267.13</v>
      </c>
      <c r="P13" s="62">
        <v>0</v>
      </c>
      <c r="Q13" s="62">
        <v>0</v>
      </c>
      <c r="R13" s="62">
        <v>0</v>
      </c>
      <c r="S13" s="62">
        <v>0</v>
      </c>
      <c r="T13" s="62">
        <v>128.5</v>
      </c>
      <c r="U13" s="62">
        <v>527</v>
      </c>
      <c r="V13" s="62">
        <v>1072.9749999999999</v>
      </c>
      <c r="W13" s="62">
        <v>0</v>
      </c>
      <c r="X13" s="62">
        <v>128.5</v>
      </c>
      <c r="Y13" s="45">
        <f>SUM(Z13:AD13)</f>
        <v>514</v>
      </c>
      <c r="Z13" s="52">
        <v>128.5</v>
      </c>
      <c r="AA13" s="52">
        <v>257</v>
      </c>
      <c r="AB13" s="52">
        <v>0</v>
      </c>
      <c r="AC13" s="52">
        <v>128.5</v>
      </c>
      <c r="AD13" s="52">
        <v>0</v>
      </c>
    </row>
    <row r="14" spans="1:30" ht="14.4" customHeight="1" thickBot="1" x14ac:dyDescent="0.35">
      <c r="A14" s="88" t="s">
        <v>31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90"/>
    </row>
    <row r="15" spans="1:30" ht="52.8" x14ac:dyDescent="0.3">
      <c r="A15" s="21" t="s">
        <v>34</v>
      </c>
      <c r="B15" s="8" t="s">
        <v>29</v>
      </c>
      <c r="C15" s="1" t="s">
        <v>14</v>
      </c>
      <c r="D15" s="1" t="s">
        <v>14</v>
      </c>
      <c r="E15" s="33">
        <f t="shared" ref="E15:E25" si="0">F15+Y15</f>
        <v>4</v>
      </c>
      <c r="F15" s="35">
        <f t="shared" ref="F15:F25" si="1">SUM(G15:X15)</f>
        <v>4</v>
      </c>
      <c r="G15" s="65">
        <v>0</v>
      </c>
      <c r="H15" s="65">
        <v>0</v>
      </c>
      <c r="I15" s="65">
        <v>0</v>
      </c>
      <c r="J15" s="65">
        <v>1</v>
      </c>
      <c r="K15" s="65">
        <v>0</v>
      </c>
      <c r="L15" s="65">
        <v>0</v>
      </c>
      <c r="M15" s="65">
        <v>0</v>
      </c>
      <c r="N15" s="65">
        <v>0</v>
      </c>
      <c r="O15" s="65">
        <v>1</v>
      </c>
      <c r="P15" s="65">
        <v>0</v>
      </c>
      <c r="Q15" s="65">
        <v>0</v>
      </c>
      <c r="R15" s="65">
        <v>0</v>
      </c>
      <c r="S15" s="65">
        <v>1</v>
      </c>
      <c r="T15" s="65">
        <v>0</v>
      </c>
      <c r="U15" s="65">
        <v>0</v>
      </c>
      <c r="V15" s="65">
        <v>0</v>
      </c>
      <c r="W15" s="65">
        <v>1</v>
      </c>
      <c r="X15" s="65">
        <v>0</v>
      </c>
      <c r="Y15" s="37">
        <f t="shared" ref="Y15:Y25" si="2">SUM(Z15:AD15)</f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</row>
    <row r="16" spans="1:30" ht="52.8" x14ac:dyDescent="0.3">
      <c r="A16" s="21" t="s">
        <v>35</v>
      </c>
      <c r="B16" s="8" t="s">
        <v>28</v>
      </c>
      <c r="C16" s="1" t="s">
        <v>14</v>
      </c>
      <c r="D16" s="1" t="s">
        <v>14</v>
      </c>
      <c r="E16" s="33">
        <f t="shared" si="0"/>
        <v>0</v>
      </c>
      <c r="F16" s="35">
        <f t="shared" si="1"/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0</v>
      </c>
      <c r="X16" s="65">
        <v>0</v>
      </c>
      <c r="Y16" s="37">
        <f t="shared" si="2"/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</row>
    <row r="17" spans="1:30" ht="26.4" x14ac:dyDescent="0.3">
      <c r="A17" s="21" t="s">
        <v>36</v>
      </c>
      <c r="B17" s="8" t="s">
        <v>16</v>
      </c>
      <c r="C17" s="1" t="s">
        <v>14</v>
      </c>
      <c r="D17" s="1" t="s">
        <v>14</v>
      </c>
      <c r="E17" s="33">
        <f t="shared" si="0"/>
        <v>112</v>
      </c>
      <c r="F17" s="35">
        <f t="shared" si="1"/>
        <v>112</v>
      </c>
      <c r="G17" s="65">
        <v>0</v>
      </c>
      <c r="H17" s="65">
        <v>0</v>
      </c>
      <c r="I17" s="65">
        <v>0</v>
      </c>
      <c r="J17" s="65">
        <v>28</v>
      </c>
      <c r="K17" s="65">
        <v>0</v>
      </c>
      <c r="L17" s="65">
        <v>0</v>
      </c>
      <c r="M17" s="65">
        <v>0</v>
      </c>
      <c r="N17" s="65">
        <v>0</v>
      </c>
      <c r="O17" s="65">
        <v>28</v>
      </c>
      <c r="P17" s="65">
        <v>0</v>
      </c>
      <c r="Q17" s="65">
        <v>0</v>
      </c>
      <c r="R17" s="65">
        <v>0</v>
      </c>
      <c r="S17" s="65">
        <v>28</v>
      </c>
      <c r="T17" s="65">
        <v>0</v>
      </c>
      <c r="U17" s="65">
        <v>0</v>
      </c>
      <c r="V17" s="65">
        <v>0</v>
      </c>
      <c r="W17" s="65">
        <v>28</v>
      </c>
      <c r="X17" s="65">
        <v>0</v>
      </c>
      <c r="Y17" s="37">
        <f t="shared" si="2"/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</row>
    <row r="18" spans="1:30" ht="26.4" x14ac:dyDescent="0.3">
      <c r="A18" s="21" t="s">
        <v>37</v>
      </c>
      <c r="B18" s="8" t="s">
        <v>15</v>
      </c>
      <c r="C18" s="1" t="s">
        <v>14</v>
      </c>
      <c r="D18" s="1" t="s">
        <v>14</v>
      </c>
      <c r="E18" s="33">
        <f t="shared" si="0"/>
        <v>80</v>
      </c>
      <c r="F18" s="35">
        <f t="shared" si="1"/>
        <v>80</v>
      </c>
      <c r="G18" s="65">
        <v>0</v>
      </c>
      <c r="H18" s="65">
        <v>0</v>
      </c>
      <c r="I18" s="65">
        <v>0</v>
      </c>
      <c r="J18" s="65">
        <v>20</v>
      </c>
      <c r="K18" s="65">
        <v>0</v>
      </c>
      <c r="L18" s="65">
        <v>0</v>
      </c>
      <c r="M18" s="65">
        <v>0</v>
      </c>
      <c r="N18" s="65">
        <v>0</v>
      </c>
      <c r="O18" s="65">
        <v>20</v>
      </c>
      <c r="P18" s="65">
        <v>0</v>
      </c>
      <c r="Q18" s="65">
        <v>0</v>
      </c>
      <c r="R18" s="65">
        <v>0</v>
      </c>
      <c r="S18" s="65">
        <v>20</v>
      </c>
      <c r="T18" s="65">
        <v>0</v>
      </c>
      <c r="U18" s="65">
        <v>0</v>
      </c>
      <c r="V18" s="65">
        <v>0</v>
      </c>
      <c r="W18" s="65">
        <v>20</v>
      </c>
      <c r="X18" s="65">
        <v>0</v>
      </c>
      <c r="Y18" s="37">
        <f t="shared" si="2"/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</row>
    <row r="19" spans="1:30" ht="26.4" x14ac:dyDescent="0.3">
      <c r="A19" s="21" t="s">
        <v>38</v>
      </c>
      <c r="B19" s="8" t="s">
        <v>4</v>
      </c>
      <c r="C19" s="1">
        <v>257</v>
      </c>
      <c r="D19" s="30">
        <f>C19/C5</f>
        <v>12.85</v>
      </c>
      <c r="E19" s="9">
        <f t="shared" si="0"/>
        <v>398.84</v>
      </c>
      <c r="F19" s="36">
        <f t="shared" si="1"/>
        <v>398.84</v>
      </c>
      <c r="G19" s="61">
        <v>0</v>
      </c>
      <c r="H19" s="61">
        <v>0</v>
      </c>
      <c r="I19" s="61">
        <v>0</v>
      </c>
      <c r="J19" s="61">
        <v>257</v>
      </c>
      <c r="K19" s="61">
        <v>0</v>
      </c>
      <c r="L19" s="61">
        <v>0</v>
      </c>
      <c r="M19" s="61">
        <v>0</v>
      </c>
      <c r="N19" s="61">
        <v>0</v>
      </c>
      <c r="O19" s="61">
        <v>63.53</v>
      </c>
      <c r="P19" s="61">
        <v>0</v>
      </c>
      <c r="Q19" s="61">
        <v>0</v>
      </c>
      <c r="R19" s="61">
        <v>0</v>
      </c>
      <c r="S19" s="61">
        <v>78.31</v>
      </c>
      <c r="T19" s="61">
        <v>0</v>
      </c>
      <c r="U19" s="61">
        <v>0</v>
      </c>
      <c r="V19" s="61">
        <v>0</v>
      </c>
      <c r="W19" s="61">
        <v>0</v>
      </c>
      <c r="X19" s="61">
        <v>0</v>
      </c>
      <c r="Y19" s="38">
        <f t="shared" si="2"/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ht="52.8" x14ac:dyDescent="0.3">
      <c r="A20" s="21" t="s">
        <v>39</v>
      </c>
      <c r="B20" s="8" t="s">
        <v>5</v>
      </c>
      <c r="C20" s="1">
        <v>50</v>
      </c>
      <c r="D20" s="30" t="s">
        <v>14</v>
      </c>
      <c r="E20" s="9">
        <f t="shared" si="0"/>
        <v>0</v>
      </c>
      <c r="F20" s="36">
        <f t="shared" si="1"/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0</v>
      </c>
      <c r="T20" s="61">
        <v>0</v>
      </c>
      <c r="U20" s="61">
        <v>0</v>
      </c>
      <c r="V20" s="61">
        <v>0</v>
      </c>
      <c r="W20" s="61">
        <v>0</v>
      </c>
      <c r="X20" s="61">
        <v>0</v>
      </c>
      <c r="Y20" s="38">
        <f t="shared" si="2"/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x14ac:dyDescent="0.3">
      <c r="A21" s="21" t="s">
        <v>40</v>
      </c>
      <c r="B21" s="10" t="s">
        <v>6</v>
      </c>
      <c r="C21" s="1">
        <v>15</v>
      </c>
      <c r="D21" s="30">
        <f>C21/C4</f>
        <v>0.5357142857142857</v>
      </c>
      <c r="E21" s="9">
        <f t="shared" si="0"/>
        <v>45</v>
      </c>
      <c r="F21" s="36">
        <f t="shared" si="1"/>
        <v>45</v>
      </c>
      <c r="G21" s="61">
        <v>0</v>
      </c>
      <c r="H21" s="61">
        <v>0</v>
      </c>
      <c r="I21" s="61">
        <v>0</v>
      </c>
      <c r="J21" s="61">
        <v>15</v>
      </c>
      <c r="K21" s="61">
        <v>0</v>
      </c>
      <c r="L21" s="61">
        <v>0</v>
      </c>
      <c r="M21" s="61">
        <v>0</v>
      </c>
      <c r="N21" s="61">
        <v>0</v>
      </c>
      <c r="O21" s="61">
        <v>15</v>
      </c>
      <c r="P21" s="61">
        <v>0</v>
      </c>
      <c r="Q21" s="61">
        <v>0</v>
      </c>
      <c r="R21" s="61">
        <v>0</v>
      </c>
      <c r="S21" s="61">
        <v>15</v>
      </c>
      <c r="T21" s="61">
        <v>0</v>
      </c>
      <c r="U21" s="61">
        <v>0</v>
      </c>
      <c r="V21" s="61">
        <v>0</v>
      </c>
      <c r="W21" s="61">
        <v>0</v>
      </c>
      <c r="X21" s="61">
        <v>0</v>
      </c>
      <c r="Y21" s="38">
        <f t="shared" si="2"/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</row>
    <row r="22" spans="1:30" ht="26.4" x14ac:dyDescent="0.3">
      <c r="A22" s="21" t="s">
        <v>41</v>
      </c>
      <c r="B22" s="8" t="s">
        <v>7</v>
      </c>
      <c r="C22" s="20">
        <f>SUM(C23:C24)</f>
        <v>184.39999999999998</v>
      </c>
      <c r="D22" s="31" t="s">
        <v>14</v>
      </c>
      <c r="E22" s="9">
        <f t="shared" si="0"/>
        <v>76.08</v>
      </c>
      <c r="F22" s="36">
        <f t="shared" si="1"/>
        <v>76.08</v>
      </c>
      <c r="G22" s="66">
        <f t="shared" ref="G22" si="3">G23+G24</f>
        <v>0</v>
      </c>
      <c r="H22" s="66">
        <f t="shared" ref="H22:X22" si="4">H23+H24</f>
        <v>0</v>
      </c>
      <c r="I22" s="66">
        <f t="shared" si="4"/>
        <v>0</v>
      </c>
      <c r="J22" s="66">
        <f t="shared" si="4"/>
        <v>76.08</v>
      </c>
      <c r="K22" s="66">
        <v>0</v>
      </c>
      <c r="L22" s="66">
        <f t="shared" si="4"/>
        <v>0</v>
      </c>
      <c r="M22" s="66">
        <v>0</v>
      </c>
      <c r="N22" s="66">
        <f t="shared" si="4"/>
        <v>0</v>
      </c>
      <c r="O22" s="66">
        <f t="shared" si="4"/>
        <v>0</v>
      </c>
      <c r="P22" s="66">
        <f t="shared" ref="P22" si="5">P23+P24</f>
        <v>0</v>
      </c>
      <c r="Q22" s="66">
        <v>0</v>
      </c>
      <c r="R22" s="66">
        <f t="shared" ref="R22" si="6">R23+R24</f>
        <v>0</v>
      </c>
      <c r="S22" s="66">
        <f t="shared" si="4"/>
        <v>0</v>
      </c>
      <c r="T22" s="66">
        <f t="shared" ref="T22" si="7">T23+T24</f>
        <v>0</v>
      </c>
      <c r="U22" s="66">
        <v>0</v>
      </c>
      <c r="V22" s="66">
        <f t="shared" si="4"/>
        <v>0</v>
      </c>
      <c r="W22" s="66">
        <f t="shared" si="4"/>
        <v>0</v>
      </c>
      <c r="X22" s="66">
        <f t="shared" si="4"/>
        <v>0</v>
      </c>
      <c r="Y22" s="38">
        <f t="shared" si="2"/>
        <v>0</v>
      </c>
      <c r="Z22" s="20">
        <f>Z23+Z24</f>
        <v>0</v>
      </c>
      <c r="AA22" s="20">
        <f>AA23+AA24</f>
        <v>0</v>
      </c>
      <c r="AB22" s="20">
        <f>AB23+AB24</f>
        <v>0</v>
      </c>
      <c r="AC22" s="20">
        <f>AC23+AC24</f>
        <v>0</v>
      </c>
      <c r="AD22" s="20">
        <f>AD23+AD24</f>
        <v>0</v>
      </c>
    </row>
    <row r="23" spans="1:30" ht="26.4" x14ac:dyDescent="0.3">
      <c r="A23" s="22" t="s">
        <v>42</v>
      </c>
      <c r="B23" s="11" t="s">
        <v>8</v>
      </c>
      <c r="C23" s="2">
        <v>76.08</v>
      </c>
      <c r="D23" s="32">
        <f>C23/C4</f>
        <v>2.7171428571428571</v>
      </c>
      <c r="E23" s="9">
        <f t="shared" si="0"/>
        <v>76.08</v>
      </c>
      <c r="F23" s="36">
        <f t="shared" si="1"/>
        <v>76.08</v>
      </c>
      <c r="G23" s="60">
        <v>0</v>
      </c>
      <c r="H23" s="60">
        <v>0</v>
      </c>
      <c r="I23" s="60">
        <v>0</v>
      </c>
      <c r="J23" s="60">
        <v>76.08</v>
      </c>
      <c r="K23" s="60">
        <v>0</v>
      </c>
      <c r="L23" s="60">
        <v>0</v>
      </c>
      <c r="M23" s="60">
        <v>0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38">
        <f t="shared" si="2"/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</row>
    <row r="24" spans="1:30" ht="15" thickBot="1" x14ac:dyDescent="0.35">
      <c r="A24" s="46" t="s">
        <v>43</v>
      </c>
      <c r="B24" s="47" t="s">
        <v>9</v>
      </c>
      <c r="C24" s="2">
        <v>108.32</v>
      </c>
      <c r="D24" s="32">
        <f>C24/C4</f>
        <v>3.8685714285714283</v>
      </c>
      <c r="E24" s="41">
        <f t="shared" si="0"/>
        <v>0</v>
      </c>
      <c r="F24" s="36">
        <f t="shared" si="1"/>
        <v>0</v>
      </c>
      <c r="G24" s="60">
        <v>0</v>
      </c>
      <c r="H24" s="60">
        <v>0</v>
      </c>
      <c r="I24" s="60">
        <v>0</v>
      </c>
      <c r="J24" s="60">
        <v>0</v>
      </c>
      <c r="K24" s="60">
        <v>0</v>
      </c>
      <c r="L24" s="60">
        <v>0</v>
      </c>
      <c r="M24" s="60">
        <v>0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45">
        <f t="shared" si="2"/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</row>
    <row r="25" spans="1:30" ht="15" thickBot="1" x14ac:dyDescent="0.35">
      <c r="A25" s="71" t="s">
        <v>10</v>
      </c>
      <c r="B25" s="72"/>
      <c r="C25" s="12"/>
      <c r="D25" s="12"/>
      <c r="E25" s="42">
        <f t="shared" si="0"/>
        <v>4154.7049999999999</v>
      </c>
      <c r="F25" s="44">
        <f t="shared" si="1"/>
        <v>3640.7049999999999</v>
      </c>
      <c r="G25" s="67">
        <f>G13+G19+G20+G21+G22</f>
        <v>0</v>
      </c>
      <c r="H25" s="67">
        <f>H13+H19+H20+H21+H22</f>
        <v>130.88</v>
      </c>
      <c r="I25" s="67">
        <f>I13+I19+I20+I21+I22</f>
        <v>128.5</v>
      </c>
      <c r="J25" s="67">
        <f>J13+J19+J20+J21+J22</f>
        <v>862.08</v>
      </c>
      <c r="K25" s="67">
        <f t="shared" ref="K25:AC25" si="8">K13+K19+K20+K21+K22</f>
        <v>102.8</v>
      </c>
      <c r="L25" s="67">
        <f t="shared" si="8"/>
        <v>0</v>
      </c>
      <c r="M25" s="67">
        <f t="shared" si="8"/>
        <v>0</v>
      </c>
      <c r="N25" s="67">
        <f t="shared" si="8"/>
        <v>120.5</v>
      </c>
      <c r="O25" s="67">
        <f t="shared" si="8"/>
        <v>345.65999999999997</v>
      </c>
      <c r="P25" s="67">
        <f t="shared" si="8"/>
        <v>0</v>
      </c>
      <c r="Q25" s="67">
        <f t="shared" si="8"/>
        <v>0</v>
      </c>
      <c r="R25" s="67">
        <f t="shared" si="8"/>
        <v>0</v>
      </c>
      <c r="S25" s="67">
        <f t="shared" si="8"/>
        <v>93.31</v>
      </c>
      <c r="T25" s="67">
        <f t="shared" si="8"/>
        <v>128.5</v>
      </c>
      <c r="U25" s="67">
        <f t="shared" si="8"/>
        <v>527</v>
      </c>
      <c r="V25" s="67">
        <f t="shared" si="8"/>
        <v>1072.9749999999999</v>
      </c>
      <c r="W25" s="67">
        <f t="shared" si="8"/>
        <v>0</v>
      </c>
      <c r="X25" s="67">
        <f t="shared" si="8"/>
        <v>128.5</v>
      </c>
      <c r="Y25" s="48">
        <f t="shared" si="2"/>
        <v>514</v>
      </c>
      <c r="Z25" s="3">
        <f t="shared" si="8"/>
        <v>128.5</v>
      </c>
      <c r="AA25" s="3">
        <f t="shared" si="8"/>
        <v>257</v>
      </c>
      <c r="AB25" s="3">
        <f t="shared" si="8"/>
        <v>0</v>
      </c>
      <c r="AC25" s="3">
        <f t="shared" si="8"/>
        <v>128.5</v>
      </c>
      <c r="AD25" s="3">
        <f>AD13+AD19+AD20+AD21+AD22</f>
        <v>0</v>
      </c>
    </row>
    <row r="27" spans="1:30" x14ac:dyDescent="0.3">
      <c r="A27" s="24" t="s">
        <v>13</v>
      </c>
      <c r="B27" s="13"/>
      <c r="C27" s="13"/>
      <c r="D27" s="13"/>
      <c r="E27" s="13"/>
      <c r="F27" s="13"/>
    </row>
    <row r="28" spans="1:30" x14ac:dyDescent="0.3">
      <c r="A28" s="24" t="s">
        <v>12</v>
      </c>
      <c r="B28" s="14"/>
      <c r="C28" s="14"/>
      <c r="D28" s="14"/>
      <c r="E28" s="13"/>
      <c r="F28" s="13"/>
    </row>
    <row r="29" spans="1:30" x14ac:dyDescent="0.3">
      <c r="A29" s="24"/>
      <c r="B29" s="15"/>
      <c r="C29" s="15"/>
      <c r="D29" s="15"/>
      <c r="E29" s="16"/>
      <c r="F29" s="16"/>
    </row>
    <row r="30" spans="1:30" x14ac:dyDescent="0.3">
      <c r="A30" s="13"/>
      <c r="B30" s="15"/>
      <c r="C30" s="15"/>
      <c r="D30" s="15"/>
      <c r="E30" s="16"/>
      <c r="F30" s="16"/>
    </row>
    <row r="31" spans="1:30" x14ac:dyDescent="0.3">
      <c r="A31" s="13"/>
      <c r="B31" s="15"/>
      <c r="C31" s="15"/>
      <c r="D31" s="49"/>
      <c r="E31" s="16"/>
      <c r="F31" s="16"/>
    </row>
    <row r="32" spans="1:30" x14ac:dyDescent="0.3">
      <c r="A32" s="13"/>
      <c r="B32" s="15"/>
      <c r="C32" s="15"/>
      <c r="D32" s="15"/>
      <c r="E32" s="16"/>
      <c r="F32" s="16"/>
    </row>
    <row r="33" spans="1:6" x14ac:dyDescent="0.3">
      <c r="A33" s="13"/>
      <c r="B33" s="13"/>
      <c r="C33" s="13"/>
      <c r="D33" s="13"/>
      <c r="E33" s="13"/>
      <c r="F33" s="13"/>
    </row>
    <row r="34" spans="1:6" x14ac:dyDescent="0.3">
      <c r="A34" s="17"/>
      <c r="B34" s="16"/>
      <c r="C34" s="16"/>
      <c r="D34" s="16"/>
      <c r="E34" s="16"/>
      <c r="F34" s="16"/>
    </row>
    <row r="35" spans="1:6" x14ac:dyDescent="0.3">
      <c r="A35" s="17"/>
      <c r="B35" s="16"/>
      <c r="C35" s="16"/>
      <c r="D35" s="16"/>
      <c r="E35" s="18"/>
      <c r="F35" s="18"/>
    </row>
  </sheetData>
  <mergeCells count="13">
    <mergeCell ref="A1:B2"/>
    <mergeCell ref="C1:D1"/>
    <mergeCell ref="A7:A9"/>
    <mergeCell ref="B7:B9"/>
    <mergeCell ref="C7:C9"/>
    <mergeCell ref="D7:D9"/>
    <mergeCell ref="A25:B25"/>
    <mergeCell ref="E7:AD7"/>
    <mergeCell ref="E8:E9"/>
    <mergeCell ref="F8:X8"/>
    <mergeCell ref="Y8:AD8"/>
    <mergeCell ref="A10:AD10"/>
    <mergeCell ref="A14:AD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35"/>
  <sheetViews>
    <sheetView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D13" sqref="D13"/>
    </sheetView>
  </sheetViews>
  <sheetFormatPr defaultRowHeight="14.4" x14ac:dyDescent="0.3"/>
  <cols>
    <col min="1" max="1" width="8.88671875" style="6"/>
    <col min="2" max="2" width="29.44140625" style="6" customWidth="1"/>
    <col min="3" max="3" width="12.44140625" style="6" customWidth="1"/>
    <col min="4" max="4" width="14.44140625" style="6" customWidth="1"/>
    <col min="5" max="6" width="11.44140625" style="6" customWidth="1"/>
    <col min="7" max="7" width="10.109375" style="63" customWidth="1"/>
    <col min="8" max="8" width="9.21875" style="63" customWidth="1"/>
    <col min="9" max="12" width="10.109375" style="63" customWidth="1"/>
    <col min="13" max="13" width="9.44140625" style="63" customWidth="1"/>
    <col min="14" max="14" width="9.21875" style="63" customWidth="1"/>
    <col min="15" max="15" width="9.33203125" style="63" customWidth="1"/>
    <col min="16" max="16" width="8.88671875" style="63" customWidth="1"/>
    <col min="17" max="19" width="10.5546875" style="63" customWidth="1"/>
    <col min="20" max="24" width="11.33203125" style="63" customWidth="1"/>
    <col min="25" max="30" width="11.33203125" customWidth="1"/>
  </cols>
  <sheetData>
    <row r="1" spans="1:30" x14ac:dyDescent="0.3">
      <c r="A1" s="78" t="s">
        <v>0</v>
      </c>
      <c r="B1" s="78"/>
      <c r="C1" s="95" t="s">
        <v>61</v>
      </c>
      <c r="D1" s="96"/>
    </row>
    <row r="2" spans="1:30" ht="17.399999999999999" customHeight="1" x14ac:dyDescent="0.3">
      <c r="A2" s="78"/>
      <c r="B2" s="78"/>
      <c r="C2" s="19" t="s">
        <v>1</v>
      </c>
      <c r="D2" s="23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</row>
    <row r="3" spans="1:30" ht="17.399999999999999" customHeight="1" x14ac:dyDescent="0.3">
      <c r="A3" s="25"/>
      <c r="B3" s="25"/>
      <c r="C3" s="26"/>
      <c r="D3" s="25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30" ht="17.399999999999999" customHeight="1" x14ac:dyDescent="0.3">
      <c r="A4" s="25"/>
      <c r="B4" s="28" t="s">
        <v>58</v>
      </c>
      <c r="C4" s="29">
        <v>31</v>
      </c>
      <c r="D4" s="25"/>
      <c r="G4" s="64"/>
      <c r="H4" s="64"/>
      <c r="I4" s="70"/>
      <c r="J4" s="70"/>
      <c r="K4" s="70"/>
      <c r="L4" s="70"/>
      <c r="M4" s="64"/>
      <c r="N4" s="64"/>
      <c r="O4" s="64"/>
      <c r="P4" s="64"/>
      <c r="Q4" s="64"/>
      <c r="R4" s="64"/>
      <c r="S4" s="64"/>
    </row>
    <row r="5" spans="1:30" x14ac:dyDescent="0.3">
      <c r="A5" s="4"/>
      <c r="B5" s="27" t="s">
        <v>59</v>
      </c>
      <c r="C5" s="5">
        <v>23</v>
      </c>
      <c r="D5" s="5"/>
      <c r="E5" s="5"/>
      <c r="F5" s="5"/>
    </row>
    <row r="6" spans="1:30" ht="15" thickBot="1" x14ac:dyDescent="0.35">
      <c r="E6" s="7"/>
      <c r="F6" s="7"/>
    </row>
    <row r="7" spans="1:30" ht="15" thickBot="1" x14ac:dyDescent="0.35">
      <c r="A7" s="79" t="s">
        <v>2</v>
      </c>
      <c r="B7" s="82" t="s">
        <v>3</v>
      </c>
      <c r="C7" s="85" t="s">
        <v>17</v>
      </c>
      <c r="D7" s="82" t="s">
        <v>19</v>
      </c>
      <c r="E7" s="75" t="s">
        <v>18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7"/>
    </row>
    <row r="8" spans="1:30" ht="15" thickBot="1" x14ac:dyDescent="0.35">
      <c r="A8" s="80"/>
      <c r="B8" s="83"/>
      <c r="C8" s="86"/>
      <c r="D8" s="83"/>
      <c r="E8" s="93" t="s">
        <v>11</v>
      </c>
      <c r="F8" s="75" t="s">
        <v>20</v>
      </c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7"/>
      <c r="Y8" s="75" t="s">
        <v>21</v>
      </c>
      <c r="Z8" s="76"/>
      <c r="AA8" s="76"/>
      <c r="AB8" s="76"/>
      <c r="AC8" s="76"/>
      <c r="AD8" s="77"/>
    </row>
    <row r="9" spans="1:30" ht="86.4" customHeight="1" thickBot="1" x14ac:dyDescent="0.35">
      <c r="A9" s="81"/>
      <c r="B9" s="84"/>
      <c r="C9" s="87"/>
      <c r="D9" s="84"/>
      <c r="E9" s="94"/>
      <c r="F9" s="39" t="s">
        <v>23</v>
      </c>
      <c r="G9" s="54" t="str">
        <f>Kopsavilkums!G7</f>
        <v>Daugavpis tehnoloģiju un tūrisma tehnikums</v>
      </c>
      <c r="H9" s="54" t="str">
        <f>Kopsavilkums!H7</f>
        <v>Jelgavas tehnikums</v>
      </c>
      <c r="I9" s="54" t="str">
        <f>Kopsavilkums!I7</f>
        <v>Kandavas Lauksaimniecības tehnikums</v>
      </c>
      <c r="J9" s="54" t="str">
        <f>Kopsavilkums!J7</f>
        <v>Kuldīgas Tehnoloģiju un tūrisma tehnikums</v>
      </c>
      <c r="K9" s="54" t="str">
        <f>Kopsavilkums!K7</f>
        <v>Latgales industriālais tehnikums</v>
      </c>
      <c r="L9" s="54" t="str">
        <f>Kopsavilkums!L7</f>
        <v>RTU Latvijas Jūras akadēmijas Jūrskola</v>
      </c>
      <c r="M9" s="54" t="str">
        <f>Kopsavilkums!M7</f>
        <v>Ogres tehnikums</v>
      </c>
      <c r="N9" s="54" t="str">
        <f>Kopsavilkums!N7</f>
        <v>Liepājas Valsts tehnikums</v>
      </c>
      <c r="O9" s="54" t="str">
        <f>Kopsavilkums!O7</f>
        <v>Rīgas Valsts tehnikums</v>
      </c>
      <c r="P9" s="54" t="str">
        <f>Kopsavilkums!P7</f>
        <v>Rīgas Tehniskā koledža</v>
      </c>
      <c r="Q9" s="54" t="str">
        <f>Kopsavilkums!Q7</f>
        <v>Rīgas Celtniecības koledža</v>
      </c>
      <c r="R9" s="54" t="str">
        <f>Kopsavilkums!R7</f>
        <v>Rīgas Mākslas un mediju tehnikums</v>
      </c>
      <c r="S9" s="54" t="str">
        <f>Kopsavilkums!S7</f>
        <v>RTU aģentūra "Rīgas Tehniskās universitātes Olaines Tehnoloģiju koledža"</v>
      </c>
      <c r="T9" s="54" t="str">
        <f>Kopsavilkums!T7</f>
        <v>Rīgas Tirdzniecības profesionālā vidusskola</v>
      </c>
      <c r="U9" s="54" t="str">
        <f>Kopsavilkums!U7</f>
        <v>Saldus tehnikums</v>
      </c>
      <c r="V9" s="54" t="str">
        <f>Kopsavilkums!V7</f>
        <v>VSIA "Rīgas Tūrisma un radošās industrijas tehnikums"</v>
      </c>
      <c r="W9" s="54" t="str">
        <f>Kopsavilkums!W7</f>
        <v>Ventspils Tehnikums</v>
      </c>
      <c r="X9" s="54" t="str">
        <f>Kopsavilkums!X7</f>
        <v>Vidzemes Tehnoloģiju un dizaina tehnikums</v>
      </c>
      <c r="Y9" s="40" t="str">
        <f>Kopsavilkums!Y7</f>
        <v>Kopā KM</v>
      </c>
      <c r="Z9" s="55" t="str">
        <f>Kopsavilkums!Z7</f>
        <v>Jāzepa Mediņa Rīgas Mūzikas vidusskola</v>
      </c>
      <c r="AA9" s="55" t="str">
        <f>Kopsavilkums!AA7</f>
        <v>MIKC  "Nacionālā Mākslu vidusskola"</v>
      </c>
      <c r="AB9" s="55" t="str">
        <f>Kopsavilkums!AB7</f>
        <v>MIKC "Rīgas Dizaina un mākslas vidusskola"</v>
      </c>
      <c r="AC9" s="55" t="str">
        <f>Kopsavilkums!AC7</f>
        <v>MIKC "Ventspils Mūzikas vidusskola"</v>
      </c>
      <c r="AD9" s="55" t="str">
        <f>Kopsavilkums!AD7</f>
        <v>Alfrēda Kalniņa Cēsu Mūzikas vidusskola</v>
      </c>
    </row>
    <row r="10" spans="1:30" ht="15" thickBot="1" x14ac:dyDescent="0.35">
      <c r="A10" s="88" t="s">
        <v>30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90"/>
    </row>
    <row r="11" spans="1:30" ht="52.8" x14ac:dyDescent="0.3">
      <c r="A11" s="21" t="s">
        <v>32</v>
      </c>
      <c r="B11" s="8" t="s">
        <v>29</v>
      </c>
      <c r="C11" s="1" t="s">
        <v>14</v>
      </c>
      <c r="D11" s="1" t="s">
        <v>14</v>
      </c>
      <c r="E11" s="33">
        <f>F11+Y11</f>
        <v>63</v>
      </c>
      <c r="F11" s="35">
        <f>SUM(G11:X11)</f>
        <v>57</v>
      </c>
      <c r="G11" s="65">
        <v>1</v>
      </c>
      <c r="H11" s="65">
        <v>2</v>
      </c>
      <c r="I11" s="65">
        <v>1</v>
      </c>
      <c r="J11" s="65">
        <v>4</v>
      </c>
      <c r="K11" s="65">
        <v>1</v>
      </c>
      <c r="L11" s="65">
        <v>1</v>
      </c>
      <c r="M11" s="65">
        <v>6</v>
      </c>
      <c r="N11" s="65">
        <v>1</v>
      </c>
      <c r="O11" s="65">
        <v>4</v>
      </c>
      <c r="P11" s="65">
        <v>5</v>
      </c>
      <c r="Q11" s="65">
        <v>3</v>
      </c>
      <c r="R11" s="65">
        <v>11</v>
      </c>
      <c r="S11" s="65">
        <v>0</v>
      </c>
      <c r="T11" s="65">
        <v>1</v>
      </c>
      <c r="U11" s="65">
        <v>4</v>
      </c>
      <c r="V11" s="65">
        <v>9</v>
      </c>
      <c r="W11" s="65">
        <v>2</v>
      </c>
      <c r="X11" s="65">
        <v>1</v>
      </c>
      <c r="Y11" s="37">
        <f>SUM(Z11:AD11)</f>
        <v>6</v>
      </c>
      <c r="Z11" s="34">
        <v>1</v>
      </c>
      <c r="AA11" s="34">
        <v>2</v>
      </c>
      <c r="AB11" s="34">
        <v>2</v>
      </c>
      <c r="AC11" s="34">
        <v>1</v>
      </c>
      <c r="AD11" s="34">
        <v>0</v>
      </c>
    </row>
    <row r="12" spans="1:30" ht="26.4" x14ac:dyDescent="0.3">
      <c r="A12" s="21" t="s">
        <v>27</v>
      </c>
      <c r="B12" s="8" t="s">
        <v>15</v>
      </c>
      <c r="C12" s="1" t="s">
        <v>14</v>
      </c>
      <c r="D12" s="1" t="s">
        <v>14</v>
      </c>
      <c r="E12" s="33">
        <f>F12+Y12</f>
        <v>1398</v>
      </c>
      <c r="F12" s="35">
        <f>SUM(G12:X12)</f>
        <v>1306</v>
      </c>
      <c r="G12" s="65">
        <v>23</v>
      </c>
      <c r="H12" s="65">
        <v>46</v>
      </c>
      <c r="I12" s="65">
        <v>23</v>
      </c>
      <c r="J12" s="65">
        <v>92</v>
      </c>
      <c r="K12" s="65">
        <v>23</v>
      </c>
      <c r="L12" s="65">
        <v>23</v>
      </c>
      <c r="M12" s="65">
        <v>138</v>
      </c>
      <c r="N12" s="65">
        <v>23</v>
      </c>
      <c r="O12" s="65">
        <v>92</v>
      </c>
      <c r="P12" s="65">
        <v>115</v>
      </c>
      <c r="Q12" s="65">
        <v>69</v>
      </c>
      <c r="R12" s="65">
        <v>253</v>
      </c>
      <c r="S12" s="65">
        <v>0</v>
      </c>
      <c r="T12" s="65">
        <v>23</v>
      </c>
      <c r="U12" s="65">
        <v>92</v>
      </c>
      <c r="V12" s="65">
        <v>202</v>
      </c>
      <c r="W12" s="65">
        <v>46</v>
      </c>
      <c r="X12" s="65">
        <v>23</v>
      </c>
      <c r="Y12" s="37">
        <f>SUM(Z12:AD12)</f>
        <v>92</v>
      </c>
      <c r="Z12" s="34">
        <v>23</v>
      </c>
      <c r="AA12" s="34">
        <v>46</v>
      </c>
      <c r="AB12" s="34">
        <v>0</v>
      </c>
      <c r="AC12" s="34">
        <v>23</v>
      </c>
      <c r="AD12" s="34">
        <v>0</v>
      </c>
    </row>
    <row r="13" spans="1:30" ht="27" thickBot="1" x14ac:dyDescent="0.35">
      <c r="A13" s="50" t="s">
        <v>33</v>
      </c>
      <c r="B13" s="51" t="s">
        <v>4</v>
      </c>
      <c r="C13" s="52">
        <f>257/2</f>
        <v>128.5</v>
      </c>
      <c r="D13" s="53">
        <f>C13/C5</f>
        <v>5.5869565217391308</v>
      </c>
      <c r="E13" s="41">
        <f>F13+Y13</f>
        <v>3512.855217391304</v>
      </c>
      <c r="F13" s="43">
        <f>SUM(G13:X13)</f>
        <v>2998.855217391304</v>
      </c>
      <c r="G13" s="62">
        <v>0</v>
      </c>
      <c r="H13" s="62">
        <v>135.05000000000001</v>
      </c>
      <c r="I13" s="62">
        <v>128.5</v>
      </c>
      <c r="J13" s="62">
        <v>514</v>
      </c>
      <c r="K13" s="62">
        <v>100.57</v>
      </c>
      <c r="L13" s="62">
        <v>0</v>
      </c>
      <c r="M13" s="62">
        <v>0</v>
      </c>
      <c r="N13" s="62">
        <v>128.06</v>
      </c>
      <c r="O13" s="62">
        <v>93.11</v>
      </c>
      <c r="P13" s="62"/>
      <c r="Q13" s="62">
        <v>0</v>
      </c>
      <c r="R13" s="62">
        <v>0</v>
      </c>
      <c r="S13" s="62">
        <v>0</v>
      </c>
      <c r="T13" s="62">
        <v>128.5</v>
      </c>
      <c r="U13" s="62">
        <v>514</v>
      </c>
      <c r="V13" s="62">
        <v>1128.5652173913045</v>
      </c>
      <c r="W13" s="62">
        <v>0</v>
      </c>
      <c r="X13" s="62">
        <v>128.5</v>
      </c>
      <c r="Y13" s="45">
        <f>SUM(Z13:AD13)</f>
        <v>514</v>
      </c>
      <c r="Z13" s="52">
        <v>128.5</v>
      </c>
      <c r="AA13" s="52">
        <v>257</v>
      </c>
      <c r="AB13" s="52">
        <v>0</v>
      </c>
      <c r="AC13" s="52">
        <v>128.5</v>
      </c>
      <c r="AD13" s="52">
        <v>0</v>
      </c>
    </row>
    <row r="14" spans="1:30" ht="14.4" customHeight="1" thickBot="1" x14ac:dyDescent="0.35">
      <c r="A14" s="88" t="s">
        <v>31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90"/>
    </row>
    <row r="15" spans="1:30" ht="52.8" x14ac:dyDescent="0.3">
      <c r="A15" s="21" t="s">
        <v>34</v>
      </c>
      <c r="B15" s="8" t="s">
        <v>29</v>
      </c>
      <c r="C15" s="1" t="s">
        <v>14</v>
      </c>
      <c r="D15" s="1" t="s">
        <v>14</v>
      </c>
      <c r="E15" s="33">
        <f t="shared" ref="E15:E25" si="0">F15+Y15</f>
        <v>4</v>
      </c>
      <c r="F15" s="35">
        <f t="shared" ref="F15:F25" si="1">SUM(G15:X15)</f>
        <v>4</v>
      </c>
      <c r="G15" s="65">
        <v>0</v>
      </c>
      <c r="H15" s="65">
        <v>0</v>
      </c>
      <c r="I15" s="65">
        <v>0</v>
      </c>
      <c r="J15" s="65">
        <v>1</v>
      </c>
      <c r="K15" s="65">
        <v>0</v>
      </c>
      <c r="L15" s="65">
        <v>0</v>
      </c>
      <c r="M15" s="65">
        <v>0</v>
      </c>
      <c r="N15" s="65">
        <v>0</v>
      </c>
      <c r="O15" s="65">
        <v>1</v>
      </c>
      <c r="P15" s="65">
        <v>0</v>
      </c>
      <c r="Q15" s="65">
        <v>0</v>
      </c>
      <c r="R15" s="65">
        <v>0</v>
      </c>
      <c r="S15" s="65">
        <v>1</v>
      </c>
      <c r="T15" s="65">
        <v>0</v>
      </c>
      <c r="U15" s="65">
        <v>0</v>
      </c>
      <c r="V15" s="65">
        <v>0</v>
      </c>
      <c r="W15" s="65">
        <v>1</v>
      </c>
      <c r="X15" s="65">
        <v>0</v>
      </c>
      <c r="Y15" s="37">
        <f t="shared" ref="Y15:Y25" si="2">SUM(Z15:AD15)</f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</row>
    <row r="16" spans="1:30" ht="52.8" x14ac:dyDescent="0.3">
      <c r="A16" s="21" t="s">
        <v>35</v>
      </c>
      <c r="B16" s="8" t="s">
        <v>28</v>
      </c>
      <c r="C16" s="1" t="s">
        <v>14</v>
      </c>
      <c r="D16" s="1" t="s">
        <v>14</v>
      </c>
      <c r="E16" s="33">
        <f t="shared" si="0"/>
        <v>0</v>
      </c>
      <c r="F16" s="35">
        <f t="shared" si="1"/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0</v>
      </c>
      <c r="X16" s="65">
        <v>0</v>
      </c>
      <c r="Y16" s="37">
        <f t="shared" si="2"/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</row>
    <row r="17" spans="1:30" ht="26.4" x14ac:dyDescent="0.3">
      <c r="A17" s="21" t="s">
        <v>36</v>
      </c>
      <c r="B17" s="8" t="s">
        <v>16</v>
      </c>
      <c r="C17" s="1" t="s">
        <v>14</v>
      </c>
      <c r="D17" s="1" t="s">
        <v>14</v>
      </c>
      <c r="E17" s="33">
        <f t="shared" si="0"/>
        <v>124</v>
      </c>
      <c r="F17" s="35">
        <f t="shared" si="1"/>
        <v>124</v>
      </c>
      <c r="G17" s="65">
        <v>0</v>
      </c>
      <c r="H17" s="65">
        <v>0</v>
      </c>
      <c r="I17" s="65">
        <v>0</v>
      </c>
      <c r="J17" s="65">
        <v>31</v>
      </c>
      <c r="K17" s="65">
        <v>0</v>
      </c>
      <c r="L17" s="65">
        <v>0</v>
      </c>
      <c r="M17" s="65">
        <v>0</v>
      </c>
      <c r="N17" s="65">
        <v>0</v>
      </c>
      <c r="O17" s="65">
        <v>31</v>
      </c>
      <c r="P17" s="65">
        <v>0</v>
      </c>
      <c r="Q17" s="65">
        <v>0</v>
      </c>
      <c r="R17" s="65">
        <v>0</v>
      </c>
      <c r="S17" s="65">
        <v>31</v>
      </c>
      <c r="T17" s="65">
        <v>0</v>
      </c>
      <c r="U17" s="65">
        <v>0</v>
      </c>
      <c r="V17" s="65">
        <v>0</v>
      </c>
      <c r="W17" s="65">
        <v>31</v>
      </c>
      <c r="X17" s="65">
        <v>0</v>
      </c>
      <c r="Y17" s="37">
        <f t="shared" si="2"/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</row>
    <row r="18" spans="1:30" ht="26.4" x14ac:dyDescent="0.3">
      <c r="A18" s="21" t="s">
        <v>37</v>
      </c>
      <c r="B18" s="8" t="s">
        <v>15</v>
      </c>
      <c r="C18" s="1" t="s">
        <v>14</v>
      </c>
      <c r="D18" s="1" t="s">
        <v>14</v>
      </c>
      <c r="E18" s="33">
        <f t="shared" si="0"/>
        <v>92</v>
      </c>
      <c r="F18" s="35">
        <f t="shared" si="1"/>
        <v>92</v>
      </c>
      <c r="G18" s="65">
        <v>0</v>
      </c>
      <c r="H18" s="65">
        <v>0</v>
      </c>
      <c r="I18" s="65">
        <v>0</v>
      </c>
      <c r="J18" s="65">
        <v>23</v>
      </c>
      <c r="K18" s="65">
        <v>0</v>
      </c>
      <c r="L18" s="65">
        <v>0</v>
      </c>
      <c r="M18" s="65">
        <v>0</v>
      </c>
      <c r="N18" s="65">
        <v>0</v>
      </c>
      <c r="O18" s="65">
        <v>23</v>
      </c>
      <c r="P18" s="65">
        <v>0</v>
      </c>
      <c r="Q18" s="65">
        <v>0</v>
      </c>
      <c r="R18" s="65">
        <v>0</v>
      </c>
      <c r="S18" s="65">
        <v>23</v>
      </c>
      <c r="T18" s="65">
        <v>0</v>
      </c>
      <c r="U18" s="65">
        <v>0</v>
      </c>
      <c r="V18" s="65">
        <v>0</v>
      </c>
      <c r="W18" s="65">
        <v>23</v>
      </c>
      <c r="X18" s="65">
        <v>0</v>
      </c>
      <c r="Y18" s="37">
        <f t="shared" si="2"/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</row>
    <row r="19" spans="1:30" ht="26.4" x14ac:dyDescent="0.3">
      <c r="A19" s="21" t="s">
        <v>38</v>
      </c>
      <c r="B19" s="8" t="s">
        <v>4</v>
      </c>
      <c r="C19" s="1">
        <v>257</v>
      </c>
      <c r="D19" s="30">
        <f>C19/C5</f>
        <v>11.173913043478262</v>
      </c>
      <c r="E19" s="9">
        <f t="shared" si="0"/>
        <v>325.02</v>
      </c>
      <c r="F19" s="36">
        <f t="shared" si="1"/>
        <v>325.02</v>
      </c>
      <c r="G19" s="61">
        <v>0</v>
      </c>
      <c r="H19" s="61">
        <v>0</v>
      </c>
      <c r="I19" s="61">
        <v>0</v>
      </c>
      <c r="J19" s="61">
        <v>257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68.02</v>
      </c>
      <c r="T19" s="61">
        <v>0</v>
      </c>
      <c r="U19" s="61">
        <v>0</v>
      </c>
      <c r="V19" s="61">
        <v>0</v>
      </c>
      <c r="W19" s="61">
        <v>0</v>
      </c>
      <c r="X19" s="61">
        <v>0</v>
      </c>
      <c r="Y19" s="38">
        <f t="shared" si="2"/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ht="52.8" x14ac:dyDescent="0.3">
      <c r="A20" s="21" t="s">
        <v>39</v>
      </c>
      <c r="B20" s="8" t="s">
        <v>5</v>
      </c>
      <c r="C20" s="1">
        <v>50</v>
      </c>
      <c r="D20" s="30" t="s">
        <v>14</v>
      </c>
      <c r="E20" s="9">
        <f t="shared" si="0"/>
        <v>0</v>
      </c>
      <c r="F20" s="36">
        <f t="shared" si="1"/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0</v>
      </c>
      <c r="T20" s="61">
        <v>0</v>
      </c>
      <c r="U20" s="61">
        <v>0</v>
      </c>
      <c r="V20" s="61">
        <v>0</v>
      </c>
      <c r="W20" s="61">
        <v>0</v>
      </c>
      <c r="X20" s="61">
        <v>0</v>
      </c>
      <c r="Y20" s="38">
        <f t="shared" si="2"/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x14ac:dyDescent="0.3">
      <c r="A21" s="21" t="s">
        <v>40</v>
      </c>
      <c r="B21" s="10" t="s">
        <v>6</v>
      </c>
      <c r="C21" s="1">
        <v>15</v>
      </c>
      <c r="D21" s="30">
        <f>C21/C4</f>
        <v>0.4838709677419355</v>
      </c>
      <c r="E21" s="9">
        <f t="shared" si="0"/>
        <v>30</v>
      </c>
      <c r="F21" s="36">
        <f t="shared" si="1"/>
        <v>30</v>
      </c>
      <c r="G21" s="61">
        <v>0</v>
      </c>
      <c r="H21" s="61">
        <v>0</v>
      </c>
      <c r="I21" s="61">
        <v>0</v>
      </c>
      <c r="J21" s="61">
        <v>15</v>
      </c>
      <c r="K21" s="61">
        <v>0</v>
      </c>
      <c r="L21" s="61">
        <v>0</v>
      </c>
      <c r="M21" s="61">
        <v>0</v>
      </c>
      <c r="N21" s="61">
        <v>0</v>
      </c>
      <c r="O21" s="61">
        <v>15</v>
      </c>
      <c r="P21" s="61">
        <v>0</v>
      </c>
      <c r="Q21" s="61">
        <v>0</v>
      </c>
      <c r="R21" s="61">
        <v>0</v>
      </c>
      <c r="S21" s="61">
        <v>0</v>
      </c>
      <c r="T21" s="61">
        <v>0</v>
      </c>
      <c r="U21" s="61">
        <v>0</v>
      </c>
      <c r="V21" s="61">
        <v>0</v>
      </c>
      <c r="W21" s="61">
        <v>0</v>
      </c>
      <c r="X21" s="61">
        <v>0</v>
      </c>
      <c r="Y21" s="38">
        <f t="shared" si="2"/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</row>
    <row r="22" spans="1:30" ht="26.4" x14ac:dyDescent="0.3">
      <c r="A22" s="21" t="s">
        <v>41</v>
      </c>
      <c r="B22" s="8" t="s">
        <v>7</v>
      </c>
      <c r="C22" s="20">
        <f>SUM(C23:C24)</f>
        <v>184.39999999999998</v>
      </c>
      <c r="D22" s="31" t="s">
        <v>14</v>
      </c>
      <c r="E22" s="9">
        <f t="shared" si="0"/>
        <v>76.08</v>
      </c>
      <c r="F22" s="36">
        <f t="shared" si="1"/>
        <v>76.08</v>
      </c>
      <c r="G22" s="66">
        <f t="shared" ref="G22" si="3">G23+G24</f>
        <v>0</v>
      </c>
      <c r="H22" s="66">
        <f t="shared" ref="H22:X22" si="4">H23+H24</f>
        <v>0</v>
      </c>
      <c r="I22" s="66">
        <f t="shared" si="4"/>
        <v>0</v>
      </c>
      <c r="J22" s="66">
        <f t="shared" si="4"/>
        <v>76.08</v>
      </c>
      <c r="K22" s="66">
        <f t="shared" ref="K22" si="5">K23+K24</f>
        <v>0</v>
      </c>
      <c r="L22" s="66">
        <f t="shared" si="4"/>
        <v>0</v>
      </c>
      <c r="M22" s="66">
        <f t="shared" ref="M22:N22" si="6">M23+M24</f>
        <v>0</v>
      </c>
      <c r="N22" s="66">
        <f t="shared" si="6"/>
        <v>0</v>
      </c>
      <c r="O22" s="66">
        <f t="shared" si="4"/>
        <v>0</v>
      </c>
      <c r="P22" s="66">
        <f t="shared" ref="P22" si="7">P23+P24</f>
        <v>0</v>
      </c>
      <c r="Q22" s="66">
        <f t="shared" si="4"/>
        <v>0</v>
      </c>
      <c r="R22" s="66">
        <f t="shared" ref="R22" si="8">R23+R24</f>
        <v>0</v>
      </c>
      <c r="S22" s="66">
        <f t="shared" si="4"/>
        <v>0</v>
      </c>
      <c r="T22" s="66">
        <f t="shared" ref="T22:U22" si="9">T23+T24</f>
        <v>0</v>
      </c>
      <c r="U22" s="66">
        <f t="shared" si="9"/>
        <v>0</v>
      </c>
      <c r="V22" s="66">
        <f t="shared" si="4"/>
        <v>0</v>
      </c>
      <c r="W22" s="66">
        <f t="shared" si="4"/>
        <v>0</v>
      </c>
      <c r="X22" s="66">
        <f t="shared" si="4"/>
        <v>0</v>
      </c>
      <c r="Y22" s="38">
        <f t="shared" si="2"/>
        <v>0</v>
      </c>
      <c r="Z22" s="20">
        <f>Z23+Z24</f>
        <v>0</v>
      </c>
      <c r="AA22" s="20">
        <f>AA23+AA24</f>
        <v>0</v>
      </c>
      <c r="AB22" s="20">
        <f>AB23+AB24</f>
        <v>0</v>
      </c>
      <c r="AC22" s="20">
        <f>AC23+AC24</f>
        <v>0</v>
      </c>
      <c r="AD22" s="20">
        <f>AD23+AD24</f>
        <v>0</v>
      </c>
    </row>
    <row r="23" spans="1:30" ht="26.4" x14ac:dyDescent="0.3">
      <c r="A23" s="22" t="s">
        <v>42</v>
      </c>
      <c r="B23" s="11" t="s">
        <v>8</v>
      </c>
      <c r="C23" s="2">
        <v>76.08</v>
      </c>
      <c r="D23" s="32">
        <f>C23/C4</f>
        <v>2.4541935483870967</v>
      </c>
      <c r="E23" s="9">
        <f t="shared" si="0"/>
        <v>76.08</v>
      </c>
      <c r="F23" s="36">
        <f t="shared" si="1"/>
        <v>76.08</v>
      </c>
      <c r="G23" s="60">
        <v>0</v>
      </c>
      <c r="H23" s="60">
        <v>0</v>
      </c>
      <c r="I23" s="60">
        <v>0</v>
      </c>
      <c r="J23" s="60">
        <v>76.08</v>
      </c>
      <c r="K23" s="60">
        <v>0</v>
      </c>
      <c r="L23" s="60">
        <v>0</v>
      </c>
      <c r="M23" s="60">
        <v>0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38">
        <f t="shared" si="2"/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</row>
    <row r="24" spans="1:30" ht="15" thickBot="1" x14ac:dyDescent="0.35">
      <c r="A24" s="46" t="s">
        <v>43</v>
      </c>
      <c r="B24" s="47" t="s">
        <v>9</v>
      </c>
      <c r="C24" s="2">
        <v>108.32</v>
      </c>
      <c r="D24" s="32">
        <f>C24/C4</f>
        <v>3.4941935483870967</v>
      </c>
      <c r="E24" s="41">
        <f t="shared" si="0"/>
        <v>0</v>
      </c>
      <c r="F24" s="36">
        <f t="shared" si="1"/>
        <v>0</v>
      </c>
      <c r="G24" s="60">
        <v>0</v>
      </c>
      <c r="H24" s="60">
        <v>0</v>
      </c>
      <c r="I24" s="60">
        <v>0</v>
      </c>
      <c r="J24" s="60">
        <v>0</v>
      </c>
      <c r="K24" s="60">
        <v>0</v>
      </c>
      <c r="L24" s="60">
        <v>0</v>
      </c>
      <c r="M24" s="60">
        <v>0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45">
        <f t="shared" si="2"/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</row>
    <row r="25" spans="1:30" ht="15" thickBot="1" x14ac:dyDescent="0.35">
      <c r="A25" s="71" t="s">
        <v>10</v>
      </c>
      <c r="B25" s="72"/>
      <c r="C25" s="12"/>
      <c r="D25" s="12"/>
      <c r="E25" s="42">
        <f t="shared" si="0"/>
        <v>3943.9552173913044</v>
      </c>
      <c r="F25" s="44">
        <f t="shared" si="1"/>
        <v>3429.9552173913044</v>
      </c>
      <c r="G25" s="67">
        <f>G13+G19+G20+G21+G22</f>
        <v>0</v>
      </c>
      <c r="H25" s="67">
        <f>H13+H19+H20+H21+H22</f>
        <v>135.05000000000001</v>
      </c>
      <c r="I25" s="67">
        <f>I13+I19+I20+I21+I22</f>
        <v>128.5</v>
      </c>
      <c r="J25" s="67">
        <f>J13+J19+J20+J21+J22</f>
        <v>862.08</v>
      </c>
      <c r="K25" s="67">
        <f t="shared" ref="K25:AC25" si="10">K13+K19+K20+K21+K22</f>
        <v>100.57</v>
      </c>
      <c r="L25" s="67">
        <f t="shared" si="10"/>
        <v>0</v>
      </c>
      <c r="M25" s="67">
        <f t="shared" si="10"/>
        <v>0</v>
      </c>
      <c r="N25" s="67">
        <f t="shared" si="10"/>
        <v>128.06</v>
      </c>
      <c r="O25" s="67">
        <f t="shared" si="10"/>
        <v>108.11</v>
      </c>
      <c r="P25" s="67">
        <f t="shared" si="10"/>
        <v>0</v>
      </c>
      <c r="Q25" s="67">
        <f t="shared" si="10"/>
        <v>0</v>
      </c>
      <c r="R25" s="67">
        <f t="shared" si="10"/>
        <v>0</v>
      </c>
      <c r="S25" s="67">
        <f t="shared" si="10"/>
        <v>68.02</v>
      </c>
      <c r="T25" s="67">
        <f t="shared" si="10"/>
        <v>128.5</v>
      </c>
      <c r="U25" s="67">
        <f t="shared" si="10"/>
        <v>514</v>
      </c>
      <c r="V25" s="67">
        <f t="shared" si="10"/>
        <v>1128.5652173913045</v>
      </c>
      <c r="W25" s="67">
        <f t="shared" si="10"/>
        <v>0</v>
      </c>
      <c r="X25" s="67">
        <f t="shared" si="10"/>
        <v>128.5</v>
      </c>
      <c r="Y25" s="48">
        <f t="shared" si="2"/>
        <v>514</v>
      </c>
      <c r="Z25" s="3">
        <f t="shared" si="10"/>
        <v>128.5</v>
      </c>
      <c r="AA25" s="3">
        <f t="shared" si="10"/>
        <v>257</v>
      </c>
      <c r="AB25" s="3">
        <f t="shared" si="10"/>
        <v>0</v>
      </c>
      <c r="AC25" s="3">
        <f t="shared" si="10"/>
        <v>128.5</v>
      </c>
      <c r="AD25" s="3">
        <f>AD13+AD19+AD20+AD21+AD22</f>
        <v>0</v>
      </c>
    </row>
    <row r="27" spans="1:30" x14ac:dyDescent="0.3">
      <c r="A27" s="24" t="s">
        <v>13</v>
      </c>
      <c r="B27" s="13"/>
      <c r="C27" s="13"/>
      <c r="D27" s="13"/>
      <c r="E27" s="13"/>
      <c r="F27" s="13"/>
    </row>
    <row r="28" spans="1:30" x14ac:dyDescent="0.3">
      <c r="A28" s="24" t="s">
        <v>12</v>
      </c>
      <c r="B28" s="14"/>
      <c r="C28" s="14"/>
      <c r="D28" s="14"/>
      <c r="E28" s="13"/>
      <c r="F28" s="13"/>
    </row>
    <row r="29" spans="1:30" x14ac:dyDescent="0.3">
      <c r="A29" s="24"/>
      <c r="B29" s="15"/>
      <c r="C29" s="15"/>
      <c r="D29" s="15"/>
      <c r="E29" s="16"/>
      <c r="F29" s="16"/>
    </row>
    <row r="30" spans="1:30" x14ac:dyDescent="0.3">
      <c r="A30" s="13"/>
      <c r="B30" s="15"/>
      <c r="C30" s="15"/>
      <c r="D30" s="15"/>
      <c r="E30" s="16"/>
      <c r="F30" s="16"/>
    </row>
    <row r="31" spans="1:30" x14ac:dyDescent="0.3">
      <c r="A31" s="13"/>
      <c r="B31" s="15"/>
      <c r="C31" s="15"/>
      <c r="D31" s="49"/>
      <c r="E31" s="16"/>
      <c r="F31" s="16"/>
    </row>
    <row r="32" spans="1:30" x14ac:dyDescent="0.3">
      <c r="A32" s="13"/>
      <c r="B32" s="15"/>
      <c r="C32" s="15"/>
      <c r="D32" s="15"/>
      <c r="E32" s="16"/>
      <c r="F32" s="16"/>
    </row>
    <row r="33" spans="1:6" x14ac:dyDescent="0.3">
      <c r="A33" s="13"/>
      <c r="B33" s="13"/>
      <c r="C33" s="13"/>
      <c r="D33" s="13"/>
      <c r="E33" s="13"/>
      <c r="F33" s="13"/>
    </row>
    <row r="34" spans="1:6" x14ac:dyDescent="0.3">
      <c r="A34" s="17"/>
      <c r="B34" s="16"/>
      <c r="C34" s="16"/>
      <c r="D34" s="16"/>
      <c r="E34" s="16"/>
      <c r="F34" s="16"/>
    </row>
    <row r="35" spans="1:6" x14ac:dyDescent="0.3">
      <c r="A35" s="17"/>
      <c r="B35" s="16"/>
      <c r="C35" s="16"/>
      <c r="D35" s="16"/>
      <c r="E35" s="18"/>
      <c r="F35" s="18"/>
    </row>
  </sheetData>
  <mergeCells count="13">
    <mergeCell ref="A1:B2"/>
    <mergeCell ref="C1:D1"/>
    <mergeCell ref="A7:A9"/>
    <mergeCell ref="B7:B9"/>
    <mergeCell ref="C7:C9"/>
    <mergeCell ref="D7:D9"/>
    <mergeCell ref="A25:B25"/>
    <mergeCell ref="E7:AD7"/>
    <mergeCell ref="E8:E9"/>
    <mergeCell ref="F8:X8"/>
    <mergeCell ref="Y8:AD8"/>
    <mergeCell ref="A10:AD10"/>
    <mergeCell ref="A14:AD1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35"/>
  <sheetViews>
    <sheetView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V23" sqref="V23"/>
    </sheetView>
  </sheetViews>
  <sheetFormatPr defaultRowHeight="14.4" x14ac:dyDescent="0.3"/>
  <cols>
    <col min="1" max="1" width="8.88671875" style="6"/>
    <col min="2" max="2" width="29.44140625" style="6" customWidth="1"/>
    <col min="3" max="3" width="12.44140625" style="6" customWidth="1"/>
    <col min="4" max="4" width="14.44140625" style="6" customWidth="1"/>
    <col min="5" max="6" width="11.44140625" style="6" customWidth="1"/>
    <col min="7" max="7" width="10.109375" style="63" customWidth="1"/>
    <col min="8" max="8" width="9.21875" style="63" customWidth="1"/>
    <col min="9" max="12" width="10.109375" style="63" customWidth="1"/>
    <col min="13" max="13" width="9.44140625" style="63" customWidth="1"/>
    <col min="14" max="14" width="9.21875" style="63" customWidth="1"/>
    <col min="15" max="15" width="9.33203125" style="63" customWidth="1"/>
    <col min="16" max="16" width="8.88671875" style="63" customWidth="1"/>
    <col min="17" max="19" width="10.5546875" style="63" customWidth="1"/>
    <col min="20" max="24" width="11.33203125" style="63" customWidth="1"/>
    <col min="25" max="30" width="11.33203125" customWidth="1"/>
  </cols>
  <sheetData>
    <row r="1" spans="1:30" x14ac:dyDescent="0.3">
      <c r="A1" s="78" t="s">
        <v>0</v>
      </c>
      <c r="B1" s="78"/>
      <c r="C1" s="95" t="s">
        <v>62</v>
      </c>
      <c r="D1" s="96"/>
    </row>
    <row r="2" spans="1:30" ht="17.399999999999999" customHeight="1" x14ac:dyDescent="0.3">
      <c r="A2" s="78"/>
      <c r="B2" s="78"/>
      <c r="C2" s="19" t="s">
        <v>1</v>
      </c>
      <c r="D2" s="23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</row>
    <row r="3" spans="1:30" ht="17.399999999999999" customHeight="1" x14ac:dyDescent="0.3">
      <c r="A3" s="25"/>
      <c r="B3" s="25"/>
      <c r="C3" s="26"/>
      <c r="D3" s="25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30" ht="17.399999999999999" customHeight="1" x14ac:dyDescent="0.3">
      <c r="A4" s="25"/>
      <c r="B4" s="28" t="s">
        <v>58</v>
      </c>
      <c r="C4" s="29">
        <v>30</v>
      </c>
      <c r="D4" s="25"/>
      <c r="G4" s="64"/>
      <c r="H4" s="64"/>
      <c r="I4" s="70"/>
      <c r="J4" s="70"/>
      <c r="K4" s="70"/>
      <c r="L4" s="70"/>
      <c r="M4" s="64"/>
      <c r="N4" s="64"/>
      <c r="O4" s="64"/>
      <c r="P4" s="64"/>
      <c r="Q4" s="64"/>
      <c r="R4" s="64"/>
      <c r="S4" s="64"/>
    </row>
    <row r="5" spans="1:30" x14ac:dyDescent="0.3">
      <c r="A5" s="4"/>
      <c r="B5" s="27" t="s">
        <v>59</v>
      </c>
      <c r="C5" s="5">
        <v>18</v>
      </c>
      <c r="D5" s="5"/>
      <c r="E5" s="5"/>
      <c r="F5" s="5"/>
    </row>
    <row r="6" spans="1:30" ht="15" thickBot="1" x14ac:dyDescent="0.35">
      <c r="E6" s="7"/>
      <c r="F6" s="7"/>
    </row>
    <row r="7" spans="1:30" ht="15" thickBot="1" x14ac:dyDescent="0.35">
      <c r="A7" s="79" t="s">
        <v>2</v>
      </c>
      <c r="B7" s="82" t="s">
        <v>3</v>
      </c>
      <c r="C7" s="85" t="s">
        <v>17</v>
      </c>
      <c r="D7" s="82" t="s">
        <v>19</v>
      </c>
      <c r="E7" s="75" t="s">
        <v>18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7"/>
    </row>
    <row r="8" spans="1:30" ht="15" thickBot="1" x14ac:dyDescent="0.35">
      <c r="A8" s="80"/>
      <c r="B8" s="83"/>
      <c r="C8" s="86"/>
      <c r="D8" s="83"/>
      <c r="E8" s="93" t="s">
        <v>11</v>
      </c>
      <c r="F8" s="75" t="s">
        <v>20</v>
      </c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7"/>
      <c r="Y8" s="75" t="s">
        <v>21</v>
      </c>
      <c r="Z8" s="76"/>
      <c r="AA8" s="76"/>
      <c r="AB8" s="76"/>
      <c r="AC8" s="76"/>
      <c r="AD8" s="77"/>
    </row>
    <row r="9" spans="1:30" ht="69.599999999999994" customHeight="1" thickBot="1" x14ac:dyDescent="0.35">
      <c r="A9" s="81"/>
      <c r="B9" s="84"/>
      <c r="C9" s="87"/>
      <c r="D9" s="84"/>
      <c r="E9" s="94"/>
      <c r="F9" s="39" t="s">
        <v>23</v>
      </c>
      <c r="G9" s="54" t="str">
        <f>Kopsavilkums!G7</f>
        <v>Daugavpis tehnoloģiju un tūrisma tehnikums</v>
      </c>
      <c r="H9" s="54" t="str">
        <f>Kopsavilkums!H7</f>
        <v>Jelgavas tehnikums</v>
      </c>
      <c r="I9" s="54" t="str">
        <f>Kopsavilkums!I7</f>
        <v>Kandavas Lauksaimniecības tehnikums</v>
      </c>
      <c r="J9" s="54" t="str">
        <f>Kopsavilkums!J7</f>
        <v>Kuldīgas Tehnoloģiju un tūrisma tehnikums</v>
      </c>
      <c r="K9" s="54" t="str">
        <f>Kopsavilkums!K7</f>
        <v>Latgales industriālais tehnikums</v>
      </c>
      <c r="L9" s="54" t="str">
        <f>Kopsavilkums!L7</f>
        <v>RTU Latvijas Jūras akadēmijas Jūrskola</v>
      </c>
      <c r="M9" s="54" t="str">
        <f>Kopsavilkums!M7</f>
        <v>Ogres tehnikums</v>
      </c>
      <c r="N9" s="54" t="str">
        <f>Kopsavilkums!N7</f>
        <v>Liepājas Valsts tehnikums</v>
      </c>
      <c r="O9" s="54" t="str">
        <f>Kopsavilkums!O7</f>
        <v>Rīgas Valsts tehnikums</v>
      </c>
      <c r="P9" s="54" t="str">
        <f>Kopsavilkums!P7</f>
        <v>Rīgas Tehniskā koledža</v>
      </c>
      <c r="Q9" s="54" t="str">
        <f>Kopsavilkums!Q7</f>
        <v>Rīgas Celtniecības koledža</v>
      </c>
      <c r="R9" s="54" t="str">
        <f>Kopsavilkums!R7</f>
        <v>Rīgas Mākslas un mediju tehnikums</v>
      </c>
      <c r="S9" s="54" t="str">
        <f>Kopsavilkums!S7</f>
        <v>RTU aģentūra "Rīgas Tehniskās universitātes Olaines Tehnoloģiju koledža"</v>
      </c>
      <c r="T9" s="54" t="str">
        <f>Kopsavilkums!T7</f>
        <v>Rīgas Tirdzniecības profesionālā vidusskola</v>
      </c>
      <c r="U9" s="54" t="str">
        <f>Kopsavilkums!U7</f>
        <v>Saldus tehnikums</v>
      </c>
      <c r="V9" s="54" t="str">
        <f>Kopsavilkums!V7</f>
        <v>VSIA "Rīgas Tūrisma un radošās industrijas tehnikums"</v>
      </c>
      <c r="W9" s="54" t="str">
        <f>Kopsavilkums!W7</f>
        <v>Ventspils Tehnikums</v>
      </c>
      <c r="X9" s="54" t="str">
        <f>Kopsavilkums!X7</f>
        <v>Vidzemes Tehnoloģiju un dizaina tehnikums</v>
      </c>
      <c r="Y9" s="40" t="str">
        <f>Kopsavilkums!Y7</f>
        <v>Kopā KM</v>
      </c>
      <c r="Z9" s="55" t="str">
        <f>Kopsavilkums!Z7</f>
        <v>Jāzepa Mediņa Rīgas Mūzikas vidusskola</v>
      </c>
      <c r="AA9" s="55" t="str">
        <f>Kopsavilkums!AA7</f>
        <v>MIKC  "Nacionālā Mākslu vidusskola"</v>
      </c>
      <c r="AB9" s="55" t="str">
        <f>Kopsavilkums!AB7</f>
        <v>MIKC "Rīgas Dizaina un mākslas vidusskola"</v>
      </c>
      <c r="AC9" s="55" t="str">
        <f>Kopsavilkums!AC7</f>
        <v>MIKC "Ventspils Mūzikas vidusskola"</v>
      </c>
      <c r="AD9" s="55" t="str">
        <f>Kopsavilkums!AD7</f>
        <v>Alfrēda Kalniņa Cēsu Mūzikas vidusskola</v>
      </c>
    </row>
    <row r="10" spans="1:30" ht="15" thickBot="1" x14ac:dyDescent="0.35">
      <c r="A10" s="88" t="s">
        <v>30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</row>
    <row r="11" spans="1:30" ht="52.8" x14ac:dyDescent="0.3">
      <c r="A11" s="21" t="s">
        <v>32</v>
      </c>
      <c r="B11" s="8" t="s">
        <v>29</v>
      </c>
      <c r="C11" s="1" t="s">
        <v>14</v>
      </c>
      <c r="D11" s="1" t="s">
        <v>14</v>
      </c>
      <c r="E11" s="33">
        <f>F11+Y11</f>
        <v>62</v>
      </c>
      <c r="F11" s="35">
        <f>SUM(G11:X11)</f>
        <v>56</v>
      </c>
      <c r="G11" s="65">
        <v>1</v>
      </c>
      <c r="H11" s="65">
        <v>2</v>
      </c>
      <c r="I11" s="65">
        <v>1</v>
      </c>
      <c r="J11" s="65">
        <v>4</v>
      </c>
      <c r="K11" s="65">
        <v>1</v>
      </c>
      <c r="L11" s="65">
        <v>1</v>
      </c>
      <c r="M11" s="65">
        <v>6</v>
      </c>
      <c r="N11" s="65">
        <v>1</v>
      </c>
      <c r="O11" s="65">
        <v>4</v>
      </c>
      <c r="P11" s="65">
        <v>5</v>
      </c>
      <c r="Q11" s="65">
        <v>3</v>
      </c>
      <c r="R11" s="65">
        <v>11</v>
      </c>
      <c r="S11" s="65">
        <v>0</v>
      </c>
      <c r="T11" s="65">
        <v>1</v>
      </c>
      <c r="U11" s="65">
        <v>4</v>
      </c>
      <c r="V11" s="65">
        <v>8</v>
      </c>
      <c r="W11" s="65">
        <v>2</v>
      </c>
      <c r="X11" s="65">
        <v>1</v>
      </c>
      <c r="Y11" s="37">
        <f>SUM(Z11:AD11)</f>
        <v>6</v>
      </c>
      <c r="Z11" s="34">
        <v>1</v>
      </c>
      <c r="AA11" s="34">
        <v>2</v>
      </c>
      <c r="AB11" s="34">
        <v>2</v>
      </c>
      <c r="AC11" s="34">
        <v>1</v>
      </c>
      <c r="AD11" s="34">
        <v>0</v>
      </c>
    </row>
    <row r="12" spans="1:30" ht="26.4" x14ac:dyDescent="0.3">
      <c r="A12" s="21" t="s">
        <v>27</v>
      </c>
      <c r="B12" s="8" t="s">
        <v>15</v>
      </c>
      <c r="C12" s="1" t="s">
        <v>14</v>
      </c>
      <c r="D12" s="1" t="s">
        <v>14</v>
      </c>
      <c r="E12" s="33">
        <f>F12+Y12</f>
        <v>1073</v>
      </c>
      <c r="F12" s="35">
        <f>SUM(G12:X12)</f>
        <v>1001</v>
      </c>
      <c r="G12" s="65">
        <v>18</v>
      </c>
      <c r="H12" s="65">
        <v>36</v>
      </c>
      <c r="I12" s="65">
        <v>18</v>
      </c>
      <c r="J12" s="65">
        <v>72</v>
      </c>
      <c r="K12" s="65">
        <v>18</v>
      </c>
      <c r="L12" s="65">
        <v>18</v>
      </c>
      <c r="M12" s="65">
        <v>108</v>
      </c>
      <c r="N12" s="65">
        <v>18</v>
      </c>
      <c r="O12" s="65">
        <v>66</v>
      </c>
      <c r="P12" s="65">
        <v>90</v>
      </c>
      <c r="Q12" s="65">
        <v>54</v>
      </c>
      <c r="R12" s="65">
        <v>198</v>
      </c>
      <c r="S12" s="65">
        <v>0</v>
      </c>
      <c r="T12" s="65">
        <v>18</v>
      </c>
      <c r="U12" s="65">
        <v>72</v>
      </c>
      <c r="V12" s="65">
        <v>143</v>
      </c>
      <c r="W12" s="65">
        <v>36</v>
      </c>
      <c r="X12" s="65">
        <v>18</v>
      </c>
      <c r="Y12" s="37">
        <f>SUM(Z12:AD12)</f>
        <v>72</v>
      </c>
      <c r="Z12" s="34">
        <v>18</v>
      </c>
      <c r="AA12" s="34">
        <v>36</v>
      </c>
      <c r="AB12" s="34">
        <v>0</v>
      </c>
      <c r="AC12" s="34">
        <v>18</v>
      </c>
      <c r="AD12" s="34">
        <v>0</v>
      </c>
    </row>
    <row r="13" spans="1:30" ht="27" thickBot="1" x14ac:dyDescent="0.35">
      <c r="A13" s="50" t="s">
        <v>33</v>
      </c>
      <c r="B13" s="51" t="s">
        <v>4</v>
      </c>
      <c r="C13" s="52">
        <f>257/2</f>
        <v>128.5</v>
      </c>
      <c r="D13" s="53">
        <f>C13/C5</f>
        <v>7.1388888888888893</v>
      </c>
      <c r="E13" s="41">
        <f>F13+Y13</f>
        <v>3746.7711111111112</v>
      </c>
      <c r="F13" s="43">
        <f>SUM(G13:X13)</f>
        <v>3232.7711111111112</v>
      </c>
      <c r="G13" s="62">
        <v>0</v>
      </c>
      <c r="H13" s="62">
        <v>209.73</v>
      </c>
      <c r="I13" s="62">
        <v>128.5</v>
      </c>
      <c r="J13" s="62">
        <v>514</v>
      </c>
      <c r="K13" s="62">
        <v>99.94</v>
      </c>
      <c r="L13" s="62">
        <v>0</v>
      </c>
      <c r="M13" s="62">
        <v>0</v>
      </c>
      <c r="N13" s="62">
        <v>119.01</v>
      </c>
      <c r="O13" s="62">
        <v>369.73</v>
      </c>
      <c r="P13" s="62">
        <v>0</v>
      </c>
      <c r="Q13" s="62">
        <v>0</v>
      </c>
      <c r="R13" s="62">
        <v>0</v>
      </c>
      <c r="S13" s="62">
        <v>0</v>
      </c>
      <c r="T13" s="62">
        <v>128.5</v>
      </c>
      <c r="U13" s="62">
        <v>514</v>
      </c>
      <c r="V13" s="62">
        <v>1020.8611111111112</v>
      </c>
      <c r="W13" s="62">
        <v>0</v>
      </c>
      <c r="X13" s="62">
        <v>128.5</v>
      </c>
      <c r="Y13" s="45">
        <f>SUM(Z13:AD13)</f>
        <v>514</v>
      </c>
      <c r="Z13" s="52">
        <v>128.5</v>
      </c>
      <c r="AA13" s="52">
        <v>257</v>
      </c>
      <c r="AB13" s="52">
        <v>0</v>
      </c>
      <c r="AC13" s="52">
        <v>128.5</v>
      </c>
      <c r="AD13" s="52">
        <v>0</v>
      </c>
    </row>
    <row r="14" spans="1:30" ht="14.4" customHeight="1" thickBot="1" x14ac:dyDescent="0.35">
      <c r="A14" s="88" t="s">
        <v>31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</row>
    <row r="15" spans="1:30" ht="52.8" x14ac:dyDescent="0.3">
      <c r="A15" s="21" t="s">
        <v>34</v>
      </c>
      <c r="B15" s="8" t="s">
        <v>29</v>
      </c>
      <c r="C15" s="1" t="s">
        <v>14</v>
      </c>
      <c r="D15" s="1" t="s">
        <v>14</v>
      </c>
      <c r="E15" s="33">
        <f t="shared" ref="E15:E25" si="0">F15+Y15</f>
        <v>4</v>
      </c>
      <c r="F15" s="35">
        <f t="shared" ref="F15:F25" si="1">SUM(G15:X15)</f>
        <v>4</v>
      </c>
      <c r="G15" s="65">
        <v>0</v>
      </c>
      <c r="H15" s="65">
        <v>0</v>
      </c>
      <c r="I15" s="65">
        <v>0</v>
      </c>
      <c r="J15" s="65">
        <v>1</v>
      </c>
      <c r="K15" s="65">
        <v>0</v>
      </c>
      <c r="L15" s="65">
        <v>0</v>
      </c>
      <c r="M15" s="65">
        <v>0</v>
      </c>
      <c r="N15" s="65">
        <v>0</v>
      </c>
      <c r="O15" s="65">
        <v>1</v>
      </c>
      <c r="P15" s="65">
        <v>0</v>
      </c>
      <c r="Q15" s="65">
        <v>0</v>
      </c>
      <c r="R15" s="65">
        <v>0</v>
      </c>
      <c r="S15" s="65">
        <v>1</v>
      </c>
      <c r="T15" s="65">
        <v>0</v>
      </c>
      <c r="U15" s="65">
        <v>0</v>
      </c>
      <c r="V15" s="65">
        <v>0</v>
      </c>
      <c r="W15" s="65">
        <v>1</v>
      </c>
      <c r="X15" s="65">
        <v>0</v>
      </c>
      <c r="Y15" s="37">
        <f t="shared" ref="Y15:Y25" si="2">SUM(Z15:AD15)</f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</row>
    <row r="16" spans="1:30" ht="52.8" x14ac:dyDescent="0.3">
      <c r="A16" s="21" t="s">
        <v>35</v>
      </c>
      <c r="B16" s="8" t="s">
        <v>28</v>
      </c>
      <c r="C16" s="1" t="s">
        <v>14</v>
      </c>
      <c r="D16" s="1" t="s">
        <v>14</v>
      </c>
      <c r="E16" s="33">
        <f t="shared" si="0"/>
        <v>0</v>
      </c>
      <c r="F16" s="35">
        <f t="shared" si="1"/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0</v>
      </c>
      <c r="X16" s="65">
        <v>0</v>
      </c>
      <c r="Y16" s="37">
        <f t="shared" si="2"/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</row>
    <row r="17" spans="1:30" ht="26.4" x14ac:dyDescent="0.3">
      <c r="A17" s="21" t="s">
        <v>36</v>
      </c>
      <c r="B17" s="8" t="s">
        <v>16</v>
      </c>
      <c r="C17" s="1" t="s">
        <v>14</v>
      </c>
      <c r="D17" s="1" t="s">
        <v>14</v>
      </c>
      <c r="E17" s="33">
        <f t="shared" si="0"/>
        <v>120</v>
      </c>
      <c r="F17" s="35">
        <f t="shared" si="1"/>
        <v>120</v>
      </c>
      <c r="G17" s="65">
        <v>0</v>
      </c>
      <c r="H17" s="65">
        <v>0</v>
      </c>
      <c r="I17" s="65">
        <v>0</v>
      </c>
      <c r="J17" s="65">
        <v>30</v>
      </c>
      <c r="K17" s="65">
        <v>0</v>
      </c>
      <c r="L17" s="65">
        <v>0</v>
      </c>
      <c r="M17" s="65">
        <v>0</v>
      </c>
      <c r="N17" s="65">
        <v>0</v>
      </c>
      <c r="O17" s="65">
        <v>30</v>
      </c>
      <c r="P17" s="65">
        <v>0</v>
      </c>
      <c r="Q17" s="65">
        <v>0</v>
      </c>
      <c r="R17" s="65">
        <v>0</v>
      </c>
      <c r="S17" s="65">
        <v>30</v>
      </c>
      <c r="T17" s="65">
        <v>0</v>
      </c>
      <c r="U17" s="65">
        <v>0</v>
      </c>
      <c r="V17" s="65">
        <v>0</v>
      </c>
      <c r="W17" s="65">
        <v>30</v>
      </c>
      <c r="X17" s="65">
        <v>0</v>
      </c>
      <c r="Y17" s="37">
        <f t="shared" si="2"/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</row>
    <row r="18" spans="1:30" ht="26.4" x14ac:dyDescent="0.3">
      <c r="A18" s="21" t="s">
        <v>37</v>
      </c>
      <c r="B18" s="8" t="s">
        <v>15</v>
      </c>
      <c r="C18" s="1" t="s">
        <v>14</v>
      </c>
      <c r="D18" s="1" t="s">
        <v>14</v>
      </c>
      <c r="E18" s="33">
        <f t="shared" si="0"/>
        <v>72</v>
      </c>
      <c r="F18" s="35">
        <f t="shared" si="1"/>
        <v>72</v>
      </c>
      <c r="G18" s="65">
        <v>0</v>
      </c>
      <c r="H18" s="65">
        <v>0</v>
      </c>
      <c r="I18" s="65">
        <v>0</v>
      </c>
      <c r="J18" s="65">
        <v>18</v>
      </c>
      <c r="K18" s="65">
        <v>0</v>
      </c>
      <c r="L18" s="65">
        <v>0</v>
      </c>
      <c r="M18" s="65">
        <v>0</v>
      </c>
      <c r="N18" s="65">
        <v>0</v>
      </c>
      <c r="O18" s="65">
        <v>18</v>
      </c>
      <c r="P18" s="65">
        <v>0</v>
      </c>
      <c r="Q18" s="65">
        <v>0</v>
      </c>
      <c r="R18" s="65">
        <v>0</v>
      </c>
      <c r="S18" s="65">
        <v>18</v>
      </c>
      <c r="T18" s="65">
        <v>0</v>
      </c>
      <c r="U18" s="65">
        <v>0</v>
      </c>
      <c r="V18" s="65">
        <v>0</v>
      </c>
      <c r="W18" s="65">
        <v>18</v>
      </c>
      <c r="X18" s="65">
        <v>0</v>
      </c>
      <c r="Y18" s="37">
        <f t="shared" si="2"/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</row>
    <row r="19" spans="1:30" ht="26.4" x14ac:dyDescent="0.3">
      <c r="A19" s="21" t="s">
        <v>38</v>
      </c>
      <c r="B19" s="8" t="s">
        <v>4</v>
      </c>
      <c r="C19" s="1">
        <v>257</v>
      </c>
      <c r="D19" s="30">
        <f>C19/C5</f>
        <v>14.277777777777779</v>
      </c>
      <c r="E19" s="9">
        <f t="shared" si="0"/>
        <v>404.61</v>
      </c>
      <c r="F19" s="36">
        <f t="shared" si="1"/>
        <v>404.61</v>
      </c>
      <c r="G19" s="61">
        <v>0</v>
      </c>
      <c r="H19" s="61">
        <v>0</v>
      </c>
      <c r="I19" s="61">
        <v>0</v>
      </c>
      <c r="J19" s="61">
        <v>257</v>
      </c>
      <c r="K19" s="61">
        <v>0</v>
      </c>
      <c r="L19" s="61">
        <v>0</v>
      </c>
      <c r="M19" s="61">
        <v>0</v>
      </c>
      <c r="N19" s="61">
        <v>0</v>
      </c>
      <c r="O19" s="61">
        <v>82.35</v>
      </c>
      <c r="P19" s="61">
        <v>0</v>
      </c>
      <c r="Q19" s="61">
        <v>0</v>
      </c>
      <c r="R19" s="61">
        <v>0</v>
      </c>
      <c r="S19" s="61">
        <v>65.260000000000005</v>
      </c>
      <c r="T19" s="61">
        <v>0</v>
      </c>
      <c r="U19" s="61">
        <v>0</v>
      </c>
      <c r="V19" s="61">
        <v>0</v>
      </c>
      <c r="W19" s="61">
        <v>0</v>
      </c>
      <c r="X19" s="61">
        <v>0</v>
      </c>
      <c r="Y19" s="38">
        <f t="shared" si="2"/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ht="52.8" x14ac:dyDescent="0.3">
      <c r="A20" s="21" t="s">
        <v>39</v>
      </c>
      <c r="B20" s="8" t="s">
        <v>5</v>
      </c>
      <c r="C20" s="1">
        <v>50</v>
      </c>
      <c r="D20" s="30" t="s">
        <v>14</v>
      </c>
      <c r="E20" s="9">
        <f t="shared" si="0"/>
        <v>0</v>
      </c>
      <c r="F20" s="36">
        <f t="shared" si="1"/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0</v>
      </c>
      <c r="T20" s="61">
        <v>0</v>
      </c>
      <c r="U20" s="61">
        <v>0</v>
      </c>
      <c r="V20" s="61">
        <v>0</v>
      </c>
      <c r="W20" s="61">
        <v>0</v>
      </c>
      <c r="X20" s="61">
        <v>0</v>
      </c>
      <c r="Y20" s="38">
        <f t="shared" si="2"/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x14ac:dyDescent="0.3">
      <c r="A21" s="21" t="s">
        <v>40</v>
      </c>
      <c r="B21" s="10" t="s">
        <v>6</v>
      </c>
      <c r="C21" s="1">
        <v>15</v>
      </c>
      <c r="D21" s="30">
        <f>C21/C4</f>
        <v>0.5</v>
      </c>
      <c r="E21" s="9">
        <f t="shared" si="0"/>
        <v>30</v>
      </c>
      <c r="F21" s="36">
        <f t="shared" si="1"/>
        <v>30</v>
      </c>
      <c r="G21" s="61">
        <v>0</v>
      </c>
      <c r="H21" s="61">
        <v>0</v>
      </c>
      <c r="I21" s="61">
        <v>0</v>
      </c>
      <c r="J21" s="61">
        <v>15</v>
      </c>
      <c r="K21" s="61">
        <v>0</v>
      </c>
      <c r="L21" s="61">
        <v>0</v>
      </c>
      <c r="M21" s="61">
        <v>0</v>
      </c>
      <c r="N21" s="61">
        <v>0</v>
      </c>
      <c r="O21" s="61">
        <v>15</v>
      </c>
      <c r="P21" s="61">
        <v>0</v>
      </c>
      <c r="Q21" s="61">
        <v>0</v>
      </c>
      <c r="R21" s="61">
        <v>0</v>
      </c>
      <c r="S21" s="61">
        <v>0</v>
      </c>
      <c r="T21" s="61">
        <v>0</v>
      </c>
      <c r="U21" s="61">
        <v>0</v>
      </c>
      <c r="V21" s="61">
        <v>0</v>
      </c>
      <c r="W21" s="61">
        <v>0</v>
      </c>
      <c r="X21" s="61">
        <v>0</v>
      </c>
      <c r="Y21" s="38">
        <f t="shared" si="2"/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</row>
    <row r="22" spans="1:30" ht="26.4" x14ac:dyDescent="0.3">
      <c r="A22" s="21" t="s">
        <v>41</v>
      </c>
      <c r="B22" s="8" t="s">
        <v>7</v>
      </c>
      <c r="C22" s="20">
        <f>SUM(C23:C24)</f>
        <v>184.39999999999998</v>
      </c>
      <c r="D22" s="31" t="s">
        <v>14</v>
      </c>
      <c r="E22" s="9">
        <f t="shared" si="0"/>
        <v>76.08</v>
      </c>
      <c r="F22" s="36">
        <f t="shared" si="1"/>
        <v>76.08</v>
      </c>
      <c r="G22" s="66">
        <f t="shared" ref="G22" si="3">G23+G24</f>
        <v>0</v>
      </c>
      <c r="H22" s="66">
        <f t="shared" ref="H22:X22" si="4">H23+H24</f>
        <v>0</v>
      </c>
      <c r="I22" s="66">
        <f t="shared" si="4"/>
        <v>0</v>
      </c>
      <c r="J22" s="66">
        <f t="shared" si="4"/>
        <v>76.08</v>
      </c>
      <c r="K22" s="66">
        <f t="shared" ref="K22" si="5">K23+K24</f>
        <v>0</v>
      </c>
      <c r="L22" s="66">
        <f t="shared" si="4"/>
        <v>0</v>
      </c>
      <c r="M22" s="66">
        <f t="shared" ref="M22" si="6">M23+M24</f>
        <v>0</v>
      </c>
      <c r="N22" s="66">
        <f t="shared" si="4"/>
        <v>0</v>
      </c>
      <c r="O22" s="66">
        <f t="shared" si="4"/>
        <v>0</v>
      </c>
      <c r="P22" s="66">
        <f t="shared" ref="P22" si="7">P23+P24</f>
        <v>0</v>
      </c>
      <c r="Q22" s="66">
        <f t="shared" si="4"/>
        <v>0</v>
      </c>
      <c r="R22" s="66">
        <f t="shared" ref="R22" si="8">R23+R24</f>
        <v>0</v>
      </c>
      <c r="S22" s="66">
        <f t="shared" si="4"/>
        <v>0</v>
      </c>
      <c r="T22" s="66">
        <f t="shared" ref="T22:U22" si="9">T23+T24</f>
        <v>0</v>
      </c>
      <c r="U22" s="66">
        <f t="shared" si="9"/>
        <v>0</v>
      </c>
      <c r="V22" s="66">
        <f t="shared" si="4"/>
        <v>0</v>
      </c>
      <c r="W22" s="66">
        <f t="shared" si="4"/>
        <v>0</v>
      </c>
      <c r="X22" s="66">
        <f t="shared" si="4"/>
        <v>0</v>
      </c>
      <c r="Y22" s="38">
        <f t="shared" si="2"/>
        <v>0</v>
      </c>
      <c r="Z22" s="20">
        <f>Z23+Z24</f>
        <v>0</v>
      </c>
      <c r="AA22" s="20">
        <f>AA23+AA24</f>
        <v>0</v>
      </c>
      <c r="AB22" s="20">
        <f>AB23+AB24</f>
        <v>0</v>
      </c>
      <c r="AC22" s="20">
        <f>AC23+AC24</f>
        <v>0</v>
      </c>
      <c r="AD22" s="20">
        <f>AD23+AD24</f>
        <v>0</v>
      </c>
    </row>
    <row r="23" spans="1:30" ht="26.4" x14ac:dyDescent="0.3">
      <c r="A23" s="22" t="s">
        <v>42</v>
      </c>
      <c r="B23" s="11" t="s">
        <v>8</v>
      </c>
      <c r="C23" s="2">
        <v>76.08</v>
      </c>
      <c r="D23" s="32">
        <f>C23/C4</f>
        <v>2.536</v>
      </c>
      <c r="E23" s="9">
        <f t="shared" si="0"/>
        <v>76.08</v>
      </c>
      <c r="F23" s="36">
        <f t="shared" si="1"/>
        <v>76.08</v>
      </c>
      <c r="G23" s="60">
        <v>0</v>
      </c>
      <c r="H23" s="60">
        <v>0</v>
      </c>
      <c r="I23" s="60">
        <v>0</v>
      </c>
      <c r="J23" s="60">
        <v>76.08</v>
      </c>
      <c r="K23" s="60">
        <v>0</v>
      </c>
      <c r="L23" s="60">
        <v>0</v>
      </c>
      <c r="M23" s="60">
        <v>0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38">
        <f t="shared" si="2"/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</row>
    <row r="24" spans="1:30" ht="15" thickBot="1" x14ac:dyDescent="0.35">
      <c r="A24" s="46" t="s">
        <v>43</v>
      </c>
      <c r="B24" s="47" t="s">
        <v>9</v>
      </c>
      <c r="C24" s="2">
        <v>108.32</v>
      </c>
      <c r="D24" s="32">
        <f>C24/C4</f>
        <v>3.6106666666666665</v>
      </c>
      <c r="E24" s="41">
        <f t="shared" si="0"/>
        <v>0</v>
      </c>
      <c r="F24" s="36">
        <f t="shared" si="1"/>
        <v>0</v>
      </c>
      <c r="G24" s="60">
        <v>0</v>
      </c>
      <c r="H24" s="60">
        <v>0</v>
      </c>
      <c r="I24" s="60">
        <v>0</v>
      </c>
      <c r="J24" s="60">
        <v>0</v>
      </c>
      <c r="K24" s="60">
        <v>0</v>
      </c>
      <c r="L24" s="60">
        <v>0</v>
      </c>
      <c r="M24" s="60">
        <v>0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45">
        <f t="shared" si="2"/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</row>
    <row r="25" spans="1:30" ht="15" thickBot="1" x14ac:dyDescent="0.35">
      <c r="A25" s="71" t="s">
        <v>10</v>
      </c>
      <c r="B25" s="72"/>
      <c r="C25" s="12"/>
      <c r="D25" s="12"/>
      <c r="E25" s="42">
        <f t="shared" si="0"/>
        <v>4257.4611111111117</v>
      </c>
      <c r="F25" s="44">
        <f t="shared" si="1"/>
        <v>3743.4611111111117</v>
      </c>
      <c r="G25" s="67">
        <f>G13+G19+G20+G21+G22</f>
        <v>0</v>
      </c>
      <c r="H25" s="67">
        <f>H13+H19+H20+H21+H22</f>
        <v>209.73</v>
      </c>
      <c r="I25" s="67">
        <f>I13+I19+I20+I21+I22</f>
        <v>128.5</v>
      </c>
      <c r="J25" s="67">
        <f>J13+J19+J20+J21+J22</f>
        <v>862.08</v>
      </c>
      <c r="K25" s="67">
        <f t="shared" ref="K25:AC25" si="10">K13+K19+K20+K21+K22</f>
        <v>99.94</v>
      </c>
      <c r="L25" s="67">
        <f t="shared" si="10"/>
        <v>0</v>
      </c>
      <c r="M25" s="67">
        <f t="shared" si="10"/>
        <v>0</v>
      </c>
      <c r="N25" s="67">
        <f t="shared" si="10"/>
        <v>119.01</v>
      </c>
      <c r="O25" s="67">
        <f t="shared" si="10"/>
        <v>467.08000000000004</v>
      </c>
      <c r="P25" s="67">
        <f t="shared" si="10"/>
        <v>0</v>
      </c>
      <c r="Q25" s="67">
        <f t="shared" si="10"/>
        <v>0</v>
      </c>
      <c r="R25" s="67">
        <f t="shared" si="10"/>
        <v>0</v>
      </c>
      <c r="S25" s="67">
        <f t="shared" si="10"/>
        <v>65.260000000000005</v>
      </c>
      <c r="T25" s="67">
        <f t="shared" si="10"/>
        <v>128.5</v>
      </c>
      <c r="U25" s="67">
        <f t="shared" si="10"/>
        <v>514</v>
      </c>
      <c r="V25" s="67">
        <f t="shared" si="10"/>
        <v>1020.8611111111112</v>
      </c>
      <c r="W25" s="67">
        <f t="shared" si="10"/>
        <v>0</v>
      </c>
      <c r="X25" s="67">
        <f t="shared" si="10"/>
        <v>128.5</v>
      </c>
      <c r="Y25" s="48">
        <f t="shared" si="2"/>
        <v>514</v>
      </c>
      <c r="Z25" s="3">
        <f t="shared" si="10"/>
        <v>128.5</v>
      </c>
      <c r="AA25" s="3">
        <f t="shared" si="10"/>
        <v>257</v>
      </c>
      <c r="AB25" s="3">
        <f t="shared" si="10"/>
        <v>0</v>
      </c>
      <c r="AC25" s="3">
        <f t="shared" si="10"/>
        <v>128.5</v>
      </c>
      <c r="AD25" s="3">
        <f>AD13+AD19+AD20+AD21+AD22</f>
        <v>0</v>
      </c>
    </row>
    <row r="27" spans="1:30" x14ac:dyDescent="0.3">
      <c r="A27" s="24" t="s">
        <v>13</v>
      </c>
      <c r="B27" s="13"/>
      <c r="C27" s="13"/>
      <c r="D27" s="13"/>
      <c r="E27" s="13"/>
      <c r="F27" s="13"/>
    </row>
    <row r="28" spans="1:30" x14ac:dyDescent="0.3">
      <c r="A28" s="24" t="s">
        <v>12</v>
      </c>
      <c r="B28" s="14"/>
      <c r="C28" s="14"/>
      <c r="D28" s="14"/>
      <c r="E28" s="13"/>
      <c r="F28" s="13"/>
    </row>
    <row r="29" spans="1:30" x14ac:dyDescent="0.3">
      <c r="A29" s="24"/>
      <c r="B29" s="15"/>
      <c r="C29" s="15"/>
      <c r="D29" s="15"/>
      <c r="E29" s="16"/>
      <c r="F29" s="16"/>
    </row>
    <row r="30" spans="1:30" x14ac:dyDescent="0.3">
      <c r="A30" s="13"/>
      <c r="B30" s="15"/>
      <c r="C30" s="15"/>
      <c r="D30" s="15"/>
      <c r="E30" s="16"/>
      <c r="F30" s="16"/>
    </row>
    <row r="31" spans="1:30" x14ac:dyDescent="0.3">
      <c r="A31" s="13"/>
      <c r="B31" s="15"/>
      <c r="C31" s="15"/>
      <c r="D31" s="49"/>
      <c r="E31" s="16"/>
      <c r="F31" s="16"/>
    </row>
    <row r="32" spans="1:30" x14ac:dyDescent="0.3">
      <c r="A32" s="13"/>
      <c r="B32" s="15"/>
      <c r="C32" s="15"/>
      <c r="D32" s="15"/>
      <c r="E32" s="16"/>
      <c r="F32" s="16"/>
    </row>
    <row r="33" spans="1:6" x14ac:dyDescent="0.3">
      <c r="A33" s="13"/>
      <c r="B33" s="13"/>
      <c r="C33" s="13"/>
      <c r="D33" s="13"/>
      <c r="E33" s="13"/>
      <c r="F33" s="13"/>
    </row>
    <row r="34" spans="1:6" x14ac:dyDescent="0.3">
      <c r="A34" s="17"/>
      <c r="B34" s="16"/>
      <c r="C34" s="16"/>
      <c r="D34" s="16"/>
      <c r="E34" s="16"/>
      <c r="F34" s="16"/>
    </row>
    <row r="35" spans="1:6" x14ac:dyDescent="0.3">
      <c r="A35" s="17"/>
      <c r="B35" s="16"/>
      <c r="C35" s="16"/>
      <c r="D35" s="16"/>
      <c r="E35" s="18"/>
      <c r="F35" s="18"/>
    </row>
  </sheetData>
  <mergeCells count="13">
    <mergeCell ref="A1:B2"/>
    <mergeCell ref="C1:D1"/>
    <mergeCell ref="A7:A9"/>
    <mergeCell ref="B7:B9"/>
    <mergeCell ref="C7:C9"/>
    <mergeCell ref="D7:D9"/>
    <mergeCell ref="A25:B25"/>
    <mergeCell ref="E7:AD7"/>
    <mergeCell ref="E8:E9"/>
    <mergeCell ref="F8:X8"/>
    <mergeCell ref="Y8:AD8"/>
    <mergeCell ref="A10:AD10"/>
    <mergeCell ref="A14:AD1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EAD13-CD89-4CB3-A6AD-F6A3A598BF73}">
  <dimension ref="A1:AD35"/>
  <sheetViews>
    <sheetView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D4" sqref="D4:D5"/>
    </sheetView>
  </sheetViews>
  <sheetFormatPr defaultRowHeight="14.4" x14ac:dyDescent="0.3"/>
  <cols>
    <col min="1" max="1" width="8.88671875" style="6"/>
    <col min="2" max="2" width="29.44140625" style="6" customWidth="1"/>
    <col min="3" max="3" width="12.44140625" style="6" customWidth="1"/>
    <col min="4" max="4" width="14.44140625" style="6" customWidth="1"/>
    <col min="5" max="6" width="11.44140625" style="6" customWidth="1"/>
    <col min="7" max="7" width="10.109375" style="63" customWidth="1"/>
    <col min="8" max="8" width="9.21875" style="63" customWidth="1"/>
    <col min="9" max="12" width="10.109375" style="63" customWidth="1"/>
    <col min="13" max="13" width="9.44140625" style="63" customWidth="1"/>
    <col min="14" max="14" width="9.21875" style="63" customWidth="1"/>
    <col min="15" max="15" width="9.33203125" style="63" customWidth="1"/>
    <col min="16" max="16" width="8.88671875" style="63" customWidth="1"/>
    <col min="17" max="19" width="10.5546875" style="63" customWidth="1"/>
    <col min="20" max="24" width="11.33203125" style="63" customWidth="1"/>
    <col min="25" max="30" width="11.33203125" customWidth="1"/>
  </cols>
  <sheetData>
    <row r="1" spans="1:30" x14ac:dyDescent="0.3">
      <c r="A1" s="78" t="s">
        <v>0</v>
      </c>
      <c r="B1" s="78"/>
      <c r="C1" s="95" t="s">
        <v>63</v>
      </c>
      <c r="D1" s="96"/>
    </row>
    <row r="2" spans="1:30" ht="17.399999999999999" customHeight="1" x14ac:dyDescent="0.3">
      <c r="A2" s="78"/>
      <c r="B2" s="78"/>
      <c r="C2" s="19" t="s">
        <v>1</v>
      </c>
      <c r="D2" s="23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</row>
    <row r="3" spans="1:30" ht="17.399999999999999" customHeight="1" x14ac:dyDescent="0.3">
      <c r="A3" s="25"/>
      <c r="B3" s="25"/>
      <c r="C3" s="26"/>
      <c r="D3" s="25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30" ht="17.399999999999999" customHeight="1" x14ac:dyDescent="0.3">
      <c r="A4" s="25"/>
      <c r="B4" s="28" t="s">
        <v>58</v>
      </c>
      <c r="C4" s="29">
        <v>31</v>
      </c>
      <c r="D4" s="29"/>
      <c r="G4" s="64"/>
      <c r="H4" s="64"/>
      <c r="I4" s="70"/>
      <c r="J4" s="70"/>
      <c r="K4" s="70"/>
      <c r="L4" s="70"/>
      <c r="M4" s="64"/>
      <c r="N4" s="64"/>
      <c r="O4" s="64"/>
      <c r="P4" s="64"/>
      <c r="Q4" s="64"/>
      <c r="R4" s="64"/>
      <c r="S4" s="64"/>
    </row>
    <row r="5" spans="1:30" x14ac:dyDescent="0.3">
      <c r="A5" s="4"/>
      <c r="B5" s="27" t="s">
        <v>59</v>
      </c>
      <c r="C5" s="5">
        <v>20</v>
      </c>
      <c r="D5" s="5"/>
      <c r="E5" s="5"/>
      <c r="F5" s="5"/>
    </row>
    <row r="6" spans="1:30" ht="15" thickBot="1" x14ac:dyDescent="0.35">
      <c r="E6" s="7"/>
      <c r="F6" s="7"/>
    </row>
    <row r="7" spans="1:30" ht="15" thickBot="1" x14ac:dyDescent="0.35">
      <c r="A7" s="79" t="s">
        <v>2</v>
      </c>
      <c r="B7" s="82" t="s">
        <v>3</v>
      </c>
      <c r="C7" s="85" t="s">
        <v>17</v>
      </c>
      <c r="D7" s="82" t="s">
        <v>19</v>
      </c>
      <c r="E7" s="75" t="s">
        <v>18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7"/>
    </row>
    <row r="8" spans="1:30" ht="15" thickBot="1" x14ac:dyDescent="0.35">
      <c r="A8" s="80"/>
      <c r="B8" s="83"/>
      <c r="C8" s="86"/>
      <c r="D8" s="83"/>
      <c r="E8" s="93" t="s">
        <v>11</v>
      </c>
      <c r="F8" s="75" t="s">
        <v>20</v>
      </c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7"/>
      <c r="Y8" s="75" t="s">
        <v>21</v>
      </c>
      <c r="Z8" s="76"/>
      <c r="AA8" s="76"/>
      <c r="AB8" s="76"/>
      <c r="AC8" s="76"/>
      <c r="AD8" s="77"/>
    </row>
    <row r="9" spans="1:30" ht="69.599999999999994" customHeight="1" thickBot="1" x14ac:dyDescent="0.35">
      <c r="A9" s="81"/>
      <c r="B9" s="84"/>
      <c r="C9" s="87"/>
      <c r="D9" s="84"/>
      <c r="E9" s="94"/>
      <c r="F9" s="39" t="s">
        <v>23</v>
      </c>
      <c r="G9" s="54" t="str">
        <f>Kopsavilkums!G7</f>
        <v>Daugavpis tehnoloģiju un tūrisma tehnikums</v>
      </c>
      <c r="H9" s="54" t="str">
        <f>Kopsavilkums!H7</f>
        <v>Jelgavas tehnikums</v>
      </c>
      <c r="I9" s="54" t="str">
        <f>Kopsavilkums!I7</f>
        <v>Kandavas Lauksaimniecības tehnikums</v>
      </c>
      <c r="J9" s="54" t="str">
        <f>Kopsavilkums!J7</f>
        <v>Kuldīgas Tehnoloģiju un tūrisma tehnikums</v>
      </c>
      <c r="K9" s="54" t="str">
        <f>Kopsavilkums!K7</f>
        <v>Latgales industriālais tehnikums</v>
      </c>
      <c r="L9" s="54" t="str">
        <f>Kopsavilkums!L7</f>
        <v>RTU Latvijas Jūras akadēmijas Jūrskola</v>
      </c>
      <c r="M9" s="54" t="str">
        <f>Kopsavilkums!M7</f>
        <v>Ogres tehnikums</v>
      </c>
      <c r="N9" s="54" t="str">
        <f>Kopsavilkums!N7</f>
        <v>Liepājas Valsts tehnikums</v>
      </c>
      <c r="O9" s="54" t="str">
        <f>Kopsavilkums!O7</f>
        <v>Rīgas Valsts tehnikums</v>
      </c>
      <c r="P9" s="54" t="str">
        <f>Kopsavilkums!P7</f>
        <v>Rīgas Tehniskā koledža</v>
      </c>
      <c r="Q9" s="54" t="str">
        <f>Kopsavilkums!Q7</f>
        <v>Rīgas Celtniecības koledža</v>
      </c>
      <c r="R9" s="54" t="str">
        <f>Kopsavilkums!R7</f>
        <v>Rīgas Mākslas un mediju tehnikums</v>
      </c>
      <c r="S9" s="54" t="str">
        <f>Kopsavilkums!S7</f>
        <v>RTU aģentūra "Rīgas Tehniskās universitātes Olaines Tehnoloģiju koledža"</v>
      </c>
      <c r="T9" s="54" t="str">
        <f>Kopsavilkums!T7</f>
        <v>Rīgas Tirdzniecības profesionālā vidusskola</v>
      </c>
      <c r="U9" s="54" t="str">
        <f>Kopsavilkums!U7</f>
        <v>Saldus tehnikums</v>
      </c>
      <c r="V9" s="54" t="str">
        <f>Kopsavilkums!V7</f>
        <v>VSIA "Rīgas Tūrisma un radošās industrijas tehnikums"</v>
      </c>
      <c r="W9" s="54" t="str">
        <f>Kopsavilkums!W7</f>
        <v>Ventspils Tehnikums</v>
      </c>
      <c r="X9" s="54" t="str">
        <f>Kopsavilkums!X7</f>
        <v>Vidzemes Tehnoloģiju un dizaina tehnikums</v>
      </c>
      <c r="Y9" s="40" t="str">
        <f>Kopsavilkums!Y7</f>
        <v>Kopā KM</v>
      </c>
      <c r="Z9" s="55" t="str">
        <f>Kopsavilkums!Z7</f>
        <v>Jāzepa Mediņa Rīgas Mūzikas vidusskola</v>
      </c>
      <c r="AA9" s="55" t="str">
        <f>Kopsavilkums!AA7</f>
        <v>MIKC  "Nacionālā Mākslu vidusskola"</v>
      </c>
      <c r="AB9" s="55" t="str">
        <f>Kopsavilkums!AB7</f>
        <v>MIKC "Rīgas Dizaina un mākslas vidusskola"</v>
      </c>
      <c r="AC9" s="55" t="str">
        <f>Kopsavilkums!AC7</f>
        <v>MIKC "Ventspils Mūzikas vidusskola"</v>
      </c>
      <c r="AD9" s="55" t="str">
        <f>Kopsavilkums!AD7</f>
        <v>Alfrēda Kalniņa Cēsu Mūzikas vidusskola</v>
      </c>
    </row>
    <row r="10" spans="1:30" ht="15" thickBot="1" x14ac:dyDescent="0.35">
      <c r="A10" s="88" t="s">
        <v>30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</row>
    <row r="11" spans="1:30" ht="52.8" x14ac:dyDescent="0.3">
      <c r="A11" s="21" t="s">
        <v>32</v>
      </c>
      <c r="B11" s="8" t="s">
        <v>29</v>
      </c>
      <c r="C11" s="1" t="s">
        <v>14</v>
      </c>
      <c r="D11" s="1" t="s">
        <v>14</v>
      </c>
      <c r="E11" s="33">
        <f>F11+Y11</f>
        <v>60</v>
      </c>
      <c r="F11" s="35">
        <f>SUM(G11:X11)</f>
        <v>54</v>
      </c>
      <c r="G11" s="65">
        <v>1</v>
      </c>
      <c r="H11" s="65">
        <v>2</v>
      </c>
      <c r="I11" s="65">
        <v>1</v>
      </c>
      <c r="J11" s="65">
        <v>4</v>
      </c>
      <c r="K11" s="65">
        <v>1</v>
      </c>
      <c r="L11" s="65">
        <v>1</v>
      </c>
      <c r="M11" s="65">
        <v>6</v>
      </c>
      <c r="N11" s="65">
        <v>1</v>
      </c>
      <c r="O11" s="65">
        <v>3</v>
      </c>
      <c r="P11" s="65">
        <v>5</v>
      </c>
      <c r="Q11" s="65">
        <v>3</v>
      </c>
      <c r="R11" s="65">
        <v>11</v>
      </c>
      <c r="S11" s="65">
        <v>0</v>
      </c>
      <c r="T11" s="65">
        <v>1</v>
      </c>
      <c r="U11" s="65">
        <v>4</v>
      </c>
      <c r="V11" s="65">
        <v>7</v>
      </c>
      <c r="W11" s="65">
        <v>2</v>
      </c>
      <c r="X11" s="65">
        <v>1</v>
      </c>
      <c r="Y11" s="37">
        <f>SUM(Z11:AD11)</f>
        <v>6</v>
      </c>
      <c r="Z11" s="34">
        <v>1</v>
      </c>
      <c r="AA11" s="34">
        <v>2</v>
      </c>
      <c r="AB11" s="34">
        <v>2</v>
      </c>
      <c r="AC11" s="34">
        <v>1</v>
      </c>
      <c r="AD11" s="34">
        <v>0</v>
      </c>
    </row>
    <row r="12" spans="1:30" ht="26.4" x14ac:dyDescent="0.3">
      <c r="A12" s="21" t="s">
        <v>27</v>
      </c>
      <c r="B12" s="8" t="s">
        <v>15</v>
      </c>
      <c r="C12" s="1" t="s">
        <v>14</v>
      </c>
      <c r="D12" s="1" t="s">
        <v>14</v>
      </c>
      <c r="E12" s="33">
        <f>F12+Y12</f>
        <v>1138</v>
      </c>
      <c r="F12" s="35">
        <f>SUM(G12:X12)</f>
        <v>1058</v>
      </c>
      <c r="G12" s="65">
        <v>20</v>
      </c>
      <c r="H12" s="65">
        <v>40</v>
      </c>
      <c r="I12" s="65">
        <v>20</v>
      </c>
      <c r="J12" s="65">
        <v>80</v>
      </c>
      <c r="K12" s="65">
        <v>20</v>
      </c>
      <c r="L12" s="65">
        <v>20</v>
      </c>
      <c r="M12" s="65">
        <v>120</v>
      </c>
      <c r="N12" s="65">
        <v>20</v>
      </c>
      <c r="O12" s="65">
        <v>60</v>
      </c>
      <c r="P12" s="65">
        <v>100</v>
      </c>
      <c r="Q12" s="65">
        <v>60</v>
      </c>
      <c r="R12" s="65">
        <v>220</v>
      </c>
      <c r="S12" s="65">
        <v>0</v>
      </c>
      <c r="T12" s="65">
        <v>20</v>
      </c>
      <c r="U12" s="65">
        <v>74</v>
      </c>
      <c r="V12" s="65">
        <v>140</v>
      </c>
      <c r="W12" s="65">
        <v>24</v>
      </c>
      <c r="X12" s="65">
        <v>20</v>
      </c>
      <c r="Y12" s="37">
        <f>SUM(Z12:AD12)</f>
        <v>80</v>
      </c>
      <c r="Z12" s="34">
        <v>20</v>
      </c>
      <c r="AA12" s="34">
        <v>40</v>
      </c>
      <c r="AB12" s="34">
        <v>0</v>
      </c>
      <c r="AC12" s="34">
        <v>20</v>
      </c>
      <c r="AD12" s="34">
        <v>0</v>
      </c>
    </row>
    <row r="13" spans="1:30" ht="27" thickBot="1" x14ac:dyDescent="0.35">
      <c r="A13" s="50" t="s">
        <v>33</v>
      </c>
      <c r="B13" s="51" t="s">
        <v>4</v>
      </c>
      <c r="C13" s="52">
        <f>257/2</f>
        <v>128.5</v>
      </c>
      <c r="D13" s="53">
        <f>C13/C5</f>
        <v>6.4249999999999998</v>
      </c>
      <c r="E13" s="41">
        <f>F13+Y13</f>
        <v>3444.2300000000005</v>
      </c>
      <c r="F13" s="43">
        <f>SUM(G13:X13)</f>
        <v>2930.2300000000005</v>
      </c>
      <c r="G13" s="62">
        <v>0</v>
      </c>
      <c r="H13" s="62">
        <v>115.68</v>
      </c>
      <c r="I13" s="62">
        <v>128.5</v>
      </c>
      <c r="J13" s="62">
        <v>514</v>
      </c>
      <c r="K13" s="62">
        <v>109.23</v>
      </c>
      <c r="L13" s="62">
        <v>0</v>
      </c>
      <c r="M13" s="62">
        <v>0</v>
      </c>
      <c r="N13" s="62">
        <v>120.5</v>
      </c>
      <c r="O13" s="62">
        <v>310.37</v>
      </c>
      <c r="P13" s="62">
        <v>0</v>
      </c>
      <c r="Q13" s="62">
        <v>0</v>
      </c>
      <c r="R13" s="62">
        <v>0</v>
      </c>
      <c r="S13" s="62">
        <v>0</v>
      </c>
      <c r="T13" s="62">
        <v>128.5</v>
      </c>
      <c r="U13" s="62">
        <v>475.45</v>
      </c>
      <c r="V13" s="62">
        <v>899.5</v>
      </c>
      <c r="W13" s="62">
        <v>0</v>
      </c>
      <c r="X13" s="62">
        <v>128.5</v>
      </c>
      <c r="Y13" s="45">
        <f>SUM(Z13:AD13)</f>
        <v>514</v>
      </c>
      <c r="Z13" s="52">
        <v>128.5</v>
      </c>
      <c r="AA13" s="52">
        <v>257</v>
      </c>
      <c r="AB13" s="52">
        <v>0</v>
      </c>
      <c r="AC13" s="52">
        <v>128.5</v>
      </c>
      <c r="AD13" s="52">
        <v>0</v>
      </c>
    </row>
    <row r="14" spans="1:30" ht="14.4" customHeight="1" thickBot="1" x14ac:dyDescent="0.35">
      <c r="A14" s="88" t="s">
        <v>31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</row>
    <row r="15" spans="1:30" ht="52.8" x14ac:dyDescent="0.3">
      <c r="A15" s="21" t="s">
        <v>34</v>
      </c>
      <c r="B15" s="8" t="s">
        <v>29</v>
      </c>
      <c r="C15" s="1" t="s">
        <v>14</v>
      </c>
      <c r="D15" s="1" t="s">
        <v>14</v>
      </c>
      <c r="E15" s="33">
        <f t="shared" ref="E15:E25" si="0">F15+Y15</f>
        <v>4</v>
      </c>
      <c r="F15" s="35">
        <f t="shared" ref="F15:F25" si="1">SUM(G15:X15)</f>
        <v>4</v>
      </c>
      <c r="G15" s="65">
        <v>0</v>
      </c>
      <c r="H15" s="65">
        <v>0</v>
      </c>
      <c r="I15" s="65">
        <v>0</v>
      </c>
      <c r="J15" s="65">
        <v>1</v>
      </c>
      <c r="K15" s="65">
        <v>0</v>
      </c>
      <c r="L15" s="65">
        <v>0</v>
      </c>
      <c r="M15" s="65">
        <v>0</v>
      </c>
      <c r="N15" s="65">
        <v>0</v>
      </c>
      <c r="O15" s="65">
        <v>1</v>
      </c>
      <c r="P15" s="65">
        <v>0</v>
      </c>
      <c r="Q15" s="65">
        <v>0</v>
      </c>
      <c r="R15" s="65">
        <v>0</v>
      </c>
      <c r="S15" s="65">
        <v>1</v>
      </c>
      <c r="T15" s="65">
        <v>0</v>
      </c>
      <c r="U15" s="65">
        <v>0</v>
      </c>
      <c r="V15" s="65">
        <v>0</v>
      </c>
      <c r="W15" s="65">
        <v>1</v>
      </c>
      <c r="X15" s="65">
        <v>0</v>
      </c>
      <c r="Y15" s="37">
        <f t="shared" ref="Y15:Y25" si="2">SUM(Z15:AD15)</f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</row>
    <row r="16" spans="1:30" ht="52.8" x14ac:dyDescent="0.3">
      <c r="A16" s="21" t="s">
        <v>35</v>
      </c>
      <c r="B16" s="8" t="s">
        <v>28</v>
      </c>
      <c r="C16" s="1" t="s">
        <v>14</v>
      </c>
      <c r="D16" s="1" t="s">
        <v>14</v>
      </c>
      <c r="E16" s="33">
        <f t="shared" si="0"/>
        <v>0</v>
      </c>
      <c r="F16" s="35">
        <f t="shared" si="1"/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0</v>
      </c>
      <c r="X16" s="65">
        <v>0</v>
      </c>
      <c r="Y16" s="37">
        <f t="shared" si="2"/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</row>
    <row r="17" spans="1:30" ht="26.4" x14ac:dyDescent="0.3">
      <c r="A17" s="21" t="s">
        <v>36</v>
      </c>
      <c r="B17" s="8" t="s">
        <v>16</v>
      </c>
      <c r="C17" s="1" t="s">
        <v>14</v>
      </c>
      <c r="D17" s="1" t="s">
        <v>14</v>
      </c>
      <c r="E17" s="33">
        <f t="shared" si="0"/>
        <v>124</v>
      </c>
      <c r="F17" s="35">
        <f t="shared" si="1"/>
        <v>124</v>
      </c>
      <c r="G17" s="65">
        <v>0</v>
      </c>
      <c r="H17" s="65">
        <v>0</v>
      </c>
      <c r="I17" s="65">
        <v>0</v>
      </c>
      <c r="J17" s="65">
        <v>31</v>
      </c>
      <c r="K17" s="65">
        <v>0</v>
      </c>
      <c r="L17" s="65">
        <v>0</v>
      </c>
      <c r="M17" s="65">
        <v>0</v>
      </c>
      <c r="N17" s="65">
        <v>0</v>
      </c>
      <c r="O17" s="65">
        <v>31</v>
      </c>
      <c r="P17" s="65">
        <v>0</v>
      </c>
      <c r="Q17" s="65">
        <v>0</v>
      </c>
      <c r="R17" s="65">
        <v>0</v>
      </c>
      <c r="S17" s="65">
        <v>31</v>
      </c>
      <c r="T17" s="65">
        <v>0</v>
      </c>
      <c r="U17" s="65">
        <v>0</v>
      </c>
      <c r="V17" s="65">
        <v>0</v>
      </c>
      <c r="W17" s="65">
        <v>31</v>
      </c>
      <c r="X17" s="65">
        <v>0</v>
      </c>
      <c r="Y17" s="37">
        <f t="shared" si="2"/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</row>
    <row r="18" spans="1:30" ht="26.4" x14ac:dyDescent="0.3">
      <c r="A18" s="21" t="s">
        <v>37</v>
      </c>
      <c r="B18" s="8" t="s">
        <v>15</v>
      </c>
      <c r="C18" s="1" t="s">
        <v>14</v>
      </c>
      <c r="D18" s="1" t="s">
        <v>14</v>
      </c>
      <c r="E18" s="33">
        <f t="shared" si="0"/>
        <v>80</v>
      </c>
      <c r="F18" s="35">
        <f t="shared" si="1"/>
        <v>80</v>
      </c>
      <c r="G18" s="65">
        <v>0</v>
      </c>
      <c r="H18" s="65">
        <v>0</v>
      </c>
      <c r="I18" s="65">
        <v>0</v>
      </c>
      <c r="J18" s="65">
        <v>20</v>
      </c>
      <c r="K18" s="65">
        <v>0</v>
      </c>
      <c r="L18" s="65">
        <v>0</v>
      </c>
      <c r="M18" s="65">
        <v>0</v>
      </c>
      <c r="N18" s="65">
        <v>0</v>
      </c>
      <c r="O18" s="65">
        <v>20</v>
      </c>
      <c r="P18" s="65">
        <v>0</v>
      </c>
      <c r="Q18" s="65">
        <v>0</v>
      </c>
      <c r="R18" s="65">
        <v>0</v>
      </c>
      <c r="S18" s="65">
        <v>20</v>
      </c>
      <c r="T18" s="65">
        <v>0</v>
      </c>
      <c r="U18" s="65">
        <v>0</v>
      </c>
      <c r="V18" s="65">
        <v>0</v>
      </c>
      <c r="W18" s="65">
        <v>20</v>
      </c>
      <c r="X18" s="65">
        <v>0</v>
      </c>
      <c r="Y18" s="37">
        <f t="shared" si="2"/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</row>
    <row r="19" spans="1:30" ht="26.4" x14ac:dyDescent="0.3">
      <c r="A19" s="21" t="s">
        <v>38</v>
      </c>
      <c r="B19" s="8" t="s">
        <v>4</v>
      </c>
      <c r="C19" s="1">
        <v>257</v>
      </c>
      <c r="D19" s="30">
        <f>C19/C5</f>
        <v>12.85</v>
      </c>
      <c r="E19" s="9">
        <f t="shared" si="0"/>
        <v>359.67999999999995</v>
      </c>
      <c r="F19" s="36">
        <f t="shared" si="1"/>
        <v>359.67999999999995</v>
      </c>
      <c r="G19" s="61">
        <v>0</v>
      </c>
      <c r="H19" s="61">
        <v>0</v>
      </c>
      <c r="I19" s="61">
        <v>0</v>
      </c>
      <c r="J19" s="61">
        <v>257</v>
      </c>
      <c r="K19" s="61">
        <v>0</v>
      </c>
      <c r="L19" s="61">
        <v>0</v>
      </c>
      <c r="M19" s="61">
        <v>0</v>
      </c>
      <c r="N19" s="61">
        <v>0</v>
      </c>
      <c r="O19" s="61">
        <v>63.53</v>
      </c>
      <c r="P19" s="61">
        <v>0</v>
      </c>
      <c r="Q19" s="61">
        <v>0</v>
      </c>
      <c r="R19" s="61">
        <v>0</v>
      </c>
      <c r="S19" s="61">
        <v>39.15</v>
      </c>
      <c r="T19" s="61">
        <v>0</v>
      </c>
      <c r="U19" s="61">
        <v>0</v>
      </c>
      <c r="V19" s="61">
        <v>0</v>
      </c>
      <c r="W19" s="61">
        <v>0</v>
      </c>
      <c r="X19" s="61">
        <v>0</v>
      </c>
      <c r="Y19" s="38">
        <f t="shared" si="2"/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ht="52.8" x14ac:dyDescent="0.3">
      <c r="A20" s="21" t="s">
        <v>39</v>
      </c>
      <c r="B20" s="8" t="s">
        <v>5</v>
      </c>
      <c r="C20" s="1">
        <v>50</v>
      </c>
      <c r="D20" s="30" t="s">
        <v>14</v>
      </c>
      <c r="E20" s="9">
        <f t="shared" si="0"/>
        <v>0</v>
      </c>
      <c r="F20" s="36">
        <f t="shared" si="1"/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0</v>
      </c>
      <c r="T20" s="61">
        <v>0</v>
      </c>
      <c r="U20" s="61">
        <v>0</v>
      </c>
      <c r="V20" s="61">
        <v>0</v>
      </c>
      <c r="W20" s="61">
        <v>0</v>
      </c>
      <c r="X20" s="61">
        <v>0</v>
      </c>
      <c r="Y20" s="38">
        <f t="shared" si="2"/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x14ac:dyDescent="0.3">
      <c r="A21" s="21" t="s">
        <v>40</v>
      </c>
      <c r="B21" s="10" t="s">
        <v>6</v>
      </c>
      <c r="C21" s="1">
        <v>15</v>
      </c>
      <c r="D21" s="30">
        <f>C21/C4</f>
        <v>0.4838709677419355</v>
      </c>
      <c r="E21" s="9">
        <f t="shared" si="0"/>
        <v>15</v>
      </c>
      <c r="F21" s="36">
        <f t="shared" si="1"/>
        <v>15</v>
      </c>
      <c r="G21" s="61">
        <v>0</v>
      </c>
      <c r="H21" s="61">
        <v>0</v>
      </c>
      <c r="I21" s="61">
        <v>0</v>
      </c>
      <c r="J21" s="61">
        <v>15</v>
      </c>
      <c r="K21" s="61">
        <v>0</v>
      </c>
      <c r="L21" s="61">
        <v>0</v>
      </c>
      <c r="M21" s="61">
        <v>0</v>
      </c>
      <c r="N21" s="61">
        <v>0</v>
      </c>
      <c r="O21" s="61">
        <v>0</v>
      </c>
      <c r="P21" s="61">
        <v>0</v>
      </c>
      <c r="Q21" s="61">
        <v>0</v>
      </c>
      <c r="R21" s="61">
        <v>0</v>
      </c>
      <c r="S21" s="61">
        <v>0</v>
      </c>
      <c r="T21" s="61">
        <v>0</v>
      </c>
      <c r="U21" s="61">
        <v>0</v>
      </c>
      <c r="V21" s="61">
        <v>0</v>
      </c>
      <c r="W21" s="61">
        <v>0</v>
      </c>
      <c r="X21" s="61">
        <v>0</v>
      </c>
      <c r="Y21" s="38">
        <f t="shared" si="2"/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</row>
    <row r="22" spans="1:30" ht="26.4" x14ac:dyDescent="0.3">
      <c r="A22" s="21" t="s">
        <v>41</v>
      </c>
      <c r="B22" s="8" t="s">
        <v>7</v>
      </c>
      <c r="C22" s="20">
        <f>SUM(C23:C24)</f>
        <v>184.39999999999998</v>
      </c>
      <c r="D22" s="31" t="s">
        <v>14</v>
      </c>
      <c r="E22" s="9">
        <f t="shared" si="0"/>
        <v>76.08</v>
      </c>
      <c r="F22" s="36">
        <f t="shared" si="1"/>
        <v>76.08</v>
      </c>
      <c r="G22" s="66">
        <f t="shared" ref="G22" si="3">G23+G24</f>
        <v>0</v>
      </c>
      <c r="H22" s="66">
        <f t="shared" ref="H22:X22" si="4">H23+H24</f>
        <v>0</v>
      </c>
      <c r="I22" s="66">
        <f t="shared" si="4"/>
        <v>0</v>
      </c>
      <c r="J22" s="66">
        <f t="shared" si="4"/>
        <v>76.08</v>
      </c>
      <c r="K22" s="66">
        <f t="shared" ref="K22" si="5">K23+K24</f>
        <v>0</v>
      </c>
      <c r="L22" s="66">
        <f t="shared" si="4"/>
        <v>0</v>
      </c>
      <c r="M22" s="66">
        <f t="shared" ref="M22" si="6">M23+M24</f>
        <v>0</v>
      </c>
      <c r="N22" s="66">
        <f t="shared" si="4"/>
        <v>0</v>
      </c>
      <c r="O22" s="66">
        <f t="shared" si="4"/>
        <v>0</v>
      </c>
      <c r="P22" s="66">
        <f t="shared" ref="P22" si="7">P23+P24</f>
        <v>0</v>
      </c>
      <c r="Q22" s="66">
        <f t="shared" si="4"/>
        <v>0</v>
      </c>
      <c r="R22" s="66">
        <f t="shared" ref="R22" si="8">R23+R24</f>
        <v>0</v>
      </c>
      <c r="S22" s="66">
        <f t="shared" si="4"/>
        <v>0</v>
      </c>
      <c r="T22" s="66">
        <f t="shared" ref="T22:U22" si="9">T23+T24</f>
        <v>0</v>
      </c>
      <c r="U22" s="66">
        <f t="shared" si="9"/>
        <v>0</v>
      </c>
      <c r="V22" s="66">
        <f t="shared" si="4"/>
        <v>0</v>
      </c>
      <c r="W22" s="66">
        <f t="shared" si="4"/>
        <v>0</v>
      </c>
      <c r="X22" s="66">
        <f t="shared" si="4"/>
        <v>0</v>
      </c>
      <c r="Y22" s="38">
        <f t="shared" si="2"/>
        <v>0</v>
      </c>
      <c r="Z22" s="20">
        <f>Z23+Z24</f>
        <v>0</v>
      </c>
      <c r="AA22" s="20">
        <f>AA23+AA24</f>
        <v>0</v>
      </c>
      <c r="AB22" s="20">
        <f>AB23+AB24</f>
        <v>0</v>
      </c>
      <c r="AC22" s="20">
        <f>AC23+AC24</f>
        <v>0</v>
      </c>
      <c r="AD22" s="20">
        <f>AD23+AD24</f>
        <v>0</v>
      </c>
    </row>
    <row r="23" spans="1:30" ht="26.4" x14ac:dyDescent="0.3">
      <c r="A23" s="22" t="s">
        <v>42</v>
      </c>
      <c r="B23" s="11" t="s">
        <v>8</v>
      </c>
      <c r="C23" s="2">
        <v>76.08</v>
      </c>
      <c r="D23" s="32">
        <f>C23/C4</f>
        <v>2.4541935483870967</v>
      </c>
      <c r="E23" s="9">
        <f t="shared" si="0"/>
        <v>76.08</v>
      </c>
      <c r="F23" s="36">
        <f t="shared" si="1"/>
        <v>76.08</v>
      </c>
      <c r="G23" s="60">
        <v>0</v>
      </c>
      <c r="H23" s="60">
        <v>0</v>
      </c>
      <c r="I23" s="60">
        <v>0</v>
      </c>
      <c r="J23" s="60">
        <v>76.08</v>
      </c>
      <c r="K23" s="60">
        <v>0</v>
      </c>
      <c r="L23" s="60">
        <v>0</v>
      </c>
      <c r="M23" s="60">
        <v>0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38">
        <f t="shared" si="2"/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</row>
    <row r="24" spans="1:30" ht="15" thickBot="1" x14ac:dyDescent="0.35">
      <c r="A24" s="46" t="s">
        <v>43</v>
      </c>
      <c r="B24" s="47" t="s">
        <v>9</v>
      </c>
      <c r="C24" s="2">
        <v>108.32</v>
      </c>
      <c r="D24" s="32">
        <f>C24/C4</f>
        <v>3.4941935483870967</v>
      </c>
      <c r="E24" s="41">
        <f t="shared" si="0"/>
        <v>0</v>
      </c>
      <c r="F24" s="36">
        <f t="shared" si="1"/>
        <v>0</v>
      </c>
      <c r="G24" s="60">
        <v>0</v>
      </c>
      <c r="H24" s="60">
        <v>0</v>
      </c>
      <c r="I24" s="60">
        <v>0</v>
      </c>
      <c r="J24" s="60">
        <v>0</v>
      </c>
      <c r="K24" s="60">
        <v>0</v>
      </c>
      <c r="L24" s="60">
        <v>0</v>
      </c>
      <c r="M24" s="60">
        <v>0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45">
        <f t="shared" si="2"/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</row>
    <row r="25" spans="1:30" ht="15" thickBot="1" x14ac:dyDescent="0.35">
      <c r="A25" s="71" t="s">
        <v>10</v>
      </c>
      <c r="B25" s="72"/>
      <c r="C25" s="12"/>
      <c r="D25" s="12"/>
      <c r="E25" s="42">
        <f t="shared" si="0"/>
        <v>3894.99</v>
      </c>
      <c r="F25" s="44">
        <f t="shared" si="1"/>
        <v>3380.99</v>
      </c>
      <c r="G25" s="67">
        <f>G13+G19+G20+G21+G22</f>
        <v>0</v>
      </c>
      <c r="H25" s="67">
        <f>H13+H19+H20+H21+H22</f>
        <v>115.68</v>
      </c>
      <c r="I25" s="67">
        <f>I13+I19+I20+I21+I22</f>
        <v>128.5</v>
      </c>
      <c r="J25" s="67">
        <f>J13+J19+J20+J21+J22</f>
        <v>862.08</v>
      </c>
      <c r="K25" s="67">
        <f t="shared" ref="K25:AC25" si="10">K13+K19+K20+K21+K22</f>
        <v>109.23</v>
      </c>
      <c r="L25" s="67">
        <f t="shared" si="10"/>
        <v>0</v>
      </c>
      <c r="M25" s="67">
        <f t="shared" si="10"/>
        <v>0</v>
      </c>
      <c r="N25" s="67">
        <f t="shared" si="10"/>
        <v>120.5</v>
      </c>
      <c r="O25" s="67">
        <f t="shared" si="10"/>
        <v>373.9</v>
      </c>
      <c r="P25" s="67">
        <f t="shared" si="10"/>
        <v>0</v>
      </c>
      <c r="Q25" s="67">
        <f t="shared" si="10"/>
        <v>0</v>
      </c>
      <c r="R25" s="67">
        <f t="shared" si="10"/>
        <v>0</v>
      </c>
      <c r="S25" s="67">
        <f t="shared" si="10"/>
        <v>39.15</v>
      </c>
      <c r="T25" s="67">
        <f t="shared" si="10"/>
        <v>128.5</v>
      </c>
      <c r="U25" s="67">
        <f t="shared" si="10"/>
        <v>475.45</v>
      </c>
      <c r="V25" s="67">
        <f t="shared" si="10"/>
        <v>899.5</v>
      </c>
      <c r="W25" s="67">
        <f t="shared" si="10"/>
        <v>0</v>
      </c>
      <c r="X25" s="67">
        <f t="shared" si="10"/>
        <v>128.5</v>
      </c>
      <c r="Y25" s="48">
        <f t="shared" si="2"/>
        <v>514</v>
      </c>
      <c r="Z25" s="3">
        <f t="shared" si="10"/>
        <v>128.5</v>
      </c>
      <c r="AA25" s="3">
        <f t="shared" si="10"/>
        <v>257</v>
      </c>
      <c r="AB25" s="3">
        <f t="shared" si="10"/>
        <v>0</v>
      </c>
      <c r="AC25" s="3">
        <f t="shared" si="10"/>
        <v>128.5</v>
      </c>
      <c r="AD25" s="3">
        <f>AD13+AD19+AD20+AD21+AD22</f>
        <v>0</v>
      </c>
    </row>
    <row r="27" spans="1:30" x14ac:dyDescent="0.3">
      <c r="A27" s="24" t="s">
        <v>13</v>
      </c>
      <c r="B27" s="13"/>
      <c r="C27" s="13"/>
      <c r="D27" s="13"/>
      <c r="E27" s="13"/>
      <c r="F27" s="13"/>
    </row>
    <row r="28" spans="1:30" x14ac:dyDescent="0.3">
      <c r="A28" s="24" t="s">
        <v>12</v>
      </c>
      <c r="B28" s="14"/>
      <c r="C28" s="14"/>
      <c r="D28" s="14"/>
      <c r="E28" s="13"/>
      <c r="F28" s="13"/>
    </row>
    <row r="29" spans="1:30" x14ac:dyDescent="0.3">
      <c r="A29" s="24"/>
      <c r="B29" s="15"/>
      <c r="C29" s="15"/>
      <c r="D29" s="15"/>
      <c r="E29" s="16"/>
      <c r="F29" s="16"/>
    </row>
    <row r="30" spans="1:30" x14ac:dyDescent="0.3">
      <c r="A30" s="13"/>
      <c r="B30" s="15"/>
      <c r="C30" s="15"/>
      <c r="D30" s="15"/>
      <c r="E30" s="16"/>
      <c r="F30" s="16"/>
    </row>
    <row r="31" spans="1:30" x14ac:dyDescent="0.3">
      <c r="A31" s="13"/>
      <c r="B31" s="15"/>
      <c r="C31" s="15"/>
      <c r="D31" s="49"/>
      <c r="E31" s="16"/>
      <c r="F31" s="16"/>
    </row>
    <row r="32" spans="1:30" x14ac:dyDescent="0.3">
      <c r="A32" s="13"/>
      <c r="B32" s="15"/>
      <c r="C32" s="15"/>
      <c r="D32" s="15"/>
      <c r="E32" s="16"/>
      <c r="F32" s="16"/>
    </row>
    <row r="33" spans="1:6" x14ac:dyDescent="0.3">
      <c r="A33" s="13"/>
      <c r="B33" s="13"/>
      <c r="C33" s="13"/>
      <c r="D33" s="13"/>
      <c r="E33" s="13"/>
      <c r="F33" s="13"/>
    </row>
    <row r="34" spans="1:6" x14ac:dyDescent="0.3">
      <c r="A34" s="17"/>
      <c r="B34" s="16"/>
      <c r="C34" s="16"/>
      <c r="D34" s="16"/>
      <c r="E34" s="16"/>
      <c r="F34" s="16"/>
    </row>
    <row r="35" spans="1:6" x14ac:dyDescent="0.3">
      <c r="A35" s="17"/>
      <c r="B35" s="16"/>
      <c r="C35" s="16"/>
      <c r="D35" s="16"/>
      <c r="E35" s="18"/>
      <c r="F35" s="18"/>
    </row>
  </sheetData>
  <mergeCells count="13">
    <mergeCell ref="A1:B2"/>
    <mergeCell ref="C1:D1"/>
    <mergeCell ref="A7:A9"/>
    <mergeCell ref="B7:B9"/>
    <mergeCell ref="C7:C9"/>
    <mergeCell ref="D7:D9"/>
    <mergeCell ref="A25:B25"/>
    <mergeCell ref="E7:AD7"/>
    <mergeCell ref="E8:E9"/>
    <mergeCell ref="F8:X8"/>
    <mergeCell ref="Y8:AD8"/>
    <mergeCell ref="A10:AD10"/>
    <mergeCell ref="A14:AD1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CD0A4-C5B8-444E-8646-20C44E8F0BEF}">
  <dimension ref="A1:AD35"/>
  <sheetViews>
    <sheetView workbookViewId="0">
      <pane xSplit="3" ySplit="10" topLeftCell="D18" activePane="bottomRight" state="frozen"/>
      <selection pane="topRight" activeCell="D1" sqref="D1"/>
      <selection pane="bottomLeft" activeCell="A11" sqref="A11"/>
      <selection pane="bottomRight" activeCell="D25" sqref="D25"/>
    </sheetView>
  </sheetViews>
  <sheetFormatPr defaultRowHeight="14.4" x14ac:dyDescent="0.3"/>
  <cols>
    <col min="1" max="1" width="8.88671875" style="6"/>
    <col min="2" max="2" width="29.44140625" style="6" customWidth="1"/>
    <col min="3" max="3" width="12.44140625" style="6" customWidth="1"/>
    <col min="4" max="4" width="14.44140625" style="6" customWidth="1"/>
    <col min="5" max="6" width="11.44140625" style="6" customWidth="1"/>
    <col min="7" max="7" width="10.109375" style="63" customWidth="1"/>
    <col min="8" max="8" width="9.21875" style="63" customWidth="1"/>
    <col min="9" max="12" width="10.109375" style="63" customWidth="1"/>
    <col min="13" max="13" width="9.44140625" style="63" customWidth="1"/>
    <col min="14" max="14" width="9.21875" style="63" customWidth="1"/>
    <col min="15" max="15" width="9.33203125" style="63" customWidth="1"/>
    <col min="16" max="16" width="8.88671875" style="63" customWidth="1"/>
    <col min="17" max="19" width="10.5546875" style="63" customWidth="1"/>
    <col min="20" max="24" width="11.33203125" style="63" customWidth="1"/>
    <col min="25" max="30" width="11.33203125" customWidth="1"/>
  </cols>
  <sheetData>
    <row r="1" spans="1:30" x14ac:dyDescent="0.3">
      <c r="A1" s="78" t="s">
        <v>0</v>
      </c>
      <c r="B1" s="78"/>
      <c r="C1" s="95" t="s">
        <v>75</v>
      </c>
      <c r="D1" s="96"/>
    </row>
    <row r="2" spans="1:30" ht="17.399999999999999" customHeight="1" x14ac:dyDescent="0.3">
      <c r="A2" s="78"/>
      <c r="B2" s="78"/>
      <c r="C2" s="19" t="s">
        <v>1</v>
      </c>
      <c r="D2" s="23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</row>
    <row r="3" spans="1:30" ht="17.399999999999999" customHeight="1" x14ac:dyDescent="0.3">
      <c r="A3" s="25"/>
      <c r="B3" s="25"/>
      <c r="C3" s="26"/>
      <c r="D3" s="25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30" ht="17.399999999999999" customHeight="1" x14ac:dyDescent="0.3">
      <c r="A4" s="25"/>
      <c r="B4" s="28" t="s">
        <v>58</v>
      </c>
      <c r="C4" s="29">
        <v>30</v>
      </c>
      <c r="D4" s="29"/>
      <c r="G4" s="64"/>
      <c r="H4" s="64"/>
      <c r="I4" s="70"/>
      <c r="J4" s="70"/>
      <c r="K4" s="70"/>
      <c r="L4" s="70"/>
      <c r="M4" s="64"/>
      <c r="N4" s="64"/>
      <c r="O4" s="64"/>
      <c r="P4" s="64"/>
      <c r="Q4" s="64"/>
      <c r="R4" s="64"/>
      <c r="S4" s="64"/>
    </row>
    <row r="5" spans="1:30" x14ac:dyDescent="0.3">
      <c r="A5" s="4"/>
      <c r="B5" s="27" t="s">
        <v>59</v>
      </c>
      <c r="C5" s="5">
        <v>21</v>
      </c>
      <c r="D5" s="5"/>
      <c r="E5" s="5"/>
      <c r="F5" s="5"/>
    </row>
    <row r="6" spans="1:30" ht="15" thickBot="1" x14ac:dyDescent="0.35">
      <c r="E6" s="7"/>
      <c r="F6" s="7"/>
    </row>
    <row r="7" spans="1:30" ht="15" thickBot="1" x14ac:dyDescent="0.35">
      <c r="A7" s="79" t="s">
        <v>2</v>
      </c>
      <c r="B7" s="82" t="s">
        <v>3</v>
      </c>
      <c r="C7" s="85" t="s">
        <v>17</v>
      </c>
      <c r="D7" s="82" t="s">
        <v>19</v>
      </c>
      <c r="E7" s="75" t="s">
        <v>18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7"/>
    </row>
    <row r="8" spans="1:30" ht="15" thickBot="1" x14ac:dyDescent="0.35">
      <c r="A8" s="80"/>
      <c r="B8" s="83"/>
      <c r="C8" s="86"/>
      <c r="D8" s="83"/>
      <c r="E8" s="93" t="s">
        <v>11</v>
      </c>
      <c r="F8" s="75" t="s">
        <v>20</v>
      </c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7"/>
      <c r="Y8" s="75" t="s">
        <v>21</v>
      </c>
      <c r="Z8" s="76"/>
      <c r="AA8" s="76"/>
      <c r="AB8" s="76"/>
      <c r="AC8" s="76"/>
      <c r="AD8" s="77"/>
    </row>
    <row r="9" spans="1:30" ht="69.599999999999994" customHeight="1" thickBot="1" x14ac:dyDescent="0.35">
      <c r="A9" s="81"/>
      <c r="B9" s="84"/>
      <c r="C9" s="87"/>
      <c r="D9" s="84"/>
      <c r="E9" s="94"/>
      <c r="F9" s="39" t="s">
        <v>23</v>
      </c>
      <c r="G9" s="54" t="str">
        <f>Kopsavilkums!G7</f>
        <v>Daugavpis tehnoloģiju un tūrisma tehnikums</v>
      </c>
      <c r="H9" s="54" t="str">
        <f>Kopsavilkums!H7</f>
        <v>Jelgavas tehnikums</v>
      </c>
      <c r="I9" s="54" t="str">
        <f>Kopsavilkums!I7</f>
        <v>Kandavas Lauksaimniecības tehnikums</v>
      </c>
      <c r="J9" s="54" t="str">
        <f>Kopsavilkums!J7</f>
        <v>Kuldīgas Tehnoloģiju un tūrisma tehnikums</v>
      </c>
      <c r="K9" s="54" t="str">
        <f>Kopsavilkums!K7</f>
        <v>Latgales industriālais tehnikums</v>
      </c>
      <c r="L9" s="54" t="str">
        <f>Kopsavilkums!L7</f>
        <v>RTU Latvijas Jūras akadēmijas Jūrskola</v>
      </c>
      <c r="M9" s="54" t="str">
        <f>Kopsavilkums!M7</f>
        <v>Ogres tehnikums</v>
      </c>
      <c r="N9" s="54" t="str">
        <f>Kopsavilkums!N7</f>
        <v>Liepājas Valsts tehnikums</v>
      </c>
      <c r="O9" s="54" t="str">
        <f>Kopsavilkums!O7</f>
        <v>Rīgas Valsts tehnikums</v>
      </c>
      <c r="P9" s="54" t="str">
        <f>Kopsavilkums!P7</f>
        <v>Rīgas Tehniskā koledža</v>
      </c>
      <c r="Q9" s="54" t="str">
        <f>Kopsavilkums!Q7</f>
        <v>Rīgas Celtniecības koledža</v>
      </c>
      <c r="R9" s="54" t="str">
        <f>Kopsavilkums!R7</f>
        <v>Rīgas Mākslas un mediju tehnikums</v>
      </c>
      <c r="S9" s="54" t="str">
        <f>Kopsavilkums!S7</f>
        <v>RTU aģentūra "Rīgas Tehniskās universitātes Olaines Tehnoloģiju koledža"</v>
      </c>
      <c r="T9" s="54" t="str">
        <f>Kopsavilkums!T7</f>
        <v>Rīgas Tirdzniecības profesionālā vidusskola</v>
      </c>
      <c r="U9" s="54" t="str">
        <f>Kopsavilkums!U7</f>
        <v>Saldus tehnikums</v>
      </c>
      <c r="V9" s="54" t="str">
        <f>Kopsavilkums!V7</f>
        <v>VSIA "Rīgas Tūrisma un radošās industrijas tehnikums"</v>
      </c>
      <c r="W9" s="54" t="str">
        <f>Kopsavilkums!W7</f>
        <v>Ventspils Tehnikums</v>
      </c>
      <c r="X9" s="54" t="str">
        <f>Kopsavilkums!X7</f>
        <v>Vidzemes Tehnoloģiju un dizaina tehnikums</v>
      </c>
      <c r="Y9" s="40" t="str">
        <f>Kopsavilkums!Y7</f>
        <v>Kopā KM</v>
      </c>
      <c r="Z9" s="55" t="str">
        <f>Kopsavilkums!Z7</f>
        <v>Jāzepa Mediņa Rīgas Mūzikas vidusskola</v>
      </c>
      <c r="AA9" s="55" t="str">
        <f>Kopsavilkums!AA7</f>
        <v>MIKC  "Nacionālā Mākslu vidusskola"</v>
      </c>
      <c r="AB9" s="55" t="str">
        <f>Kopsavilkums!AB7</f>
        <v>MIKC "Rīgas Dizaina un mākslas vidusskola"</v>
      </c>
      <c r="AC9" s="55" t="str">
        <f>Kopsavilkums!AC7</f>
        <v>MIKC "Ventspils Mūzikas vidusskola"</v>
      </c>
      <c r="AD9" s="55" t="str">
        <f>Kopsavilkums!AD7</f>
        <v>Alfrēda Kalniņa Cēsu Mūzikas vidusskola</v>
      </c>
    </row>
    <row r="10" spans="1:30" ht="15" thickBot="1" x14ac:dyDescent="0.35">
      <c r="A10" s="88" t="s">
        <v>30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</row>
    <row r="11" spans="1:30" ht="52.8" x14ac:dyDescent="0.3">
      <c r="A11" s="21" t="s">
        <v>32</v>
      </c>
      <c r="B11" s="8" t="s">
        <v>29</v>
      </c>
      <c r="C11" s="1" t="s">
        <v>14</v>
      </c>
      <c r="D11" s="1" t="s">
        <v>14</v>
      </c>
      <c r="E11" s="33">
        <f>F11+Y11</f>
        <v>58</v>
      </c>
      <c r="F11" s="35">
        <f>SUM(G11:X11)</f>
        <v>52</v>
      </c>
      <c r="G11" s="65">
        <v>1</v>
      </c>
      <c r="H11" s="65">
        <v>2</v>
      </c>
      <c r="I11" s="65">
        <v>1</v>
      </c>
      <c r="J11" s="65">
        <v>4</v>
      </c>
      <c r="K11" s="65">
        <v>1</v>
      </c>
      <c r="L11" s="65">
        <v>1</v>
      </c>
      <c r="M11" s="65">
        <v>6</v>
      </c>
      <c r="N11" s="65">
        <v>1</v>
      </c>
      <c r="O11" s="65">
        <v>3</v>
      </c>
      <c r="P11" s="65">
        <v>5</v>
      </c>
      <c r="Q11" s="65">
        <v>3</v>
      </c>
      <c r="R11" s="65">
        <v>11</v>
      </c>
      <c r="S11" s="65">
        <v>0</v>
      </c>
      <c r="T11" s="65">
        <v>1</v>
      </c>
      <c r="U11" s="65">
        <v>3</v>
      </c>
      <c r="V11" s="65">
        <v>7</v>
      </c>
      <c r="W11" s="65">
        <v>1</v>
      </c>
      <c r="X11" s="65">
        <v>1</v>
      </c>
      <c r="Y11" s="37">
        <f>SUM(Z11:AD11)</f>
        <v>6</v>
      </c>
      <c r="Z11" s="34">
        <v>1</v>
      </c>
      <c r="AA11" s="34">
        <v>2</v>
      </c>
      <c r="AB11" s="34">
        <v>2</v>
      </c>
      <c r="AC11" s="34">
        <v>1</v>
      </c>
      <c r="AD11" s="34">
        <v>0</v>
      </c>
    </row>
    <row r="12" spans="1:30" ht="26.4" x14ac:dyDescent="0.3">
      <c r="A12" s="21" t="s">
        <v>27</v>
      </c>
      <c r="B12" s="8" t="s">
        <v>15</v>
      </c>
      <c r="C12" s="1" t="s">
        <v>14</v>
      </c>
      <c r="D12" s="1" t="s">
        <v>14</v>
      </c>
      <c r="E12" s="33">
        <f>F12+Y12</f>
        <v>1136</v>
      </c>
      <c r="F12" s="35">
        <f>SUM(G12:X12)</f>
        <v>1052</v>
      </c>
      <c r="G12" s="65">
        <v>21</v>
      </c>
      <c r="H12" s="65">
        <v>42</v>
      </c>
      <c r="I12" s="65">
        <v>21</v>
      </c>
      <c r="J12" s="65">
        <v>84</v>
      </c>
      <c r="K12" s="65">
        <v>21</v>
      </c>
      <c r="L12" s="65">
        <v>21</v>
      </c>
      <c r="M12" s="65">
        <v>109</v>
      </c>
      <c r="N12" s="65">
        <v>21</v>
      </c>
      <c r="O12" s="65">
        <v>63</v>
      </c>
      <c r="P12" s="65">
        <v>105</v>
      </c>
      <c r="Q12" s="65">
        <v>43</v>
      </c>
      <c r="R12" s="65">
        <v>231</v>
      </c>
      <c r="S12" s="65">
        <v>0</v>
      </c>
      <c r="T12" s="65">
        <v>21</v>
      </c>
      <c r="U12" s="65">
        <v>63</v>
      </c>
      <c r="V12" s="65">
        <v>144</v>
      </c>
      <c r="W12" s="65">
        <v>21</v>
      </c>
      <c r="X12" s="65">
        <v>21</v>
      </c>
      <c r="Y12" s="37">
        <f>SUM(Z12:AD12)</f>
        <v>84</v>
      </c>
      <c r="Z12" s="34">
        <v>21</v>
      </c>
      <c r="AA12" s="34">
        <v>42</v>
      </c>
      <c r="AB12" s="34">
        <v>0</v>
      </c>
      <c r="AC12" s="34">
        <v>21</v>
      </c>
      <c r="AD12" s="34">
        <v>0</v>
      </c>
    </row>
    <row r="13" spans="1:30" ht="27" thickBot="1" x14ac:dyDescent="0.35">
      <c r="A13" s="50" t="s">
        <v>33</v>
      </c>
      <c r="B13" s="51" t="s">
        <v>4</v>
      </c>
      <c r="C13" s="52">
        <f>257/2</f>
        <v>128.5</v>
      </c>
      <c r="D13" s="53">
        <f>C13/C5</f>
        <v>6.1190476190476186</v>
      </c>
      <c r="E13" s="41">
        <f>F13+Y13</f>
        <v>2991.3328571428574</v>
      </c>
      <c r="F13" s="43">
        <f>SUM(G13:X13)</f>
        <v>2477.3328571428574</v>
      </c>
      <c r="G13" s="62">
        <v>0</v>
      </c>
      <c r="H13" s="62">
        <v>110.24</v>
      </c>
      <c r="I13" s="62">
        <v>128.5</v>
      </c>
      <c r="J13" s="62">
        <v>514</v>
      </c>
      <c r="K13" s="62">
        <v>73.430000000000007</v>
      </c>
      <c r="L13" s="62">
        <v>0</v>
      </c>
      <c r="M13" s="62">
        <v>0</v>
      </c>
      <c r="N13" s="62">
        <v>127.52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128.5</v>
      </c>
      <c r="U13" s="62">
        <v>385.5</v>
      </c>
      <c r="V13" s="62">
        <v>881.14285714285711</v>
      </c>
      <c r="W13" s="62">
        <v>0</v>
      </c>
      <c r="X13" s="62">
        <v>128.5</v>
      </c>
      <c r="Y13" s="45">
        <f>SUM(Z13:AD13)</f>
        <v>514</v>
      </c>
      <c r="Z13" s="52">
        <v>128.5</v>
      </c>
      <c r="AA13" s="52">
        <v>257</v>
      </c>
      <c r="AB13" s="52">
        <v>0</v>
      </c>
      <c r="AC13" s="52">
        <v>128.5</v>
      </c>
      <c r="AD13" s="52">
        <v>0</v>
      </c>
    </row>
    <row r="14" spans="1:30" ht="14.4" customHeight="1" thickBot="1" x14ac:dyDescent="0.35">
      <c r="A14" s="88" t="s">
        <v>31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</row>
    <row r="15" spans="1:30" ht="52.8" x14ac:dyDescent="0.3">
      <c r="A15" s="21" t="s">
        <v>34</v>
      </c>
      <c r="B15" s="8" t="s">
        <v>29</v>
      </c>
      <c r="C15" s="1" t="s">
        <v>14</v>
      </c>
      <c r="D15" s="1" t="s">
        <v>14</v>
      </c>
      <c r="E15" s="33">
        <f t="shared" ref="E15:E25" si="0">F15+Y15</f>
        <v>4</v>
      </c>
      <c r="F15" s="35">
        <f t="shared" ref="F15:F25" si="1">SUM(G15:X15)</f>
        <v>4</v>
      </c>
      <c r="G15" s="65">
        <v>0</v>
      </c>
      <c r="H15" s="65">
        <v>0</v>
      </c>
      <c r="I15" s="65">
        <v>0</v>
      </c>
      <c r="J15" s="65">
        <v>1</v>
      </c>
      <c r="K15" s="65">
        <v>0</v>
      </c>
      <c r="L15" s="65">
        <v>0</v>
      </c>
      <c r="M15" s="65">
        <v>0</v>
      </c>
      <c r="N15" s="65">
        <v>0</v>
      </c>
      <c r="O15" s="65">
        <v>1</v>
      </c>
      <c r="P15" s="65">
        <v>0</v>
      </c>
      <c r="Q15" s="65">
        <v>0</v>
      </c>
      <c r="R15" s="65">
        <v>0</v>
      </c>
      <c r="S15" s="65">
        <v>1</v>
      </c>
      <c r="T15" s="65">
        <v>0</v>
      </c>
      <c r="U15" s="65">
        <v>0</v>
      </c>
      <c r="V15" s="65">
        <v>0</v>
      </c>
      <c r="W15" s="65">
        <v>1</v>
      </c>
      <c r="X15" s="65">
        <v>0</v>
      </c>
      <c r="Y15" s="37">
        <f t="shared" ref="Y15:Y25" si="2">SUM(Z15:AD15)</f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</row>
    <row r="16" spans="1:30" ht="52.8" x14ac:dyDescent="0.3">
      <c r="A16" s="21" t="s">
        <v>35</v>
      </c>
      <c r="B16" s="8" t="s">
        <v>28</v>
      </c>
      <c r="C16" s="1" t="s">
        <v>14</v>
      </c>
      <c r="D16" s="1" t="s">
        <v>14</v>
      </c>
      <c r="E16" s="33">
        <f t="shared" si="0"/>
        <v>0</v>
      </c>
      <c r="F16" s="35">
        <f t="shared" si="1"/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0</v>
      </c>
      <c r="X16" s="65">
        <v>0</v>
      </c>
      <c r="Y16" s="37">
        <f t="shared" si="2"/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</row>
    <row r="17" spans="1:30" ht="26.4" x14ac:dyDescent="0.3">
      <c r="A17" s="21" t="s">
        <v>36</v>
      </c>
      <c r="B17" s="8" t="s">
        <v>16</v>
      </c>
      <c r="C17" s="1" t="s">
        <v>14</v>
      </c>
      <c r="D17" s="1" t="s">
        <v>14</v>
      </c>
      <c r="E17" s="33">
        <f t="shared" si="0"/>
        <v>120</v>
      </c>
      <c r="F17" s="35">
        <f t="shared" si="1"/>
        <v>120</v>
      </c>
      <c r="G17" s="65">
        <v>0</v>
      </c>
      <c r="H17" s="65">
        <v>0</v>
      </c>
      <c r="I17" s="65">
        <v>0</v>
      </c>
      <c r="J17" s="65">
        <v>30</v>
      </c>
      <c r="K17" s="65">
        <v>0</v>
      </c>
      <c r="L17" s="65">
        <v>0</v>
      </c>
      <c r="M17" s="65">
        <v>0</v>
      </c>
      <c r="N17" s="65">
        <v>0</v>
      </c>
      <c r="O17" s="65">
        <v>30</v>
      </c>
      <c r="P17" s="65">
        <v>0</v>
      </c>
      <c r="Q17" s="65">
        <v>0</v>
      </c>
      <c r="R17" s="65">
        <v>0</v>
      </c>
      <c r="S17" s="65">
        <v>30</v>
      </c>
      <c r="T17" s="65">
        <v>0</v>
      </c>
      <c r="U17" s="65">
        <v>0</v>
      </c>
      <c r="V17" s="65">
        <v>0</v>
      </c>
      <c r="W17" s="65">
        <v>30</v>
      </c>
      <c r="X17" s="65">
        <v>0</v>
      </c>
      <c r="Y17" s="37">
        <f t="shared" si="2"/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</row>
    <row r="18" spans="1:30" ht="26.4" x14ac:dyDescent="0.3">
      <c r="A18" s="21" t="s">
        <v>37</v>
      </c>
      <c r="B18" s="8" t="s">
        <v>15</v>
      </c>
      <c r="C18" s="1" t="s">
        <v>14</v>
      </c>
      <c r="D18" s="1" t="s">
        <v>14</v>
      </c>
      <c r="E18" s="33">
        <f t="shared" si="0"/>
        <v>84</v>
      </c>
      <c r="F18" s="35">
        <f t="shared" si="1"/>
        <v>84</v>
      </c>
      <c r="G18" s="65">
        <v>0</v>
      </c>
      <c r="H18" s="65">
        <v>0</v>
      </c>
      <c r="I18" s="65">
        <v>0</v>
      </c>
      <c r="J18" s="65">
        <v>21</v>
      </c>
      <c r="K18" s="65">
        <v>0</v>
      </c>
      <c r="L18" s="65">
        <v>0</v>
      </c>
      <c r="M18" s="65">
        <v>0</v>
      </c>
      <c r="N18" s="65">
        <v>0</v>
      </c>
      <c r="O18" s="65">
        <v>21</v>
      </c>
      <c r="P18" s="65">
        <v>0</v>
      </c>
      <c r="Q18" s="65">
        <v>0</v>
      </c>
      <c r="R18" s="65">
        <v>0</v>
      </c>
      <c r="S18" s="65">
        <v>21</v>
      </c>
      <c r="T18" s="65">
        <v>0</v>
      </c>
      <c r="U18" s="65">
        <v>0</v>
      </c>
      <c r="V18" s="65">
        <v>0</v>
      </c>
      <c r="W18" s="65">
        <v>21</v>
      </c>
      <c r="X18" s="65">
        <v>0</v>
      </c>
      <c r="Y18" s="37">
        <f t="shared" si="2"/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</row>
    <row r="19" spans="1:30" ht="26.4" x14ac:dyDescent="0.3">
      <c r="A19" s="21" t="s">
        <v>38</v>
      </c>
      <c r="B19" s="8" t="s">
        <v>4</v>
      </c>
      <c r="C19" s="1">
        <v>257</v>
      </c>
      <c r="D19" s="30">
        <f>C19/C5</f>
        <v>12.238095238095237</v>
      </c>
      <c r="E19" s="9">
        <f t="shared" si="0"/>
        <v>275.64</v>
      </c>
      <c r="F19" s="36">
        <f t="shared" si="1"/>
        <v>275.64</v>
      </c>
      <c r="G19" s="61">
        <v>0</v>
      </c>
      <c r="H19" s="61">
        <v>0</v>
      </c>
      <c r="I19" s="61">
        <v>0</v>
      </c>
      <c r="J19" s="61">
        <v>257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18.64</v>
      </c>
      <c r="T19" s="61">
        <v>0</v>
      </c>
      <c r="U19" s="61">
        <v>0</v>
      </c>
      <c r="V19" s="61">
        <v>0</v>
      </c>
      <c r="W19" s="61">
        <v>0</v>
      </c>
      <c r="X19" s="61">
        <v>0</v>
      </c>
      <c r="Y19" s="38">
        <f t="shared" si="2"/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ht="52.8" x14ac:dyDescent="0.3">
      <c r="A20" s="21" t="s">
        <v>39</v>
      </c>
      <c r="B20" s="8" t="s">
        <v>5</v>
      </c>
      <c r="C20" s="1">
        <v>50</v>
      </c>
      <c r="D20" s="30" t="s">
        <v>14</v>
      </c>
      <c r="E20" s="9">
        <f t="shared" si="0"/>
        <v>0</v>
      </c>
      <c r="F20" s="36">
        <f t="shared" si="1"/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0</v>
      </c>
      <c r="T20" s="61">
        <v>0</v>
      </c>
      <c r="U20" s="61">
        <v>0</v>
      </c>
      <c r="V20" s="61">
        <v>0</v>
      </c>
      <c r="W20" s="61">
        <v>0</v>
      </c>
      <c r="X20" s="61">
        <v>0</v>
      </c>
      <c r="Y20" s="38">
        <f t="shared" si="2"/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x14ac:dyDescent="0.3">
      <c r="A21" s="21" t="s">
        <v>40</v>
      </c>
      <c r="B21" s="10" t="s">
        <v>64</v>
      </c>
      <c r="C21" s="1">
        <v>15</v>
      </c>
      <c r="D21" s="30">
        <f>C21/C4</f>
        <v>0.5</v>
      </c>
      <c r="E21" s="9">
        <f t="shared" si="0"/>
        <v>105</v>
      </c>
      <c r="F21" s="36">
        <f t="shared" si="1"/>
        <v>105</v>
      </c>
      <c r="G21" s="61">
        <v>0</v>
      </c>
      <c r="H21" s="61">
        <v>0</v>
      </c>
      <c r="I21" s="61">
        <v>0</v>
      </c>
      <c r="J21" s="61">
        <v>45</v>
      </c>
      <c r="K21" s="61">
        <v>0</v>
      </c>
      <c r="L21" s="61">
        <v>0</v>
      </c>
      <c r="M21" s="61">
        <v>0</v>
      </c>
      <c r="N21" s="61">
        <v>0</v>
      </c>
      <c r="O21" s="61">
        <v>45</v>
      </c>
      <c r="P21" s="61">
        <v>0</v>
      </c>
      <c r="Q21" s="61">
        <v>0</v>
      </c>
      <c r="R21" s="61">
        <v>0</v>
      </c>
      <c r="S21" s="61">
        <v>15</v>
      </c>
      <c r="T21" s="61">
        <v>0</v>
      </c>
      <c r="U21" s="61">
        <v>0</v>
      </c>
      <c r="V21" s="61">
        <v>0</v>
      </c>
      <c r="W21" s="61">
        <v>0</v>
      </c>
      <c r="X21" s="61">
        <v>0</v>
      </c>
      <c r="Y21" s="38">
        <f t="shared" si="2"/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</row>
    <row r="22" spans="1:30" ht="26.4" x14ac:dyDescent="0.3">
      <c r="A22" s="21" t="s">
        <v>41</v>
      </c>
      <c r="B22" s="8" t="s">
        <v>7</v>
      </c>
      <c r="C22" s="20">
        <f>SUM(C23:C24)</f>
        <v>184.39999999999998</v>
      </c>
      <c r="D22" s="31" t="s">
        <v>14</v>
      </c>
      <c r="E22" s="9">
        <f t="shared" si="0"/>
        <v>76.08</v>
      </c>
      <c r="F22" s="36">
        <f t="shared" si="1"/>
        <v>76.08</v>
      </c>
      <c r="G22" s="66">
        <f t="shared" ref="G22" si="3">G23+G24</f>
        <v>0</v>
      </c>
      <c r="H22" s="66">
        <f t="shared" ref="H22:X22" si="4">H23+H24</f>
        <v>0</v>
      </c>
      <c r="I22" s="66">
        <f t="shared" si="4"/>
        <v>0</v>
      </c>
      <c r="J22" s="66">
        <f t="shared" ref="J22" si="5">J23+J24</f>
        <v>76.08</v>
      </c>
      <c r="K22" s="66">
        <f t="shared" ref="K22" si="6">K23+K24</f>
        <v>0</v>
      </c>
      <c r="L22" s="66">
        <f t="shared" si="4"/>
        <v>0</v>
      </c>
      <c r="M22" s="66">
        <f t="shared" ref="M22:N22" si="7">M23+M24</f>
        <v>0</v>
      </c>
      <c r="N22" s="66">
        <f t="shared" si="7"/>
        <v>0</v>
      </c>
      <c r="O22" s="66">
        <f t="shared" si="4"/>
        <v>0</v>
      </c>
      <c r="P22" s="66">
        <f t="shared" ref="P22" si="8">P23+P24</f>
        <v>0</v>
      </c>
      <c r="Q22" s="66">
        <f t="shared" si="4"/>
        <v>0</v>
      </c>
      <c r="R22" s="66">
        <f t="shared" ref="R22" si="9">R23+R24</f>
        <v>0</v>
      </c>
      <c r="S22" s="66">
        <f t="shared" si="4"/>
        <v>0</v>
      </c>
      <c r="T22" s="66">
        <f t="shared" ref="T22" si="10">T23+T24</f>
        <v>0</v>
      </c>
      <c r="U22" s="66">
        <f t="shared" ref="U22" si="11">U23+U24</f>
        <v>0</v>
      </c>
      <c r="V22" s="66">
        <f t="shared" si="4"/>
        <v>0</v>
      </c>
      <c r="W22" s="66">
        <f t="shared" ref="W22" si="12">W23+W24</f>
        <v>0</v>
      </c>
      <c r="X22" s="66">
        <f t="shared" si="4"/>
        <v>0</v>
      </c>
      <c r="Y22" s="38">
        <f t="shared" si="2"/>
        <v>0</v>
      </c>
      <c r="Z22" s="20">
        <f>Z23+Z24</f>
        <v>0</v>
      </c>
      <c r="AA22" s="20">
        <f>AA23+AA24</f>
        <v>0</v>
      </c>
      <c r="AB22" s="20">
        <f>AB23+AB24</f>
        <v>0</v>
      </c>
      <c r="AC22" s="20">
        <f>AC23+AC24</f>
        <v>0</v>
      </c>
      <c r="AD22" s="20">
        <f>AD23+AD24</f>
        <v>0</v>
      </c>
    </row>
    <row r="23" spans="1:30" ht="26.4" x14ac:dyDescent="0.3">
      <c r="A23" s="22" t="s">
        <v>42</v>
      </c>
      <c r="B23" s="11" t="s">
        <v>8</v>
      </c>
      <c r="C23" s="2">
        <v>76.08</v>
      </c>
      <c r="D23" s="32">
        <f>C23/C4</f>
        <v>2.536</v>
      </c>
      <c r="E23" s="9">
        <f t="shared" si="0"/>
        <v>76.08</v>
      </c>
      <c r="F23" s="36">
        <f t="shared" si="1"/>
        <v>76.08</v>
      </c>
      <c r="G23" s="60">
        <v>0</v>
      </c>
      <c r="H23" s="60">
        <v>0</v>
      </c>
      <c r="I23" s="60">
        <v>0</v>
      </c>
      <c r="J23" s="60">
        <v>76.08</v>
      </c>
      <c r="K23" s="60">
        <v>0</v>
      </c>
      <c r="L23" s="60">
        <v>0</v>
      </c>
      <c r="M23" s="60">
        <v>0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38">
        <f t="shared" si="2"/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</row>
    <row r="24" spans="1:30" ht="15" thickBot="1" x14ac:dyDescent="0.35">
      <c r="A24" s="46" t="s">
        <v>43</v>
      </c>
      <c r="B24" s="47" t="s">
        <v>9</v>
      </c>
      <c r="C24" s="2">
        <v>108.32</v>
      </c>
      <c r="D24" s="32">
        <f>C24/C4</f>
        <v>3.6106666666666665</v>
      </c>
      <c r="E24" s="41">
        <f t="shared" si="0"/>
        <v>0</v>
      </c>
      <c r="F24" s="36">
        <f t="shared" si="1"/>
        <v>0</v>
      </c>
      <c r="G24" s="60">
        <v>0</v>
      </c>
      <c r="H24" s="60">
        <v>0</v>
      </c>
      <c r="I24" s="60">
        <v>0</v>
      </c>
      <c r="J24" s="60">
        <v>0</v>
      </c>
      <c r="K24" s="60">
        <v>0</v>
      </c>
      <c r="L24" s="60">
        <v>0</v>
      </c>
      <c r="M24" s="60">
        <v>0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45">
        <f t="shared" si="2"/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</row>
    <row r="25" spans="1:30" ht="15" thickBot="1" x14ac:dyDescent="0.35">
      <c r="A25" s="71" t="s">
        <v>10</v>
      </c>
      <c r="B25" s="72"/>
      <c r="C25" s="12"/>
      <c r="D25" s="12"/>
      <c r="E25" s="42">
        <f t="shared" si="0"/>
        <v>3448.0528571428576</v>
      </c>
      <c r="F25" s="44">
        <f t="shared" si="1"/>
        <v>2934.0528571428576</v>
      </c>
      <c r="G25" s="67">
        <f>G13+G19+G20+G21+G22</f>
        <v>0</v>
      </c>
      <c r="H25" s="67">
        <f>H13+H19+H20+H21+H22</f>
        <v>110.24</v>
      </c>
      <c r="I25" s="67">
        <f>I13+I19+I20+I21+I22</f>
        <v>128.5</v>
      </c>
      <c r="J25" s="67">
        <f>J13+J19+J20+J21+J22</f>
        <v>892.08</v>
      </c>
      <c r="K25" s="67">
        <f t="shared" ref="K25:AC25" si="13">K13+K19+K20+K21+K22</f>
        <v>73.430000000000007</v>
      </c>
      <c r="L25" s="67">
        <f t="shared" si="13"/>
        <v>0</v>
      </c>
      <c r="M25" s="67">
        <f t="shared" si="13"/>
        <v>0</v>
      </c>
      <c r="N25" s="67">
        <f t="shared" si="13"/>
        <v>127.52</v>
      </c>
      <c r="O25" s="67">
        <f t="shared" si="13"/>
        <v>45</v>
      </c>
      <c r="P25" s="67">
        <f t="shared" si="13"/>
        <v>0</v>
      </c>
      <c r="Q25" s="67">
        <f t="shared" si="13"/>
        <v>0</v>
      </c>
      <c r="R25" s="67">
        <f t="shared" si="13"/>
        <v>0</v>
      </c>
      <c r="S25" s="67">
        <f t="shared" si="13"/>
        <v>33.64</v>
      </c>
      <c r="T25" s="67">
        <f t="shared" si="13"/>
        <v>128.5</v>
      </c>
      <c r="U25" s="67">
        <f t="shared" si="13"/>
        <v>385.5</v>
      </c>
      <c r="V25" s="67">
        <f t="shared" si="13"/>
        <v>881.14285714285711</v>
      </c>
      <c r="W25" s="67">
        <f t="shared" si="13"/>
        <v>0</v>
      </c>
      <c r="X25" s="67">
        <f t="shared" si="13"/>
        <v>128.5</v>
      </c>
      <c r="Y25" s="48">
        <f t="shared" si="2"/>
        <v>514</v>
      </c>
      <c r="Z25" s="3">
        <f t="shared" si="13"/>
        <v>128.5</v>
      </c>
      <c r="AA25" s="3">
        <f t="shared" si="13"/>
        <v>257</v>
      </c>
      <c r="AB25" s="3">
        <f t="shared" si="13"/>
        <v>0</v>
      </c>
      <c r="AC25" s="3">
        <f t="shared" si="13"/>
        <v>128.5</v>
      </c>
      <c r="AD25" s="3">
        <f>AD13+AD19+AD20+AD21+AD22</f>
        <v>0</v>
      </c>
    </row>
    <row r="27" spans="1:30" x14ac:dyDescent="0.3">
      <c r="A27" s="24" t="s">
        <v>13</v>
      </c>
      <c r="B27" s="13"/>
      <c r="C27" s="13"/>
      <c r="D27" s="13"/>
      <c r="E27" s="13"/>
      <c r="F27" s="13"/>
    </row>
    <row r="28" spans="1:30" x14ac:dyDescent="0.3">
      <c r="A28" s="24" t="s">
        <v>12</v>
      </c>
      <c r="B28" s="14"/>
      <c r="C28" s="14"/>
      <c r="D28" s="14"/>
      <c r="E28" s="13"/>
      <c r="F28" s="13"/>
    </row>
    <row r="29" spans="1:30" x14ac:dyDescent="0.3">
      <c r="A29" s="59" t="s">
        <v>65</v>
      </c>
      <c r="B29" s="15"/>
      <c r="C29" s="15"/>
      <c r="D29" s="15"/>
      <c r="E29" s="16"/>
      <c r="F29" s="16"/>
    </row>
    <row r="30" spans="1:30" x14ac:dyDescent="0.3">
      <c r="A30" s="13"/>
      <c r="B30" s="15"/>
      <c r="C30" s="15"/>
      <c r="D30" s="15"/>
      <c r="E30" s="16"/>
      <c r="F30" s="16"/>
    </row>
    <row r="31" spans="1:30" x14ac:dyDescent="0.3">
      <c r="A31" s="13"/>
      <c r="B31" s="15"/>
      <c r="C31" s="15"/>
      <c r="D31" s="49"/>
      <c r="E31" s="16"/>
      <c r="F31" s="16"/>
    </row>
    <row r="32" spans="1:30" x14ac:dyDescent="0.3">
      <c r="A32" s="13"/>
      <c r="B32" s="15"/>
      <c r="C32" s="15"/>
      <c r="D32" s="15"/>
      <c r="E32" s="16"/>
      <c r="F32" s="16"/>
    </row>
    <row r="33" spans="1:6" x14ac:dyDescent="0.3">
      <c r="A33" s="13"/>
      <c r="B33" s="13"/>
      <c r="C33" s="13"/>
      <c r="D33" s="13"/>
      <c r="E33" s="13"/>
      <c r="F33" s="13"/>
    </row>
    <row r="34" spans="1:6" x14ac:dyDescent="0.3">
      <c r="A34" s="17"/>
      <c r="B34" s="16"/>
      <c r="C34" s="16"/>
      <c r="D34" s="16"/>
      <c r="E34" s="16"/>
      <c r="F34" s="16"/>
    </row>
    <row r="35" spans="1:6" x14ac:dyDescent="0.3">
      <c r="A35" s="17"/>
      <c r="B35" s="16"/>
      <c r="C35" s="16"/>
      <c r="D35" s="16"/>
      <c r="E35" s="18"/>
      <c r="F35" s="18"/>
    </row>
  </sheetData>
  <mergeCells count="13">
    <mergeCell ref="A1:B2"/>
    <mergeCell ref="C1:D1"/>
    <mergeCell ref="A7:A9"/>
    <mergeCell ref="B7:B9"/>
    <mergeCell ref="C7:C9"/>
    <mergeCell ref="D7:D9"/>
    <mergeCell ref="A25:B25"/>
    <mergeCell ref="E7:AD7"/>
    <mergeCell ref="E8:E9"/>
    <mergeCell ref="F8:X8"/>
    <mergeCell ref="Y8:AD8"/>
    <mergeCell ref="A10:AD10"/>
    <mergeCell ref="A14:AD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7</vt:i4>
      </vt:variant>
    </vt:vector>
  </HeadingPairs>
  <TitlesOfParts>
    <vt:vector size="7" baseType="lpstr">
      <vt:lpstr>Kopsavilkums</vt:lpstr>
      <vt:lpstr>Janvaris</vt:lpstr>
      <vt:lpstr>Februaris</vt:lpstr>
      <vt:lpstr>Marts</vt:lpstr>
      <vt:lpstr>Aprilis</vt:lpstr>
      <vt:lpstr>Maijs</vt:lpstr>
      <vt:lpstr>Junijs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Vija Sapežinska</dc:creator>
  <cp:lastModifiedBy>Vija Sapežinska</cp:lastModifiedBy>
  <dcterms:created xsi:type="dcterms:W3CDTF">2022-09-07T07:21:23Z</dcterms:created>
  <dcterms:modified xsi:type="dcterms:W3CDTF">2023-11-21T12:08:59Z</dcterms:modified>
</cp:coreProperties>
</file>