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P:\Dokumenti\Inga\LNG PIEPRASĪJUMI\Robežapsardze_ārkārtējā situācija_Baltkrievija\2024\2024.sept\Uz FM\TAP\"/>
    </mc:Choice>
  </mc:AlternateContent>
  <xr:revisionPtr revIDLastSave="0" documentId="13_ncr:1_{8D53F492-87A7-486C-B0E7-8F69C9A448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S_sept" sheetId="26" r:id="rId1"/>
    <sheet name="1.tabula" sheetId="27" r:id="rId2"/>
    <sheet name="2.tabula" sheetId="34" r:id="rId3"/>
  </sheets>
  <definedNames>
    <definedName name="_xlnm._FilterDatabase" localSheetId="2" hidden="1">'2.tabula'!$J$7:$L$97</definedName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34" l="1"/>
  <c r="J122" i="34"/>
  <c r="J121" i="34"/>
  <c r="J120" i="34"/>
  <c r="K120" i="34" s="1"/>
  <c r="L120" i="34" s="1"/>
  <c r="J119" i="34"/>
  <c r="J118" i="34"/>
  <c r="J117" i="34"/>
  <c r="K117" i="34" s="1"/>
  <c r="J116" i="34"/>
  <c r="J115" i="34"/>
  <c r="K115" i="34" s="1"/>
  <c r="J114" i="34"/>
  <c r="J113" i="34"/>
  <c r="K113" i="34" s="1"/>
  <c r="J112" i="34"/>
  <c r="K112" i="34" s="1"/>
  <c r="L112" i="34" s="1"/>
  <c r="J111" i="34"/>
  <c r="J110" i="34"/>
  <c r="J109" i="34"/>
  <c r="J108" i="34"/>
  <c r="J107" i="34"/>
  <c r="K107" i="34" s="1"/>
  <c r="J106" i="34"/>
  <c r="K106" i="34" s="1"/>
  <c r="L106" i="34" s="1"/>
  <c r="J105" i="34"/>
  <c r="J104" i="34"/>
  <c r="K104" i="34" s="1"/>
  <c r="L104" i="34" s="1"/>
  <c r="J103" i="34"/>
  <c r="J102" i="34"/>
  <c r="J101" i="34"/>
  <c r="J100" i="34"/>
  <c r="J99" i="34"/>
  <c r="K99" i="34" s="1"/>
  <c r="J98" i="34"/>
  <c r="K98" i="34" s="1"/>
  <c r="L98" i="34" s="1"/>
  <c r="J97" i="34"/>
  <c r="K96" i="34"/>
  <c r="L96" i="34" s="1"/>
  <c r="J96" i="34"/>
  <c r="J95" i="34"/>
  <c r="J94" i="34"/>
  <c r="J93" i="34"/>
  <c r="K93" i="34" s="1"/>
  <c r="J92" i="34"/>
  <c r="J91" i="34"/>
  <c r="K91" i="34" s="1"/>
  <c r="J90" i="34"/>
  <c r="K90" i="34" s="1"/>
  <c r="L90" i="34" s="1"/>
  <c r="J89" i="34"/>
  <c r="J88" i="34"/>
  <c r="K88" i="34" s="1"/>
  <c r="L88" i="34" s="1"/>
  <c r="J87" i="34"/>
  <c r="J86" i="34"/>
  <c r="K85" i="34"/>
  <c r="L85" i="34" s="1"/>
  <c r="J85" i="34"/>
  <c r="J84" i="34"/>
  <c r="J83" i="34"/>
  <c r="K83" i="34" s="1"/>
  <c r="J82" i="34"/>
  <c r="K82" i="34" s="1"/>
  <c r="L82" i="34" s="1"/>
  <c r="J81" i="34"/>
  <c r="K81" i="34" s="1"/>
  <c r="J80" i="34"/>
  <c r="K80" i="34" s="1"/>
  <c r="L80" i="34" s="1"/>
  <c r="J79" i="34"/>
  <c r="J78" i="34"/>
  <c r="J77" i="34"/>
  <c r="J76" i="34"/>
  <c r="J75" i="34"/>
  <c r="K75" i="34" s="1"/>
  <c r="J74" i="34"/>
  <c r="K74" i="34" s="1"/>
  <c r="L74" i="34" s="1"/>
  <c r="J73" i="34"/>
  <c r="J72" i="34"/>
  <c r="K72" i="34" s="1"/>
  <c r="L72" i="34" s="1"/>
  <c r="J71" i="34"/>
  <c r="J70" i="34"/>
  <c r="J69" i="34"/>
  <c r="K69" i="34" s="1"/>
  <c r="L69" i="34" s="1"/>
  <c r="J68" i="34"/>
  <c r="J67" i="34"/>
  <c r="K67" i="34" s="1"/>
  <c r="J66" i="34"/>
  <c r="J65" i="34"/>
  <c r="J64" i="34"/>
  <c r="K64" i="34" s="1"/>
  <c r="L64" i="34" s="1"/>
  <c r="J63" i="34"/>
  <c r="J62" i="34"/>
  <c r="K62" i="34" s="1"/>
  <c r="J61" i="34"/>
  <c r="K61" i="34" s="1"/>
  <c r="L61" i="34" s="1"/>
  <c r="J60" i="34"/>
  <c r="J59" i="34"/>
  <c r="J58" i="34"/>
  <c r="J57" i="34"/>
  <c r="J56" i="34"/>
  <c r="K56" i="34" s="1"/>
  <c r="L56" i="34" s="1"/>
  <c r="J55" i="34"/>
  <c r="J54" i="34"/>
  <c r="K54" i="34" s="1"/>
  <c r="J53" i="34"/>
  <c r="K53" i="34" s="1"/>
  <c r="L53" i="34" s="1"/>
  <c r="J52" i="34"/>
  <c r="J51" i="34"/>
  <c r="K51" i="34" s="1"/>
  <c r="J50" i="34"/>
  <c r="J49" i="34"/>
  <c r="J48" i="34"/>
  <c r="K48" i="34" s="1"/>
  <c r="L48" i="34" s="1"/>
  <c r="J47" i="34"/>
  <c r="J46" i="34"/>
  <c r="J45" i="34"/>
  <c r="K45" i="34" s="1"/>
  <c r="L45" i="34" s="1"/>
  <c r="J44" i="34"/>
  <c r="J43" i="34"/>
  <c r="K43" i="34" s="1"/>
  <c r="J42" i="34"/>
  <c r="J41" i="34"/>
  <c r="J40" i="34"/>
  <c r="K40" i="34" s="1"/>
  <c r="L40" i="34" s="1"/>
  <c r="J39" i="34"/>
  <c r="J38" i="34"/>
  <c r="J37" i="34"/>
  <c r="K37" i="34" s="1"/>
  <c r="L37" i="34" s="1"/>
  <c r="J36" i="34"/>
  <c r="J35" i="34"/>
  <c r="K35" i="34" s="1"/>
  <c r="J34" i="34"/>
  <c r="J33" i="34"/>
  <c r="K33" i="34" s="1"/>
  <c r="J32" i="34"/>
  <c r="K32" i="34" s="1"/>
  <c r="L32" i="34" s="1"/>
  <c r="J31" i="34"/>
  <c r="J30" i="34"/>
  <c r="K30" i="34" s="1"/>
  <c r="J29" i="34"/>
  <c r="K29" i="34" s="1"/>
  <c r="L29" i="34" s="1"/>
  <c r="J28" i="34"/>
  <c r="J27" i="34"/>
  <c r="J26" i="34"/>
  <c r="J25" i="34"/>
  <c r="K25" i="34" s="1"/>
  <c r="J24" i="34"/>
  <c r="K24" i="34" s="1"/>
  <c r="L24" i="34" s="1"/>
  <c r="J23" i="34"/>
  <c r="J22" i="34"/>
  <c r="J21" i="34"/>
  <c r="K21" i="34" s="1"/>
  <c r="L21" i="34" s="1"/>
  <c r="J20" i="34"/>
  <c r="J19" i="34"/>
  <c r="K19" i="34" s="1"/>
  <c r="J18" i="34"/>
  <c r="J17" i="34"/>
  <c r="K17" i="34" s="1"/>
  <c r="K16" i="34"/>
  <c r="L16" i="34" s="1"/>
  <c r="J16" i="34"/>
  <c r="J15" i="34"/>
  <c r="J14" i="34"/>
  <c r="J13" i="34"/>
  <c r="K13" i="34" s="1"/>
  <c r="J12" i="34"/>
  <c r="J11" i="34"/>
  <c r="K11" i="34" s="1"/>
  <c r="J10" i="34"/>
  <c r="K10" i="34" s="1"/>
  <c r="L10" i="34" s="1"/>
  <c r="J9" i="34"/>
  <c r="J8" i="34"/>
  <c r="J7" i="34" s="1"/>
  <c r="I426" i="27"/>
  <c r="J426" i="27" s="1"/>
  <c r="I425" i="27"/>
  <c r="J425" i="27" s="1"/>
  <c r="I424" i="27"/>
  <c r="J424" i="27" s="1"/>
  <c r="I423" i="27"/>
  <c r="J423" i="27" s="1"/>
  <c r="I422" i="27"/>
  <c r="J422" i="27" s="1"/>
  <c r="I421" i="27"/>
  <c r="J421" i="27" s="1"/>
  <c r="J420" i="27"/>
  <c r="I420" i="27"/>
  <c r="I419" i="27"/>
  <c r="J419" i="27" s="1"/>
  <c r="I418" i="27"/>
  <c r="J418" i="27" s="1"/>
  <c r="I417" i="27"/>
  <c r="J417" i="27" s="1"/>
  <c r="J416" i="27"/>
  <c r="I416" i="27"/>
  <c r="I415" i="27"/>
  <c r="J415" i="27" s="1"/>
  <c r="J414" i="27"/>
  <c r="I414" i="27"/>
  <c r="I413" i="27"/>
  <c r="J413" i="27" s="1"/>
  <c r="K413" i="27" s="1"/>
  <c r="J412" i="27"/>
  <c r="I412" i="27"/>
  <c r="I411" i="27"/>
  <c r="J411" i="27" s="1"/>
  <c r="I410" i="27"/>
  <c r="J410" i="27" s="1"/>
  <c r="J409" i="27"/>
  <c r="I409" i="27"/>
  <c r="J408" i="27"/>
  <c r="I408" i="27"/>
  <c r="I407" i="27"/>
  <c r="J407" i="27" s="1"/>
  <c r="I406" i="27"/>
  <c r="J406" i="27" s="1"/>
  <c r="L405" i="27"/>
  <c r="K405" i="27"/>
  <c r="I405" i="27"/>
  <c r="J405" i="27" s="1"/>
  <c r="I404" i="27"/>
  <c r="J404" i="27" s="1"/>
  <c r="I403" i="27"/>
  <c r="J403" i="27" s="1"/>
  <c r="I402" i="27"/>
  <c r="J402" i="27" s="1"/>
  <c r="I401" i="27"/>
  <c r="J401" i="27" s="1"/>
  <c r="I400" i="27"/>
  <c r="J400" i="27" s="1"/>
  <c r="J399" i="27"/>
  <c r="I399" i="27"/>
  <c r="I398" i="27"/>
  <c r="J398" i="27" s="1"/>
  <c r="I397" i="27"/>
  <c r="J397" i="27" s="1"/>
  <c r="I396" i="27"/>
  <c r="J396" i="27" s="1"/>
  <c r="I395" i="27"/>
  <c r="J395" i="27" s="1"/>
  <c r="I394" i="27"/>
  <c r="J394" i="27" s="1"/>
  <c r="J393" i="27"/>
  <c r="I393" i="27"/>
  <c r="I392" i="27"/>
  <c r="J392" i="27" s="1"/>
  <c r="I391" i="27"/>
  <c r="J391" i="27" s="1"/>
  <c r="I390" i="27"/>
  <c r="J390" i="27" s="1"/>
  <c r="I389" i="27"/>
  <c r="J389" i="27" s="1"/>
  <c r="I388" i="27"/>
  <c r="J388" i="27" s="1"/>
  <c r="J387" i="27"/>
  <c r="K387" i="27" s="1"/>
  <c r="L387" i="27" s="1"/>
  <c r="I387" i="27"/>
  <c r="I386" i="27"/>
  <c r="J386" i="27" s="1"/>
  <c r="I385" i="27"/>
  <c r="J385" i="27" s="1"/>
  <c r="I384" i="27"/>
  <c r="J384" i="27" s="1"/>
  <c r="I383" i="27"/>
  <c r="J383" i="27" s="1"/>
  <c r="I382" i="27"/>
  <c r="J382" i="27" s="1"/>
  <c r="I381" i="27"/>
  <c r="J381" i="27" s="1"/>
  <c r="I380" i="27"/>
  <c r="J380" i="27" s="1"/>
  <c r="I379" i="27"/>
  <c r="J379" i="27" s="1"/>
  <c r="K379" i="27" s="1"/>
  <c r="I378" i="27"/>
  <c r="J378" i="27" s="1"/>
  <c r="I377" i="27"/>
  <c r="J377" i="27" s="1"/>
  <c r="K377" i="27" s="1"/>
  <c r="I376" i="27"/>
  <c r="J376" i="27" s="1"/>
  <c r="I375" i="27"/>
  <c r="J375" i="27" s="1"/>
  <c r="I374" i="27"/>
  <c r="J374" i="27" s="1"/>
  <c r="K373" i="27"/>
  <c r="L373" i="27" s="1"/>
  <c r="I373" i="27"/>
  <c r="J373" i="27" s="1"/>
  <c r="J372" i="27"/>
  <c r="I372" i="27"/>
  <c r="I371" i="27"/>
  <c r="J371" i="27" s="1"/>
  <c r="K371" i="27" s="1"/>
  <c r="I370" i="27"/>
  <c r="J370" i="27" s="1"/>
  <c r="J369" i="27"/>
  <c r="I369" i="27"/>
  <c r="I368" i="27"/>
  <c r="J368" i="27" s="1"/>
  <c r="I367" i="27"/>
  <c r="J367" i="27" s="1"/>
  <c r="I366" i="27"/>
  <c r="J366" i="27" s="1"/>
  <c r="I365" i="27"/>
  <c r="J365" i="27" s="1"/>
  <c r="K365" i="27" s="1"/>
  <c r="L365" i="27" s="1"/>
  <c r="I364" i="27"/>
  <c r="J364" i="27" s="1"/>
  <c r="I363" i="27"/>
  <c r="J363" i="27" s="1"/>
  <c r="I362" i="27"/>
  <c r="J362" i="27" s="1"/>
  <c r="I361" i="27"/>
  <c r="J361" i="27" s="1"/>
  <c r="I360" i="27"/>
  <c r="J360" i="27" s="1"/>
  <c r="I359" i="27"/>
  <c r="J359" i="27" s="1"/>
  <c r="I358" i="27"/>
  <c r="J358" i="27" s="1"/>
  <c r="I357" i="27"/>
  <c r="J357" i="27" s="1"/>
  <c r="J356" i="27"/>
  <c r="I356" i="27"/>
  <c r="I355" i="27"/>
  <c r="J355" i="27" s="1"/>
  <c r="I354" i="27"/>
  <c r="J354" i="27" s="1"/>
  <c r="I353" i="27"/>
  <c r="J353" i="27" s="1"/>
  <c r="I352" i="27"/>
  <c r="J352" i="27" s="1"/>
  <c r="J351" i="27"/>
  <c r="I351" i="27"/>
  <c r="J350" i="27"/>
  <c r="I350" i="27"/>
  <c r="I349" i="27"/>
  <c r="J349" i="27" s="1"/>
  <c r="I348" i="27"/>
  <c r="J348" i="27" s="1"/>
  <c r="I347" i="27"/>
  <c r="J347" i="27" s="1"/>
  <c r="I346" i="27"/>
  <c r="J346" i="27" s="1"/>
  <c r="I345" i="27"/>
  <c r="J345" i="27" s="1"/>
  <c r="J344" i="27"/>
  <c r="I344" i="27"/>
  <c r="I343" i="27"/>
  <c r="J343" i="27" s="1"/>
  <c r="I342" i="27"/>
  <c r="J342" i="27" s="1"/>
  <c r="L341" i="27"/>
  <c r="K341" i="27"/>
  <c r="I341" i="27"/>
  <c r="J341" i="27" s="1"/>
  <c r="I340" i="27"/>
  <c r="J340" i="27" s="1"/>
  <c r="I339" i="27"/>
  <c r="J339" i="27" s="1"/>
  <c r="I338" i="27"/>
  <c r="J338" i="27" s="1"/>
  <c r="I337" i="27"/>
  <c r="J337" i="27" s="1"/>
  <c r="I336" i="27"/>
  <c r="J336" i="27" s="1"/>
  <c r="J335" i="27"/>
  <c r="K335" i="27" s="1"/>
  <c r="I335" i="27"/>
  <c r="I334" i="27"/>
  <c r="J334" i="27" s="1"/>
  <c r="I333" i="27"/>
  <c r="J333" i="27" s="1"/>
  <c r="I332" i="27"/>
  <c r="J332" i="27" s="1"/>
  <c r="I331" i="27"/>
  <c r="J331" i="27" s="1"/>
  <c r="I330" i="27"/>
  <c r="J330" i="27" s="1"/>
  <c r="K329" i="27"/>
  <c r="L329" i="27" s="1"/>
  <c r="J329" i="27"/>
  <c r="I329" i="27"/>
  <c r="I328" i="27"/>
  <c r="J328" i="27" s="1"/>
  <c r="I327" i="27"/>
  <c r="J327" i="27" s="1"/>
  <c r="I326" i="27"/>
  <c r="J326" i="27" s="1"/>
  <c r="K325" i="27"/>
  <c r="I325" i="27"/>
  <c r="J325" i="27" s="1"/>
  <c r="I324" i="27"/>
  <c r="J324" i="27" s="1"/>
  <c r="J323" i="27"/>
  <c r="I323" i="27"/>
  <c r="I322" i="27"/>
  <c r="J322" i="27" s="1"/>
  <c r="I321" i="27"/>
  <c r="J321" i="27" s="1"/>
  <c r="I320" i="27"/>
  <c r="J320" i="27" s="1"/>
  <c r="I319" i="27"/>
  <c r="J319" i="27" s="1"/>
  <c r="I318" i="27"/>
  <c r="J318" i="27" s="1"/>
  <c r="I317" i="27"/>
  <c r="J317" i="27" s="1"/>
  <c r="I316" i="27"/>
  <c r="J316" i="27" s="1"/>
  <c r="I315" i="27"/>
  <c r="J315" i="27" s="1"/>
  <c r="I314" i="27"/>
  <c r="J314" i="27" s="1"/>
  <c r="I313" i="27"/>
  <c r="J313" i="27" s="1"/>
  <c r="I312" i="27"/>
  <c r="J312" i="27" s="1"/>
  <c r="I311" i="27"/>
  <c r="J311" i="27" s="1"/>
  <c r="I310" i="27"/>
  <c r="J310" i="27" s="1"/>
  <c r="I309" i="27"/>
  <c r="J309" i="27" s="1"/>
  <c r="K309" i="27" s="1"/>
  <c r="L309" i="27" s="1"/>
  <c r="J308" i="27"/>
  <c r="I308" i="27"/>
  <c r="I307" i="27"/>
  <c r="J307" i="27" s="1"/>
  <c r="I306" i="27"/>
  <c r="J306" i="27" s="1"/>
  <c r="K305" i="27"/>
  <c r="L305" i="27" s="1"/>
  <c r="J305" i="27"/>
  <c r="I305" i="27"/>
  <c r="I304" i="27"/>
  <c r="J304" i="27" s="1"/>
  <c r="I303" i="27"/>
  <c r="J303" i="27" s="1"/>
  <c r="I302" i="27"/>
  <c r="J302" i="27" s="1"/>
  <c r="L301" i="27"/>
  <c r="I301" i="27"/>
  <c r="J301" i="27" s="1"/>
  <c r="K301" i="27" s="1"/>
  <c r="I300" i="27"/>
  <c r="J300" i="27" s="1"/>
  <c r="I299" i="27"/>
  <c r="J299" i="27" s="1"/>
  <c r="I298" i="27"/>
  <c r="J298" i="27" s="1"/>
  <c r="I297" i="27"/>
  <c r="J297" i="27" s="1"/>
  <c r="I296" i="27"/>
  <c r="J296" i="27" s="1"/>
  <c r="K296" i="27" s="1"/>
  <c r="J295" i="27"/>
  <c r="I295" i="27"/>
  <c r="J294" i="27"/>
  <c r="K294" i="27" s="1"/>
  <c r="I294" i="27"/>
  <c r="I293" i="27"/>
  <c r="J293" i="27" s="1"/>
  <c r="I292" i="27"/>
  <c r="J292" i="27" s="1"/>
  <c r="K292" i="27" s="1"/>
  <c r="J291" i="27"/>
  <c r="I291" i="27"/>
  <c r="I290" i="27"/>
  <c r="J290" i="27" s="1"/>
  <c r="I289" i="27"/>
  <c r="J289" i="27" s="1"/>
  <c r="I288" i="27"/>
  <c r="J288" i="27" s="1"/>
  <c r="I287" i="27"/>
  <c r="J287" i="27" s="1"/>
  <c r="I286" i="27"/>
  <c r="J286" i="27" s="1"/>
  <c r="J285" i="27"/>
  <c r="I285" i="27"/>
  <c r="L284" i="27"/>
  <c r="J284" i="27"/>
  <c r="K284" i="27" s="1"/>
  <c r="I284" i="27"/>
  <c r="I283" i="27"/>
  <c r="J283" i="27" s="1"/>
  <c r="I282" i="27"/>
  <c r="J282" i="27" s="1"/>
  <c r="K281" i="27"/>
  <c r="L281" i="27" s="1"/>
  <c r="J281" i="27"/>
  <c r="I281" i="27"/>
  <c r="I280" i="27"/>
  <c r="J280" i="27" s="1"/>
  <c r="K280" i="27" s="1"/>
  <c r="I279" i="27"/>
  <c r="J279" i="27" s="1"/>
  <c r="L278" i="27"/>
  <c r="J278" i="27"/>
  <c r="K278" i="27" s="1"/>
  <c r="I278" i="27"/>
  <c r="I277" i="27"/>
  <c r="J277" i="27" s="1"/>
  <c r="L276" i="27"/>
  <c r="J276" i="27"/>
  <c r="K276" i="27" s="1"/>
  <c r="I276" i="27"/>
  <c r="I275" i="27"/>
  <c r="J275" i="27" s="1"/>
  <c r="I274" i="27"/>
  <c r="J274" i="27" s="1"/>
  <c r="I273" i="27"/>
  <c r="J273" i="27" s="1"/>
  <c r="K273" i="27" s="1"/>
  <c r="I272" i="27"/>
  <c r="J272" i="27" s="1"/>
  <c r="I271" i="27"/>
  <c r="J271" i="27" s="1"/>
  <c r="I270" i="27"/>
  <c r="J270" i="27" s="1"/>
  <c r="J269" i="27"/>
  <c r="I269" i="27"/>
  <c r="I268" i="27"/>
  <c r="J268" i="27" s="1"/>
  <c r="K268" i="27" s="1"/>
  <c r="I267" i="27"/>
  <c r="J267" i="27" s="1"/>
  <c r="I266" i="27"/>
  <c r="J266" i="27" s="1"/>
  <c r="J265" i="27"/>
  <c r="I265" i="27"/>
  <c r="I264" i="27"/>
  <c r="J264" i="27" s="1"/>
  <c r="K264" i="27" s="1"/>
  <c r="I263" i="27"/>
  <c r="J263" i="27" s="1"/>
  <c r="K263" i="27" s="1"/>
  <c r="J262" i="27"/>
  <c r="K262" i="27" s="1"/>
  <c r="I262" i="27"/>
  <c r="J261" i="27"/>
  <c r="I261" i="27"/>
  <c r="I260" i="27"/>
  <c r="J260" i="27" s="1"/>
  <c r="I259" i="27"/>
  <c r="J259" i="27" s="1"/>
  <c r="L258" i="27"/>
  <c r="I258" i="27"/>
  <c r="J258" i="27" s="1"/>
  <c r="K258" i="27" s="1"/>
  <c r="I257" i="27"/>
  <c r="J257" i="27" s="1"/>
  <c r="J256" i="27"/>
  <c r="I256" i="27"/>
  <c r="J255" i="27"/>
  <c r="K255" i="27" s="1"/>
  <c r="I255" i="27"/>
  <c r="I254" i="27"/>
  <c r="J254" i="27" s="1"/>
  <c r="K254" i="27" s="1"/>
  <c r="I253" i="27"/>
  <c r="J253" i="27" s="1"/>
  <c r="J252" i="27"/>
  <c r="K252" i="27" s="1"/>
  <c r="I252" i="27"/>
  <c r="I251" i="27"/>
  <c r="J251" i="27" s="1"/>
  <c r="K251" i="27" s="1"/>
  <c r="I250" i="27"/>
  <c r="J250" i="27" s="1"/>
  <c r="L249" i="27"/>
  <c r="J249" i="27"/>
  <c r="K249" i="27" s="1"/>
  <c r="I249" i="27"/>
  <c r="I248" i="27"/>
  <c r="J248" i="27" s="1"/>
  <c r="J247" i="27"/>
  <c r="K247" i="27" s="1"/>
  <c r="I247" i="27"/>
  <c r="I246" i="27"/>
  <c r="J246" i="27" s="1"/>
  <c r="I245" i="27"/>
  <c r="J245" i="27" s="1"/>
  <c r="I244" i="27"/>
  <c r="J244" i="27" s="1"/>
  <c r="K244" i="27" s="1"/>
  <c r="I243" i="27"/>
  <c r="J243" i="27" s="1"/>
  <c r="I242" i="27"/>
  <c r="J242" i="27" s="1"/>
  <c r="K242" i="27" s="1"/>
  <c r="L242" i="27" s="1"/>
  <c r="I241" i="27"/>
  <c r="J241" i="27" s="1"/>
  <c r="J240" i="27"/>
  <c r="I240" i="27"/>
  <c r="L239" i="27"/>
  <c r="I239" i="27"/>
  <c r="J239" i="27" s="1"/>
  <c r="K239" i="27" s="1"/>
  <c r="I238" i="27"/>
  <c r="J238" i="27" s="1"/>
  <c r="I237" i="27"/>
  <c r="J237" i="27" s="1"/>
  <c r="I236" i="27"/>
  <c r="J236" i="27" s="1"/>
  <c r="L235" i="27"/>
  <c r="I235" i="27"/>
  <c r="J235" i="27" s="1"/>
  <c r="K235" i="27" s="1"/>
  <c r="I234" i="27"/>
  <c r="J234" i="27" s="1"/>
  <c r="J233" i="27"/>
  <c r="I233" i="27"/>
  <c r="K232" i="27"/>
  <c r="L232" i="27" s="1"/>
  <c r="J232" i="27"/>
  <c r="I232" i="27"/>
  <c r="I231" i="27"/>
  <c r="J231" i="27" s="1"/>
  <c r="I230" i="27"/>
  <c r="J230" i="27" s="1"/>
  <c r="I229" i="27"/>
  <c r="J229" i="27" s="1"/>
  <c r="K229" i="27" s="1"/>
  <c r="I228" i="27"/>
  <c r="J228" i="27" s="1"/>
  <c r="I227" i="27"/>
  <c r="J227" i="27" s="1"/>
  <c r="I226" i="27"/>
  <c r="J226" i="27" s="1"/>
  <c r="J225" i="27"/>
  <c r="K225" i="27" s="1"/>
  <c r="I225" i="27"/>
  <c r="K224" i="27"/>
  <c r="L224" i="27" s="1"/>
  <c r="J224" i="27"/>
  <c r="I224" i="27"/>
  <c r="I223" i="27"/>
  <c r="J223" i="27" s="1"/>
  <c r="J222" i="27"/>
  <c r="K222" i="27" s="1"/>
  <c r="L222" i="27" s="1"/>
  <c r="I222" i="27"/>
  <c r="I221" i="27"/>
  <c r="J221" i="27" s="1"/>
  <c r="I220" i="27"/>
  <c r="J220" i="27" s="1"/>
  <c r="L219" i="27"/>
  <c r="I219" i="27"/>
  <c r="J219" i="27" s="1"/>
  <c r="K219" i="27" s="1"/>
  <c r="I218" i="27"/>
  <c r="J218" i="27" s="1"/>
  <c r="J217" i="27"/>
  <c r="K217" i="27" s="1"/>
  <c r="I217" i="27"/>
  <c r="I216" i="27"/>
  <c r="J216" i="27" s="1"/>
  <c r="I215" i="27"/>
  <c r="J215" i="27" s="1"/>
  <c r="I214" i="27"/>
  <c r="J214" i="27" s="1"/>
  <c r="I213" i="27"/>
  <c r="J213" i="27" s="1"/>
  <c r="I212" i="27"/>
  <c r="J212" i="27" s="1"/>
  <c r="I211" i="27"/>
  <c r="J211" i="27" s="1"/>
  <c r="I210" i="27"/>
  <c r="J210" i="27" s="1"/>
  <c r="K209" i="27"/>
  <c r="L209" i="27" s="1"/>
  <c r="I209" i="27"/>
  <c r="J209" i="27" s="1"/>
  <c r="I208" i="27"/>
  <c r="J208" i="27" s="1"/>
  <c r="J207" i="27"/>
  <c r="I207" i="27"/>
  <c r="I206" i="27"/>
  <c r="J206" i="27" s="1"/>
  <c r="I205" i="27"/>
  <c r="J205" i="27" s="1"/>
  <c r="I204" i="27"/>
  <c r="J204" i="27" s="1"/>
  <c r="J203" i="27"/>
  <c r="I203" i="27"/>
  <c r="I202" i="27"/>
  <c r="J202" i="27" s="1"/>
  <c r="K202" i="27" s="1"/>
  <c r="L202" i="27" s="1"/>
  <c r="I201" i="27"/>
  <c r="J201" i="27" s="1"/>
  <c r="K200" i="27"/>
  <c r="L200" i="27" s="1"/>
  <c r="I200" i="27"/>
  <c r="J200" i="27" s="1"/>
  <c r="I199" i="27"/>
  <c r="J199" i="27" s="1"/>
  <c r="I198" i="27"/>
  <c r="J198" i="27" s="1"/>
  <c r="I197" i="27"/>
  <c r="J197" i="27" s="1"/>
  <c r="I196" i="27"/>
  <c r="J196" i="27" s="1"/>
  <c r="K196" i="27" s="1"/>
  <c r="L196" i="27" s="1"/>
  <c r="I195" i="27"/>
  <c r="J195" i="27" s="1"/>
  <c r="K195" i="27" s="1"/>
  <c r="I194" i="27"/>
  <c r="J194" i="27" s="1"/>
  <c r="I193" i="27"/>
  <c r="J193" i="27" s="1"/>
  <c r="K193" i="27" s="1"/>
  <c r="L193" i="27" s="1"/>
  <c r="I192" i="27"/>
  <c r="J192" i="27" s="1"/>
  <c r="J191" i="27"/>
  <c r="I191" i="27"/>
  <c r="I190" i="27"/>
  <c r="J190" i="27" s="1"/>
  <c r="I189" i="27"/>
  <c r="J189" i="27" s="1"/>
  <c r="I188" i="27"/>
  <c r="J188" i="27" s="1"/>
  <c r="I187" i="27"/>
  <c r="J187" i="27" s="1"/>
  <c r="I186" i="27"/>
  <c r="J186" i="27" s="1"/>
  <c r="K186" i="27" s="1"/>
  <c r="L186" i="27" s="1"/>
  <c r="I185" i="27"/>
  <c r="J185" i="27" s="1"/>
  <c r="L184" i="27"/>
  <c r="K184" i="27"/>
  <c r="I184" i="27"/>
  <c r="J184" i="27" s="1"/>
  <c r="I183" i="27"/>
  <c r="J183" i="27" s="1"/>
  <c r="I182" i="27"/>
  <c r="J182" i="27" s="1"/>
  <c r="I181" i="27"/>
  <c r="J181" i="27" s="1"/>
  <c r="I180" i="27"/>
  <c r="J180" i="27" s="1"/>
  <c r="I179" i="27"/>
  <c r="J179" i="27" s="1"/>
  <c r="K179" i="27" s="1"/>
  <c r="I178" i="27"/>
  <c r="J178" i="27" s="1"/>
  <c r="I177" i="27"/>
  <c r="J177" i="27" s="1"/>
  <c r="I176" i="27"/>
  <c r="J176" i="27" s="1"/>
  <c r="J175" i="27"/>
  <c r="I175" i="27"/>
  <c r="I174" i="27"/>
  <c r="J174" i="27" s="1"/>
  <c r="I173" i="27"/>
  <c r="J173" i="27" s="1"/>
  <c r="I172" i="27"/>
  <c r="J172" i="27" s="1"/>
  <c r="I171" i="27"/>
  <c r="J171" i="27" s="1"/>
  <c r="I170" i="27"/>
  <c r="J170" i="27" s="1"/>
  <c r="K170" i="27" s="1"/>
  <c r="L170" i="27" s="1"/>
  <c r="I169" i="27"/>
  <c r="J169" i="27" s="1"/>
  <c r="K168" i="27"/>
  <c r="L168" i="27" s="1"/>
  <c r="I168" i="27"/>
  <c r="J168" i="27" s="1"/>
  <c r="I167" i="27"/>
  <c r="J167" i="27" s="1"/>
  <c r="I166" i="27"/>
  <c r="J166" i="27" s="1"/>
  <c r="I165" i="27"/>
  <c r="J165" i="27" s="1"/>
  <c r="I164" i="27"/>
  <c r="J164" i="27" s="1"/>
  <c r="I163" i="27"/>
  <c r="J163" i="27" s="1"/>
  <c r="K163" i="27" s="1"/>
  <c r="K162" i="27"/>
  <c r="L162" i="27" s="1"/>
  <c r="I162" i="27"/>
  <c r="J162" i="27" s="1"/>
  <c r="I161" i="27"/>
  <c r="J161" i="27" s="1"/>
  <c r="I160" i="27"/>
  <c r="J160" i="27" s="1"/>
  <c r="K159" i="27"/>
  <c r="L159" i="27" s="1"/>
  <c r="J159" i="27"/>
  <c r="I159" i="27"/>
  <c r="I158" i="27"/>
  <c r="J158" i="27" s="1"/>
  <c r="I157" i="27"/>
  <c r="J157" i="27" s="1"/>
  <c r="I156" i="27"/>
  <c r="J156" i="27" s="1"/>
  <c r="I155" i="27"/>
  <c r="J155" i="27" s="1"/>
  <c r="I154" i="27"/>
  <c r="J154" i="27" s="1"/>
  <c r="K154" i="27" s="1"/>
  <c r="L154" i="27" s="1"/>
  <c r="J153" i="27"/>
  <c r="I153" i="27"/>
  <c r="K152" i="27"/>
  <c r="L152" i="27" s="1"/>
  <c r="I152" i="27"/>
  <c r="J152" i="27" s="1"/>
  <c r="I151" i="27"/>
  <c r="J151" i="27" s="1"/>
  <c r="K150" i="27"/>
  <c r="L150" i="27" s="1"/>
  <c r="I150" i="27"/>
  <c r="J150" i="27" s="1"/>
  <c r="I149" i="27"/>
  <c r="J149" i="27" s="1"/>
  <c r="I148" i="27"/>
  <c r="J148" i="27" s="1"/>
  <c r="I147" i="27"/>
  <c r="J147" i="27" s="1"/>
  <c r="K147" i="27" s="1"/>
  <c r="I146" i="27"/>
  <c r="J146" i="27" s="1"/>
  <c r="K146" i="27" s="1"/>
  <c r="L146" i="27" s="1"/>
  <c r="I145" i="27"/>
  <c r="J145" i="27" s="1"/>
  <c r="I144" i="27"/>
  <c r="J144" i="27" s="1"/>
  <c r="J143" i="27"/>
  <c r="K143" i="27" s="1"/>
  <c r="L143" i="27" s="1"/>
  <c r="I143" i="27"/>
  <c r="I142" i="27"/>
  <c r="J142" i="27" s="1"/>
  <c r="I141" i="27"/>
  <c r="J141" i="27" s="1"/>
  <c r="I140" i="27"/>
  <c r="J140" i="27" s="1"/>
  <c r="I139" i="27"/>
  <c r="J139" i="27" s="1"/>
  <c r="I138" i="27"/>
  <c r="J138" i="27" s="1"/>
  <c r="K138" i="27" s="1"/>
  <c r="L138" i="27" s="1"/>
  <c r="I137" i="27"/>
  <c r="J137" i="27" s="1"/>
  <c r="K136" i="27"/>
  <c r="L136" i="27" s="1"/>
  <c r="I136" i="27"/>
  <c r="J136" i="27" s="1"/>
  <c r="I135" i="27"/>
  <c r="J135" i="27" s="1"/>
  <c r="I134" i="27"/>
  <c r="J134" i="27" s="1"/>
  <c r="K134" i="27" s="1"/>
  <c r="L134" i="27" s="1"/>
  <c r="I133" i="27"/>
  <c r="J133" i="27" s="1"/>
  <c r="I132" i="27"/>
  <c r="J132" i="27" s="1"/>
  <c r="I131" i="27"/>
  <c r="J131" i="27" s="1"/>
  <c r="K131" i="27" s="1"/>
  <c r="I130" i="27"/>
  <c r="J130" i="27" s="1"/>
  <c r="I129" i="27"/>
  <c r="J129" i="27" s="1"/>
  <c r="I128" i="27"/>
  <c r="J128" i="27" s="1"/>
  <c r="J127" i="27"/>
  <c r="I127" i="27"/>
  <c r="I126" i="27"/>
  <c r="J126" i="27" s="1"/>
  <c r="J125" i="27"/>
  <c r="I125" i="27"/>
  <c r="I124" i="27"/>
  <c r="J124" i="27" s="1"/>
  <c r="I123" i="27"/>
  <c r="J123" i="27" s="1"/>
  <c r="I122" i="27"/>
  <c r="J122" i="27" s="1"/>
  <c r="K122" i="27" s="1"/>
  <c r="L122" i="27" s="1"/>
  <c r="I121" i="27"/>
  <c r="J121" i="27" s="1"/>
  <c r="K120" i="27"/>
  <c r="L120" i="27" s="1"/>
  <c r="I120" i="27"/>
  <c r="J120" i="27" s="1"/>
  <c r="I119" i="27"/>
  <c r="J119" i="27" s="1"/>
  <c r="I118" i="27"/>
  <c r="J118" i="27" s="1"/>
  <c r="I117" i="27"/>
  <c r="J117" i="27" s="1"/>
  <c r="I116" i="27"/>
  <c r="J116" i="27" s="1"/>
  <c r="L115" i="27"/>
  <c r="I115" i="27"/>
  <c r="J115" i="27" s="1"/>
  <c r="K115" i="27" s="1"/>
  <c r="I114" i="27"/>
  <c r="J114" i="27" s="1"/>
  <c r="I113" i="27"/>
  <c r="J113" i="27" s="1"/>
  <c r="K112" i="27"/>
  <c r="I112" i="27"/>
  <c r="J112" i="27" s="1"/>
  <c r="J111" i="27"/>
  <c r="I111" i="27"/>
  <c r="I110" i="27"/>
  <c r="J110" i="27" s="1"/>
  <c r="I109" i="27"/>
  <c r="J109" i="27" s="1"/>
  <c r="I108" i="27"/>
  <c r="J108" i="27" s="1"/>
  <c r="I107" i="27"/>
  <c r="J107" i="27" s="1"/>
  <c r="L106" i="27"/>
  <c r="I106" i="27"/>
  <c r="J106" i="27" s="1"/>
  <c r="K106" i="27" s="1"/>
  <c r="I105" i="27"/>
  <c r="J105" i="27" s="1"/>
  <c r="K104" i="27"/>
  <c r="L104" i="27" s="1"/>
  <c r="I104" i="27"/>
  <c r="J104" i="27" s="1"/>
  <c r="J103" i="27"/>
  <c r="I103" i="27"/>
  <c r="I102" i="27"/>
  <c r="J102" i="27" s="1"/>
  <c r="I101" i="27"/>
  <c r="J101" i="27" s="1"/>
  <c r="I100" i="27"/>
  <c r="J100" i="27" s="1"/>
  <c r="I99" i="27"/>
  <c r="J99" i="27" s="1"/>
  <c r="K99" i="27" s="1"/>
  <c r="I98" i="27"/>
  <c r="J98" i="27" s="1"/>
  <c r="I97" i="27"/>
  <c r="J97" i="27" s="1"/>
  <c r="I96" i="27"/>
  <c r="J96" i="27" s="1"/>
  <c r="J95" i="27"/>
  <c r="I95" i="27"/>
  <c r="I94" i="27"/>
  <c r="J94" i="27" s="1"/>
  <c r="I93" i="27"/>
  <c r="J93" i="27" s="1"/>
  <c r="I92" i="27"/>
  <c r="J92" i="27" s="1"/>
  <c r="I91" i="27"/>
  <c r="J91" i="27" s="1"/>
  <c r="I90" i="27"/>
  <c r="J90" i="27" s="1"/>
  <c r="K90" i="27" s="1"/>
  <c r="L90" i="27" s="1"/>
  <c r="I89" i="27"/>
  <c r="J89" i="27" s="1"/>
  <c r="K88" i="27"/>
  <c r="L88" i="27" s="1"/>
  <c r="I88" i="27"/>
  <c r="J88" i="27" s="1"/>
  <c r="I87" i="27"/>
  <c r="J87" i="27" s="1"/>
  <c r="I86" i="27"/>
  <c r="J86" i="27" s="1"/>
  <c r="I85" i="27"/>
  <c r="J85" i="27" s="1"/>
  <c r="K84" i="27"/>
  <c r="L84" i="27" s="1"/>
  <c r="I84" i="27"/>
  <c r="J84" i="27" s="1"/>
  <c r="I83" i="27"/>
  <c r="J83" i="27" s="1"/>
  <c r="K83" i="27" s="1"/>
  <c r="I82" i="27"/>
  <c r="J82" i="27" s="1"/>
  <c r="K81" i="27"/>
  <c r="L81" i="27" s="1"/>
  <c r="I81" i="27"/>
  <c r="J81" i="27" s="1"/>
  <c r="I80" i="27"/>
  <c r="J80" i="27" s="1"/>
  <c r="J79" i="27"/>
  <c r="K79" i="27" s="1"/>
  <c r="I79" i="27"/>
  <c r="I78" i="27"/>
  <c r="J78" i="27" s="1"/>
  <c r="I77" i="27"/>
  <c r="J77" i="27" s="1"/>
  <c r="I76" i="27"/>
  <c r="J76" i="27" s="1"/>
  <c r="J75" i="27"/>
  <c r="I75" i="27"/>
  <c r="I74" i="27"/>
  <c r="J74" i="27" s="1"/>
  <c r="K74" i="27" s="1"/>
  <c r="L74" i="27" s="1"/>
  <c r="I73" i="27"/>
  <c r="J73" i="27" s="1"/>
  <c r="K72" i="27"/>
  <c r="L72" i="27" s="1"/>
  <c r="I72" i="27"/>
  <c r="J72" i="27" s="1"/>
  <c r="I71" i="27"/>
  <c r="J71" i="27" s="1"/>
  <c r="I70" i="27"/>
  <c r="J70" i="27" s="1"/>
  <c r="K70" i="27" s="1"/>
  <c r="I69" i="27"/>
  <c r="J69" i="27" s="1"/>
  <c r="I68" i="27"/>
  <c r="J68" i="27" s="1"/>
  <c r="K68" i="27" s="1"/>
  <c r="L68" i="27" s="1"/>
  <c r="I67" i="27"/>
  <c r="J67" i="27" s="1"/>
  <c r="K67" i="27" s="1"/>
  <c r="I66" i="27"/>
  <c r="J66" i="27" s="1"/>
  <c r="K66" i="27" s="1"/>
  <c r="I65" i="27"/>
  <c r="J65" i="27" s="1"/>
  <c r="K65" i="27" s="1"/>
  <c r="L65" i="27" s="1"/>
  <c r="I64" i="27"/>
  <c r="J64" i="27" s="1"/>
  <c r="J63" i="27"/>
  <c r="I63" i="27"/>
  <c r="I62" i="27"/>
  <c r="J62" i="27" s="1"/>
  <c r="I61" i="27"/>
  <c r="J61" i="27" s="1"/>
  <c r="I60" i="27"/>
  <c r="J60" i="27" s="1"/>
  <c r="I59" i="27"/>
  <c r="J59" i="27" s="1"/>
  <c r="I58" i="27"/>
  <c r="J58" i="27" s="1"/>
  <c r="K58" i="27" s="1"/>
  <c r="L58" i="27" s="1"/>
  <c r="I57" i="27"/>
  <c r="J57" i="27" s="1"/>
  <c r="L56" i="27"/>
  <c r="K56" i="27"/>
  <c r="I56" i="27"/>
  <c r="J56" i="27" s="1"/>
  <c r="I55" i="27"/>
  <c r="J55" i="27" s="1"/>
  <c r="I54" i="27"/>
  <c r="J54" i="27" s="1"/>
  <c r="I53" i="27"/>
  <c r="J53" i="27" s="1"/>
  <c r="I52" i="27"/>
  <c r="J52" i="27" s="1"/>
  <c r="I51" i="27"/>
  <c r="J51" i="27" s="1"/>
  <c r="K51" i="27" s="1"/>
  <c r="I50" i="27"/>
  <c r="J50" i="27" s="1"/>
  <c r="I49" i="27"/>
  <c r="J49" i="27" s="1"/>
  <c r="I48" i="27"/>
  <c r="J48" i="27" s="1"/>
  <c r="K48" i="27" s="1"/>
  <c r="J47" i="27"/>
  <c r="K47" i="27" s="1"/>
  <c r="I47" i="27"/>
  <c r="I46" i="27"/>
  <c r="J46" i="27" s="1"/>
  <c r="I45" i="27"/>
  <c r="J45" i="27" s="1"/>
  <c r="I44" i="27"/>
  <c r="J44" i="27" s="1"/>
  <c r="I43" i="27"/>
  <c r="J43" i="27" s="1"/>
  <c r="I42" i="27"/>
  <c r="J42" i="27" s="1"/>
  <c r="K42" i="27" s="1"/>
  <c r="L42" i="27" s="1"/>
  <c r="I41" i="27"/>
  <c r="J41" i="27" s="1"/>
  <c r="K40" i="27"/>
  <c r="L40" i="27" s="1"/>
  <c r="I40" i="27"/>
  <c r="J40" i="27" s="1"/>
  <c r="I39" i="27"/>
  <c r="J39" i="27" s="1"/>
  <c r="I38" i="27"/>
  <c r="J38" i="27" s="1"/>
  <c r="I37" i="27"/>
  <c r="J37" i="27" s="1"/>
  <c r="I36" i="27"/>
  <c r="J36" i="27" s="1"/>
  <c r="I35" i="27"/>
  <c r="J35" i="27" s="1"/>
  <c r="K35" i="27" s="1"/>
  <c r="K34" i="27"/>
  <c r="L34" i="27" s="1"/>
  <c r="I34" i="27"/>
  <c r="J34" i="27" s="1"/>
  <c r="I33" i="27"/>
  <c r="J33" i="27" s="1"/>
  <c r="I32" i="27"/>
  <c r="J32" i="27" s="1"/>
  <c r="K32" i="27" s="1"/>
  <c r="K31" i="27"/>
  <c r="L31" i="27" s="1"/>
  <c r="J31" i="27"/>
  <c r="I31" i="27"/>
  <c r="I30" i="27"/>
  <c r="J30" i="27" s="1"/>
  <c r="I29" i="27"/>
  <c r="J29" i="27" s="1"/>
  <c r="I28" i="27"/>
  <c r="J28" i="27" s="1"/>
  <c r="I27" i="27"/>
  <c r="J27" i="27" s="1"/>
  <c r="I26" i="27"/>
  <c r="J26" i="27" s="1"/>
  <c r="K26" i="27" s="1"/>
  <c r="L26" i="27" s="1"/>
  <c r="J25" i="27"/>
  <c r="I25" i="27"/>
  <c r="K24" i="27"/>
  <c r="L24" i="27" s="1"/>
  <c r="I24" i="27"/>
  <c r="J24" i="27" s="1"/>
  <c r="I23" i="27"/>
  <c r="J23" i="27" s="1"/>
  <c r="K22" i="27"/>
  <c r="L22" i="27" s="1"/>
  <c r="I22" i="27"/>
  <c r="J22" i="27" s="1"/>
  <c r="I21" i="27"/>
  <c r="J21" i="27" s="1"/>
  <c r="I20" i="27"/>
  <c r="J20" i="27" s="1"/>
  <c r="I19" i="27"/>
  <c r="J19" i="27" s="1"/>
  <c r="K19" i="27" s="1"/>
  <c r="I18" i="27"/>
  <c r="J18" i="27" s="1"/>
  <c r="K18" i="27" s="1"/>
  <c r="L18" i="27" s="1"/>
  <c r="I17" i="27"/>
  <c r="J17" i="27" s="1"/>
  <c r="I16" i="27"/>
  <c r="J16" i="27" s="1"/>
  <c r="J15" i="27"/>
  <c r="K15" i="27" s="1"/>
  <c r="L15" i="27" s="1"/>
  <c r="I15" i="27"/>
  <c r="I14" i="27"/>
  <c r="J14" i="27" s="1"/>
  <c r="I13" i="27"/>
  <c r="J13" i="27" s="1"/>
  <c r="I12" i="27"/>
  <c r="J12" i="27" s="1"/>
  <c r="I11" i="27"/>
  <c r="J11" i="27" s="1"/>
  <c r="I10" i="27"/>
  <c r="J10" i="27" s="1"/>
  <c r="K10" i="27" s="1"/>
  <c r="L10" i="27" s="1"/>
  <c r="I9" i="27"/>
  <c r="J9" i="27" s="1"/>
  <c r="K8" i="27"/>
  <c r="L8" i="27" s="1"/>
  <c r="I8" i="27"/>
  <c r="J8" i="27" s="1"/>
  <c r="L101" i="34" l="1"/>
  <c r="L13" i="34"/>
  <c r="L93" i="34"/>
  <c r="K8" i="34"/>
  <c r="K77" i="34"/>
  <c r="L77" i="34" s="1"/>
  <c r="L117" i="34"/>
  <c r="K109" i="34"/>
  <c r="L109" i="34" s="1"/>
  <c r="K101" i="34"/>
  <c r="L119" i="34"/>
  <c r="L105" i="34"/>
  <c r="L102" i="34"/>
  <c r="L68" i="34"/>
  <c r="L86" i="34"/>
  <c r="L116" i="34"/>
  <c r="L70" i="34"/>
  <c r="K27" i="34"/>
  <c r="L27" i="34" s="1"/>
  <c r="L35" i="34"/>
  <c r="K38" i="34"/>
  <c r="L38" i="34" s="1"/>
  <c r="L43" i="34"/>
  <c r="K46" i="34"/>
  <c r="L46" i="34" s="1"/>
  <c r="L51" i="34"/>
  <c r="L75" i="34"/>
  <c r="K78" i="34"/>
  <c r="L78" i="34" s="1"/>
  <c r="L83" i="34"/>
  <c r="K86" i="34"/>
  <c r="L91" i="34"/>
  <c r="K94" i="34"/>
  <c r="L94" i="34" s="1"/>
  <c r="L99" i="34"/>
  <c r="K102" i="34"/>
  <c r="L107" i="34"/>
  <c r="K110" i="34"/>
  <c r="L110" i="34" s="1"/>
  <c r="L115" i="34"/>
  <c r="K118" i="34"/>
  <c r="L118" i="34" s="1"/>
  <c r="K59" i="34"/>
  <c r="L59" i="34" s="1"/>
  <c r="L11" i="34"/>
  <c r="L19" i="34"/>
  <c r="L67" i="34"/>
  <c r="L30" i="34"/>
  <c r="K49" i="34"/>
  <c r="L49" i="34" s="1"/>
  <c r="K57" i="34"/>
  <c r="L57" i="34" s="1"/>
  <c r="K97" i="34"/>
  <c r="L97" i="34" s="1"/>
  <c r="K14" i="34"/>
  <c r="L14" i="34" s="1"/>
  <c r="K22" i="34"/>
  <c r="L22" i="34" s="1"/>
  <c r="K70" i="34"/>
  <c r="K9" i="34"/>
  <c r="L9" i="34" s="1"/>
  <c r="K41" i="34"/>
  <c r="L41" i="34" s="1"/>
  <c r="L54" i="34"/>
  <c r="L62" i="34"/>
  <c r="K65" i="34"/>
  <c r="L65" i="34" s="1"/>
  <c r="K73" i="34"/>
  <c r="L73" i="34" s="1"/>
  <c r="K89" i="34"/>
  <c r="L89" i="34" s="1"/>
  <c r="K105" i="34"/>
  <c r="K121" i="34"/>
  <c r="L121" i="34" s="1"/>
  <c r="K12" i="34"/>
  <c r="L12" i="34" s="1"/>
  <c r="L17" i="34"/>
  <c r="K20" i="34"/>
  <c r="L20" i="34" s="1"/>
  <c r="L25" i="34"/>
  <c r="K28" i="34"/>
  <c r="L28" i="34" s="1"/>
  <c r="L33" i="34"/>
  <c r="K36" i="34"/>
  <c r="L36" i="34" s="1"/>
  <c r="K44" i="34"/>
  <c r="L44" i="34" s="1"/>
  <c r="K52" i="34"/>
  <c r="L52" i="34" s="1"/>
  <c r="K60" i="34"/>
  <c r="L60" i="34" s="1"/>
  <c r="K68" i="34"/>
  <c r="K76" i="34"/>
  <c r="L76" i="34" s="1"/>
  <c r="L81" i="34"/>
  <c r="K84" i="34"/>
  <c r="L84" i="34" s="1"/>
  <c r="K92" i="34"/>
  <c r="L92" i="34" s="1"/>
  <c r="K100" i="34"/>
  <c r="L100" i="34" s="1"/>
  <c r="K108" i="34"/>
  <c r="L108" i="34" s="1"/>
  <c r="L113" i="34"/>
  <c r="K116" i="34"/>
  <c r="K15" i="34"/>
  <c r="L15" i="34" s="1"/>
  <c r="K23" i="34"/>
  <c r="L23" i="34" s="1"/>
  <c r="K31" i="34"/>
  <c r="L31" i="34" s="1"/>
  <c r="K39" i="34"/>
  <c r="L39" i="34" s="1"/>
  <c r="K47" i="34"/>
  <c r="L47" i="34" s="1"/>
  <c r="K55" i="34"/>
  <c r="L55" i="34" s="1"/>
  <c r="K63" i="34"/>
  <c r="L63" i="34" s="1"/>
  <c r="K71" i="34"/>
  <c r="L71" i="34" s="1"/>
  <c r="K79" i="34"/>
  <c r="L79" i="34" s="1"/>
  <c r="K87" i="34"/>
  <c r="L87" i="34" s="1"/>
  <c r="K95" i="34"/>
  <c r="L95" i="34" s="1"/>
  <c r="K103" i="34"/>
  <c r="L103" i="34" s="1"/>
  <c r="K111" i="34"/>
  <c r="L111" i="34" s="1"/>
  <c r="K119" i="34"/>
  <c r="K18" i="34"/>
  <c r="L18" i="34" s="1"/>
  <c r="K26" i="34"/>
  <c r="L26" i="34" s="1"/>
  <c r="K34" i="34"/>
  <c r="L34" i="34" s="1"/>
  <c r="K42" i="34"/>
  <c r="L42" i="34" s="1"/>
  <c r="K50" i="34"/>
  <c r="L50" i="34" s="1"/>
  <c r="K58" i="34"/>
  <c r="L58" i="34" s="1"/>
  <c r="K66" i="34"/>
  <c r="L66" i="34" s="1"/>
  <c r="K114" i="34"/>
  <c r="L114" i="34" s="1"/>
  <c r="K122" i="34"/>
  <c r="L122" i="34" s="1"/>
  <c r="K55" i="27"/>
  <c r="L55" i="27" s="1"/>
  <c r="K87" i="27"/>
  <c r="L87" i="27" s="1"/>
  <c r="K119" i="27"/>
  <c r="L119" i="27" s="1"/>
  <c r="L125" i="27"/>
  <c r="L132" i="27"/>
  <c r="K171" i="27"/>
  <c r="L171" i="27" s="1"/>
  <c r="K205" i="27"/>
  <c r="L205" i="27" s="1"/>
  <c r="K218" i="27"/>
  <c r="L218" i="27" s="1"/>
  <c r="K257" i="27"/>
  <c r="L257" i="27" s="1"/>
  <c r="K348" i="27"/>
  <c r="L348" i="27" s="1"/>
  <c r="K403" i="27"/>
  <c r="L403" i="27" s="1"/>
  <c r="L9" i="27"/>
  <c r="K9" i="27"/>
  <c r="K29" i="27"/>
  <c r="L29" i="27" s="1"/>
  <c r="L102" i="27"/>
  <c r="K212" i="27"/>
  <c r="L212" i="27"/>
  <c r="K336" i="27"/>
  <c r="L336" i="27" s="1"/>
  <c r="K342" i="27"/>
  <c r="L342" i="27" s="1"/>
  <c r="K355" i="27"/>
  <c r="L355" i="27" s="1"/>
  <c r="L376" i="27"/>
  <c r="K376" i="27"/>
  <c r="L384" i="27"/>
  <c r="K384" i="27"/>
  <c r="K391" i="27"/>
  <c r="L391" i="27" s="1"/>
  <c r="K43" i="27"/>
  <c r="L43" i="27"/>
  <c r="L50" i="27"/>
  <c r="L71" i="27"/>
  <c r="K71" i="27"/>
  <c r="K77" i="27"/>
  <c r="L77" i="27" s="1"/>
  <c r="K89" i="27"/>
  <c r="L89" i="27" s="1"/>
  <c r="K109" i="27"/>
  <c r="L109" i="27" s="1"/>
  <c r="K135" i="27"/>
  <c r="L135" i="27" s="1"/>
  <c r="K167" i="27"/>
  <c r="L167" i="27" s="1"/>
  <c r="K187" i="27"/>
  <c r="L187" i="27" s="1"/>
  <c r="K201" i="27"/>
  <c r="L201" i="27" s="1"/>
  <c r="K220" i="27"/>
  <c r="L220" i="27" s="1"/>
  <c r="L277" i="27"/>
  <c r="K277" i="27"/>
  <c r="K293" i="27"/>
  <c r="L293" i="27" s="1"/>
  <c r="K299" i="27"/>
  <c r="L299" i="27" s="1"/>
  <c r="K319" i="27"/>
  <c r="L319" i="27" s="1"/>
  <c r="L385" i="27"/>
  <c r="K385" i="27"/>
  <c r="K57" i="27"/>
  <c r="L57" i="27" s="1"/>
  <c r="K155" i="27"/>
  <c r="L155" i="27" s="1"/>
  <c r="L161" i="27"/>
  <c r="L182" i="27"/>
  <c r="K215" i="27"/>
  <c r="L215" i="27"/>
  <c r="K237" i="27"/>
  <c r="L237" i="27"/>
  <c r="K243" i="27"/>
  <c r="L243" i="27"/>
  <c r="K260" i="27"/>
  <c r="L260" i="27"/>
  <c r="K282" i="27"/>
  <c r="L282" i="27"/>
  <c r="K312" i="27"/>
  <c r="L312" i="27" s="1"/>
  <c r="K320" i="27"/>
  <c r="L320" i="27" s="1"/>
  <c r="L326" i="27"/>
  <c r="K326" i="27"/>
  <c r="K332" i="27"/>
  <c r="L332" i="27" s="1"/>
  <c r="K339" i="27"/>
  <c r="L339" i="27" s="1"/>
  <c r="L191" i="27"/>
  <c r="K23" i="27"/>
  <c r="L23" i="27" s="1"/>
  <c r="K185" i="27"/>
  <c r="L185" i="27" s="1"/>
  <c r="L82" i="27"/>
  <c r="L95" i="27"/>
  <c r="L141" i="27"/>
  <c r="K141" i="27"/>
  <c r="K173" i="27"/>
  <c r="L173" i="27" s="1"/>
  <c r="K213" i="27"/>
  <c r="L213" i="27"/>
  <c r="K253" i="27"/>
  <c r="L253" i="27"/>
  <c r="L121" i="27"/>
  <c r="K121" i="27"/>
  <c r="K13" i="27"/>
  <c r="L13" i="27" s="1"/>
  <c r="K45" i="27"/>
  <c r="L45" i="27"/>
  <c r="L52" i="27"/>
  <c r="K91" i="27"/>
  <c r="L91" i="27" s="1"/>
  <c r="K123" i="27"/>
  <c r="L123" i="27" s="1"/>
  <c r="L129" i="27"/>
  <c r="L175" i="27"/>
  <c r="K183" i="27"/>
  <c r="L183" i="27" s="1"/>
  <c r="K189" i="27"/>
  <c r="L189" i="27" s="1"/>
  <c r="K238" i="27"/>
  <c r="L238" i="27" s="1"/>
  <c r="K266" i="27"/>
  <c r="L266" i="27"/>
  <c r="K313" i="27"/>
  <c r="L313" i="27"/>
  <c r="K345" i="27"/>
  <c r="L345" i="27"/>
  <c r="K358" i="27"/>
  <c r="L358" i="27" s="1"/>
  <c r="K366" i="27"/>
  <c r="L366" i="27" s="1"/>
  <c r="K406" i="27"/>
  <c r="L406" i="27" s="1"/>
  <c r="K424" i="27"/>
  <c r="L424" i="27" s="1"/>
  <c r="K61" i="27"/>
  <c r="L61" i="27" s="1"/>
  <c r="K139" i="27"/>
  <c r="L139" i="27" s="1"/>
  <c r="K199" i="27"/>
  <c r="L199" i="27" s="1"/>
  <c r="K41" i="27"/>
  <c r="L41" i="27" s="1"/>
  <c r="K107" i="27"/>
  <c r="L107" i="27"/>
  <c r="K230" i="27"/>
  <c r="L230" i="27" s="1"/>
  <c r="K248" i="27"/>
  <c r="L248" i="27" s="1"/>
  <c r="K363" i="27"/>
  <c r="L363" i="27" s="1"/>
  <c r="K11" i="27"/>
  <c r="L11" i="27" s="1"/>
  <c r="L36" i="27"/>
  <c r="K73" i="27"/>
  <c r="L73" i="27" s="1"/>
  <c r="K137" i="27"/>
  <c r="L137" i="27" s="1"/>
  <c r="K157" i="27"/>
  <c r="L157" i="27" s="1"/>
  <c r="K169" i="27"/>
  <c r="L169" i="27" s="1"/>
  <c r="L203" i="27"/>
  <c r="K227" i="27"/>
  <c r="L227" i="27"/>
  <c r="K245" i="27"/>
  <c r="L245" i="27" s="1"/>
  <c r="K250" i="27"/>
  <c r="L250" i="27" s="1"/>
  <c r="K274" i="27"/>
  <c r="L274" i="27"/>
  <c r="K352" i="27"/>
  <c r="L352" i="27" s="1"/>
  <c r="L39" i="27"/>
  <c r="K39" i="27"/>
  <c r="K59" i="27"/>
  <c r="L59" i="27" s="1"/>
  <c r="K105" i="27"/>
  <c r="L105" i="27" s="1"/>
  <c r="L151" i="27"/>
  <c r="K151" i="27"/>
  <c r="K27" i="27"/>
  <c r="L27" i="27" s="1"/>
  <c r="L54" i="27"/>
  <c r="L86" i="27"/>
  <c r="K93" i="27"/>
  <c r="L93" i="27"/>
  <c r="L198" i="27"/>
  <c r="L210" i="27"/>
  <c r="K223" i="27"/>
  <c r="L223" i="27"/>
  <c r="K228" i="27"/>
  <c r="L228" i="27"/>
  <c r="K279" i="27"/>
  <c r="L279" i="27" s="1"/>
  <c r="K290" i="27"/>
  <c r="L290" i="27"/>
  <c r="K302" i="27"/>
  <c r="L302" i="27" s="1"/>
  <c r="K395" i="27"/>
  <c r="L395" i="27" s="1"/>
  <c r="K181" i="27"/>
  <c r="L181" i="27" s="1"/>
  <c r="K206" i="27"/>
  <c r="L206" i="27" s="1"/>
  <c r="K275" i="27"/>
  <c r="L275" i="27" s="1"/>
  <c r="K364" i="27"/>
  <c r="L364" i="27" s="1"/>
  <c r="K416" i="27"/>
  <c r="L416" i="27" s="1"/>
  <c r="L16" i="27"/>
  <c r="L25" i="27"/>
  <c r="K334" i="27"/>
  <c r="L334" i="27" s="1"/>
  <c r="K421" i="27"/>
  <c r="L421" i="27" s="1"/>
  <c r="K69" i="27"/>
  <c r="L69" i="27" s="1"/>
  <c r="K97" i="27"/>
  <c r="L97" i="27" s="1"/>
  <c r="K175" i="27"/>
  <c r="K53" i="27"/>
  <c r="L53" i="27" s="1"/>
  <c r="L156" i="27"/>
  <c r="K216" i="27"/>
  <c r="L216" i="27" s="1"/>
  <c r="L246" i="27"/>
  <c r="K246" i="27"/>
  <c r="K289" i="27"/>
  <c r="L289" i="27" s="1"/>
  <c r="K75" i="27"/>
  <c r="L75" i="27" s="1"/>
  <c r="K100" i="27"/>
  <c r="L100" i="27" s="1"/>
  <c r="K125" i="27"/>
  <c r="K166" i="27"/>
  <c r="L166" i="27" s="1"/>
  <c r="L172" i="27"/>
  <c r="K178" i="27"/>
  <c r="L178" i="27" s="1"/>
  <c r="K236" i="27"/>
  <c r="L236" i="27" s="1"/>
  <c r="K259" i="27"/>
  <c r="L259" i="27" s="1"/>
  <c r="L262" i="27"/>
  <c r="K271" i="27"/>
  <c r="L271" i="27" s="1"/>
  <c r="L296" i="27"/>
  <c r="K315" i="27"/>
  <c r="L315" i="27" s="1"/>
  <c r="K359" i="27"/>
  <c r="L359" i="27" s="1"/>
  <c r="K16" i="27"/>
  <c r="L47" i="27"/>
  <c r="K113" i="27"/>
  <c r="L113" i="27" s="1"/>
  <c r="L147" i="27"/>
  <c r="L252" i="27"/>
  <c r="K267" i="27"/>
  <c r="L267" i="27" s="1"/>
  <c r="K285" i="27"/>
  <c r="L285" i="27" s="1"/>
  <c r="L306" i="27"/>
  <c r="K306" i="27"/>
  <c r="K321" i="27"/>
  <c r="L321" i="27" s="1"/>
  <c r="K343" i="27"/>
  <c r="L343" i="27" s="1"/>
  <c r="K360" i="27"/>
  <c r="L360" i="27" s="1"/>
  <c r="L394" i="27"/>
  <c r="K394" i="27"/>
  <c r="K399" i="27"/>
  <c r="L399" i="27" s="1"/>
  <c r="L66" i="27"/>
  <c r="K101" i="27"/>
  <c r="L101" i="27" s="1"/>
  <c r="K126" i="27"/>
  <c r="L126" i="27" s="1"/>
  <c r="K198" i="27"/>
  <c r="L217" i="27"/>
  <c r="K233" i="27"/>
  <c r="L233" i="27"/>
  <c r="K240" i="27"/>
  <c r="L240" i="27" s="1"/>
  <c r="L247" i="27"/>
  <c r="K272" i="27"/>
  <c r="L272" i="27" s="1"/>
  <c r="K298" i="27"/>
  <c r="L298" i="27"/>
  <c r="K322" i="27"/>
  <c r="L322" i="27" s="1"/>
  <c r="L361" i="27"/>
  <c r="K375" i="27"/>
  <c r="L375" i="27" s="1"/>
  <c r="K390" i="27"/>
  <c r="L390" i="27" s="1"/>
  <c r="K400" i="27"/>
  <c r="L400" i="27" s="1"/>
  <c r="L64" i="27"/>
  <c r="L70" i="27"/>
  <c r="L79" i="27"/>
  <c r="K86" i="27"/>
  <c r="K95" i="27"/>
  <c r="K98" i="27"/>
  <c r="L98" i="27" s="1"/>
  <c r="L179" i="27"/>
  <c r="L192" i="27"/>
  <c r="K221" i="27"/>
  <c r="L221" i="27" s="1"/>
  <c r="L268" i="27"/>
  <c r="K317" i="27"/>
  <c r="L317" i="27" s="1"/>
  <c r="K361" i="27"/>
  <c r="K409" i="27"/>
  <c r="L409" i="27" s="1"/>
  <c r="L419" i="27"/>
  <c r="K33" i="27"/>
  <c r="L33" i="27" s="1"/>
  <c r="K36" i="27"/>
  <c r="K78" i="27"/>
  <c r="L78" i="27" s="1"/>
  <c r="K103" i="27"/>
  <c r="L103" i="27" s="1"/>
  <c r="K25" i="27"/>
  <c r="K38" i="27"/>
  <c r="L38" i="27" s="1"/>
  <c r="K50" i="27"/>
  <c r="K94" i="27"/>
  <c r="L94" i="27" s="1"/>
  <c r="K128" i="27"/>
  <c r="L128" i="27" s="1"/>
  <c r="L131" i="27"/>
  <c r="L144" i="27"/>
  <c r="K153" i="27"/>
  <c r="L153" i="27" s="1"/>
  <c r="K197" i="27"/>
  <c r="L197" i="27" s="1"/>
  <c r="K203" i="27"/>
  <c r="L225" i="27"/>
  <c r="L229" i="27"/>
  <c r="L255" i="27"/>
  <c r="K369" i="27"/>
  <c r="L369" i="27" s="1"/>
  <c r="L388" i="27"/>
  <c r="K388" i="27"/>
  <c r="L393" i="27"/>
  <c r="K412" i="27"/>
  <c r="L412" i="27" s="1"/>
  <c r="K422" i="27"/>
  <c r="L422" i="27" s="1"/>
  <c r="L19" i="27"/>
  <c r="L32" i="27"/>
  <c r="K54" i="27"/>
  <c r="K63" i="27"/>
  <c r="L63" i="27" s="1"/>
  <c r="K85" i="27"/>
  <c r="L85" i="27" s="1"/>
  <c r="K110" i="27"/>
  <c r="L110" i="27" s="1"/>
  <c r="K116" i="27"/>
  <c r="L116" i="27" s="1"/>
  <c r="K144" i="27"/>
  <c r="K182" i="27"/>
  <c r="K191" i="27"/>
  <c r="K194" i="27"/>
  <c r="L194" i="27" s="1"/>
  <c r="L263" i="27"/>
  <c r="K297" i="27"/>
  <c r="L297" i="27" s="1"/>
  <c r="K311" i="27"/>
  <c r="L311" i="27" s="1"/>
  <c r="L335" i="27"/>
  <c r="L351" i="27"/>
  <c r="L379" i="27"/>
  <c r="L413" i="27"/>
  <c r="K417" i="27"/>
  <c r="L417" i="27" s="1"/>
  <c r="L35" i="27"/>
  <c r="L48" i="27"/>
  <c r="K82" i="27"/>
  <c r="K129" i="27"/>
  <c r="K132" i="27"/>
  <c r="K160" i="27"/>
  <c r="L160" i="27" s="1"/>
  <c r="L163" i="27"/>
  <c r="K207" i="27"/>
  <c r="L207" i="27" s="1"/>
  <c r="K210" i="27"/>
  <c r="K286" i="27"/>
  <c r="L286" i="27"/>
  <c r="K307" i="27"/>
  <c r="L307" i="27"/>
  <c r="L316" i="27"/>
  <c r="K316" i="27"/>
  <c r="L331" i="27"/>
  <c r="K331" i="27"/>
  <c r="K351" i="27"/>
  <c r="K380" i="27"/>
  <c r="L380" i="27" s="1"/>
  <c r="K423" i="27"/>
  <c r="L423" i="27" s="1"/>
  <c r="L14" i="27"/>
  <c r="K14" i="27"/>
  <c r="K17" i="27"/>
  <c r="L17" i="27" s="1"/>
  <c r="K20" i="27"/>
  <c r="L20" i="27" s="1"/>
  <c r="L51" i="27"/>
  <c r="K117" i="27"/>
  <c r="L117" i="27" s="1"/>
  <c r="K142" i="27"/>
  <c r="L142" i="27" s="1"/>
  <c r="K145" i="27"/>
  <c r="L145" i="27" s="1"/>
  <c r="K148" i="27"/>
  <c r="L148" i="27" s="1"/>
  <c r="K176" i="27"/>
  <c r="L176" i="27" s="1"/>
  <c r="K214" i="27"/>
  <c r="L214" i="27" s="1"/>
  <c r="L244" i="27"/>
  <c r="K303" i="27"/>
  <c r="L303" i="27" s="1"/>
  <c r="L327" i="27"/>
  <c r="K327" i="27"/>
  <c r="L340" i="27"/>
  <c r="K340" i="27"/>
  <c r="K401" i="27"/>
  <c r="L401" i="27" s="1"/>
  <c r="K30" i="27"/>
  <c r="L30" i="27" s="1"/>
  <c r="K64" i="27"/>
  <c r="L67" i="27"/>
  <c r="K102" i="27"/>
  <c r="K111" i="27"/>
  <c r="L111" i="27" s="1"/>
  <c r="K114" i="27"/>
  <c r="L114" i="27" s="1"/>
  <c r="L133" i="27"/>
  <c r="K133" i="27"/>
  <c r="L158" i="27"/>
  <c r="K158" i="27"/>
  <c r="K161" i="27"/>
  <c r="K164" i="27"/>
  <c r="L164" i="27" s="1"/>
  <c r="K192" i="27"/>
  <c r="L195" i="27"/>
  <c r="L208" i="27"/>
  <c r="K211" i="27"/>
  <c r="L211" i="27"/>
  <c r="K231" i="27"/>
  <c r="L231" i="27"/>
  <c r="K234" i="27"/>
  <c r="L234" i="27" s="1"/>
  <c r="K241" i="27"/>
  <c r="L241" i="27"/>
  <c r="K283" i="27"/>
  <c r="L283" i="27" s="1"/>
  <c r="K287" i="27"/>
  <c r="L287" i="27" s="1"/>
  <c r="K308" i="27"/>
  <c r="L308" i="27" s="1"/>
  <c r="K318" i="27"/>
  <c r="L318" i="27" s="1"/>
  <c r="L328" i="27"/>
  <c r="K328" i="27"/>
  <c r="K367" i="27"/>
  <c r="L367" i="27" s="1"/>
  <c r="K381" i="27"/>
  <c r="L381" i="27" s="1"/>
  <c r="K396" i="27"/>
  <c r="L396" i="27" s="1"/>
  <c r="K402" i="27"/>
  <c r="L402" i="27" s="1"/>
  <c r="K419" i="27"/>
  <c r="K21" i="27"/>
  <c r="L21" i="27" s="1"/>
  <c r="K46" i="27"/>
  <c r="L46" i="27" s="1"/>
  <c r="K49" i="27"/>
  <c r="L49" i="27" s="1"/>
  <c r="K52" i="27"/>
  <c r="K80" i="27"/>
  <c r="L80" i="27" s="1"/>
  <c r="L83" i="27"/>
  <c r="K118" i="27"/>
  <c r="L118" i="27" s="1"/>
  <c r="K127" i="27"/>
  <c r="L127" i="27" s="1"/>
  <c r="K130" i="27"/>
  <c r="L130" i="27" s="1"/>
  <c r="K149" i="27"/>
  <c r="L149" i="27" s="1"/>
  <c r="K174" i="27"/>
  <c r="L174" i="27" s="1"/>
  <c r="K177" i="27"/>
  <c r="L177" i="27" s="1"/>
  <c r="K180" i="27"/>
  <c r="L180" i="27" s="1"/>
  <c r="K208" i="27"/>
  <c r="L254" i="27"/>
  <c r="K261" i="27"/>
  <c r="L261" i="27" s="1"/>
  <c r="K269" i="27"/>
  <c r="L269" i="27" s="1"/>
  <c r="L295" i="27"/>
  <c r="K323" i="27"/>
  <c r="L323" i="27" s="1"/>
  <c r="K337" i="27"/>
  <c r="L337" i="27" s="1"/>
  <c r="K349" i="27"/>
  <c r="L349" i="27" s="1"/>
  <c r="K372" i="27"/>
  <c r="L372" i="27" s="1"/>
  <c r="K382" i="27"/>
  <c r="L382" i="27" s="1"/>
  <c r="L410" i="27"/>
  <c r="K410" i="27"/>
  <c r="K415" i="27"/>
  <c r="L415" i="27" s="1"/>
  <c r="K425" i="27"/>
  <c r="L425" i="27" s="1"/>
  <c r="K37" i="27"/>
  <c r="L37" i="27" s="1"/>
  <c r="K62" i="27"/>
  <c r="L62" i="27" s="1"/>
  <c r="K96" i="27"/>
  <c r="L96" i="27" s="1"/>
  <c r="L99" i="27"/>
  <c r="L112" i="27"/>
  <c r="K165" i="27"/>
  <c r="L165" i="27" s="1"/>
  <c r="K190" i="27"/>
  <c r="L190" i="27" s="1"/>
  <c r="K265" i="27"/>
  <c r="L265" i="27" s="1"/>
  <c r="K270" i="27"/>
  <c r="L270" i="27"/>
  <c r="K288" i="27"/>
  <c r="L288" i="27" s="1"/>
  <c r="L292" i="27"/>
  <c r="K295" i="27"/>
  <c r="K300" i="27"/>
  <c r="L300" i="27" s="1"/>
  <c r="K324" i="27"/>
  <c r="L324" i="27" s="1"/>
  <c r="K333" i="27"/>
  <c r="L333" i="27" s="1"/>
  <c r="L377" i="27"/>
  <c r="L392" i="27"/>
  <c r="K392" i="27"/>
  <c r="K398" i="27"/>
  <c r="L398" i="27" s="1"/>
  <c r="K407" i="27"/>
  <c r="L407" i="27" s="1"/>
  <c r="L411" i="27"/>
  <c r="K420" i="27"/>
  <c r="L420" i="27" s="1"/>
  <c r="K310" i="27"/>
  <c r="L310" i="27" s="1"/>
  <c r="K330" i="27"/>
  <c r="L330" i="27" s="1"/>
  <c r="L346" i="27"/>
  <c r="K346" i="27"/>
  <c r="L356" i="27"/>
  <c r="K356" i="27"/>
  <c r="K370" i="27"/>
  <c r="L370" i="27" s="1"/>
  <c r="K374" i="27"/>
  <c r="L374" i="27" s="1"/>
  <c r="L378" i="27"/>
  <c r="K378" i="27"/>
  <c r="L414" i="27"/>
  <c r="K414" i="27"/>
  <c r="L280" i="27"/>
  <c r="K291" i="27"/>
  <c r="L291" i="27" s="1"/>
  <c r="K314" i="27"/>
  <c r="L314" i="27" s="1"/>
  <c r="K353" i="27"/>
  <c r="L353" i="27" s="1"/>
  <c r="K389" i="27"/>
  <c r="L389" i="27" s="1"/>
  <c r="K404" i="27"/>
  <c r="L404" i="27" s="1"/>
  <c r="K411" i="27"/>
  <c r="K418" i="27"/>
  <c r="L418" i="27" s="1"/>
  <c r="K12" i="27"/>
  <c r="L12" i="27" s="1"/>
  <c r="K28" i="27"/>
  <c r="L28" i="27" s="1"/>
  <c r="K44" i="27"/>
  <c r="L44" i="27" s="1"/>
  <c r="K60" i="27"/>
  <c r="L60" i="27" s="1"/>
  <c r="K76" i="27"/>
  <c r="L76" i="27" s="1"/>
  <c r="K92" i="27"/>
  <c r="L92" i="27" s="1"/>
  <c r="K108" i="27"/>
  <c r="L108" i="27" s="1"/>
  <c r="K124" i="27"/>
  <c r="L124" i="27" s="1"/>
  <c r="K140" i="27"/>
  <c r="L140" i="27" s="1"/>
  <c r="K156" i="27"/>
  <c r="K172" i="27"/>
  <c r="K188" i="27"/>
  <c r="L188" i="27" s="1"/>
  <c r="K204" i="27"/>
  <c r="L204" i="27" s="1"/>
  <c r="K226" i="27"/>
  <c r="L226" i="27" s="1"/>
  <c r="L251" i="27"/>
  <c r="K256" i="27"/>
  <c r="L256" i="27" s="1"/>
  <c r="L264" i="27"/>
  <c r="L294" i="27"/>
  <c r="L304" i="27"/>
  <c r="K304" i="27"/>
  <c r="K347" i="27"/>
  <c r="L347" i="27" s="1"/>
  <c r="K350" i="27"/>
  <c r="L350" i="27" s="1"/>
  <c r="K357" i="27"/>
  <c r="L357" i="27" s="1"/>
  <c r="L371" i="27"/>
  <c r="K393" i="27"/>
  <c r="K397" i="27"/>
  <c r="L397" i="27" s="1"/>
  <c r="K408" i="27"/>
  <c r="L408" i="27" s="1"/>
  <c r="L273" i="27"/>
  <c r="L325" i="27"/>
  <c r="K338" i="27"/>
  <c r="L338" i="27" s="1"/>
  <c r="K344" i="27"/>
  <c r="L344" i="27" s="1"/>
  <c r="K354" i="27"/>
  <c r="L354" i="27" s="1"/>
  <c r="K368" i="27"/>
  <c r="L368" i="27" s="1"/>
  <c r="K383" i="27"/>
  <c r="L383" i="27" s="1"/>
  <c r="K386" i="27"/>
  <c r="L386" i="27" s="1"/>
  <c r="K362" i="27"/>
  <c r="L362" i="27" s="1"/>
  <c r="K426" i="27"/>
  <c r="L426" i="27" s="1"/>
  <c r="H7" i="27"/>
  <c r="J7" i="27"/>
  <c r="K7" i="34" l="1"/>
  <c r="L8" i="34"/>
  <c r="L7" i="34" s="1"/>
  <c r="K7" i="27"/>
  <c r="L7" i="27"/>
  <c r="D19" i="26" l="1"/>
  <c r="D20" i="26" l="1"/>
  <c r="D18" i="26"/>
  <c r="D17" i="26" s="1"/>
  <c r="D24" i="26" l="1"/>
  <c r="D25" i="26" l="1"/>
  <c r="D23" i="26" s="1"/>
  <c r="D12" i="26"/>
  <c r="D16" i="26"/>
  <c r="D15" i="26" s="1"/>
  <c r="D22" i="26" l="1"/>
  <c r="D10" i="26" s="1"/>
  <c r="D13" i="26"/>
  <c r="D11" i="26" s="1"/>
</calcChain>
</file>

<file path=xl/sharedStrings.xml><?xml version="1.0" encoding="utf-8"?>
<sst xmlns="http://schemas.openxmlformats.org/spreadsheetml/2006/main" count="2521" uniqueCount="528">
  <si>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</si>
  <si>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</si>
  <si>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</si>
  <si>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</si>
  <si>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</si>
  <si>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</si>
  <si>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</si>
  <si>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</si>
  <si>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</si>
  <si>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</si>
  <si>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</si>
  <si>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</si>
  <si>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</si>
  <si>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</si>
  <si>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</si>
  <si>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</si>
  <si>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</si>
  <si>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</si>
  <si>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</si>
  <si>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</si>
  <si>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</si>
  <si>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</si>
  <si>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</si>
  <si>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</si>
  <si>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</si>
  <si>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</si>
  <si>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</si>
  <si>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</si>
  <si>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</si>
  <si>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</si>
  <si>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</si>
  <si>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</si>
  <si>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</si>
  <si>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</si>
  <si>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</si>
  <si>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</si>
  <si>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</si>
  <si>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</si>
  <si>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</si>
  <si>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</si>
  <si>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</si>
  <si>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</si>
  <si>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26477</t>
  </si>
  <si>
    <t>35367</t>
  </si>
  <si>
    <t>16800</t>
  </si>
  <si>
    <t>VRS LUDZAS PĀRVALDE</t>
  </si>
  <si>
    <t>18437</t>
  </si>
  <si>
    <t>18438</t>
  </si>
  <si>
    <t>37219</t>
  </si>
  <si>
    <t>18444</t>
  </si>
  <si>
    <t>27729</t>
  </si>
  <si>
    <t>17608</t>
  </si>
  <si>
    <t>20712</t>
  </si>
  <si>
    <t>33897</t>
  </si>
  <si>
    <t>19228</t>
  </si>
  <si>
    <t>VRS DAUGAVPILS PĀRVALDES DAUGAVPILS I KATEGORIJAS DIENESTS</t>
  </si>
  <si>
    <t>31339</t>
  </si>
  <si>
    <t>19455</t>
  </si>
  <si>
    <t>34890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</si>
  <si>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</si>
  <si>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</si>
  <si>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</si>
  <si>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</si>
  <si>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</si>
  <si>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</si>
  <si>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</si>
  <si>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</si>
  <si>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</si>
  <si>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</si>
  <si>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</si>
  <si>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</si>
  <si>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</si>
  <si>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</si>
  <si>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</si>
  <si>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</si>
  <si>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</si>
  <si>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</si>
  <si>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</si>
  <si>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</si>
  <si>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33896</t>
  </si>
  <si>
    <t>33159</t>
  </si>
  <si>
    <t>16885</t>
  </si>
  <si>
    <t>29598</t>
  </si>
  <si>
    <t>20319</t>
  </si>
  <si>
    <t>36342</t>
  </si>
  <si>
    <t>30438</t>
  </si>
  <si>
    <t>19458</t>
  </si>
  <si>
    <t>20329</t>
  </si>
  <si>
    <t>31883</t>
  </si>
  <si>
    <t>17740</t>
  </si>
  <si>
    <t>27051</t>
  </si>
  <si>
    <t>17304</t>
  </si>
  <si>
    <t>20106</t>
  </si>
  <si>
    <t>20078</t>
  </si>
  <si>
    <t>30454</t>
  </si>
  <si>
    <t>35776</t>
  </si>
  <si>
    <t>36305</t>
  </si>
  <si>
    <t>33167</t>
  </si>
  <si>
    <t>37153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</si>
  <si>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</si>
  <si>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</si>
  <si>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</si>
  <si>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</si>
  <si>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</si>
  <si>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</si>
  <si>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</si>
  <si>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</si>
  <si>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</si>
  <si>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</si>
  <si>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30443</t>
  </si>
  <si>
    <t>16858</t>
  </si>
  <si>
    <t>36677</t>
  </si>
  <si>
    <t>38458</t>
  </si>
  <si>
    <t>38457</t>
  </si>
  <si>
    <t>17634</t>
  </si>
  <si>
    <t>27168</t>
  </si>
  <si>
    <t>35375</t>
  </si>
  <si>
    <t>28883</t>
  </si>
  <si>
    <t>31323</t>
  </si>
  <si>
    <t>31340</t>
  </si>
  <si>
    <t>35788</t>
  </si>
  <si>
    <t>17289</t>
  </si>
  <si>
    <t>VRS AVIĀCIJAS UN SPECIĀLO OPERĀCIJU PĀRVALDES SOD "SIGMA" TAKTISKĀ ATBALSTA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</si>
  <si>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</si>
  <si>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</si>
  <si>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</si>
  <si>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</si>
  <si>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</si>
  <si>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</si>
  <si>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VRS DAUGAVPILS PĀRVALDES SILENES I KATEGORIJAS RKP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</si>
  <si>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</si>
  <si>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</si>
  <si>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</si>
  <si>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</si>
  <si>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VRS VIĻAKAS PĀRVALDES PEDEDZES ROBEŽAPSARDZĪBAS NODAĻA</t>
  </si>
  <si>
    <t>17303</t>
  </si>
  <si>
    <t>29591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</si>
  <si>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</si>
  <si>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</si>
  <si>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</si>
  <si>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</si>
  <si>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</si>
  <si>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</si>
  <si>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</si>
  <si>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</si>
  <si>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</si>
  <si>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</si>
  <si>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</si>
  <si>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</si>
  <si>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</si>
  <si>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</si>
  <si>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</si>
  <si>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</si>
  <si>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</si>
  <si>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</si>
  <si>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</si>
  <si>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</si>
  <si>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</si>
  <si>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</si>
  <si>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</si>
  <si>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</si>
  <si>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</si>
  <si>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</si>
  <si>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</si>
  <si>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</si>
  <si>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</si>
  <si>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</si>
  <si>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</si>
  <si>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</si>
  <si>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</si>
  <si>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</si>
  <si>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</si>
  <si>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</si>
  <si>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</si>
  <si>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</si>
  <si>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</si>
  <si>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</si>
  <si>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19642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</si>
  <si>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</si>
  <si>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</si>
  <si>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</si>
  <si>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</si>
  <si>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</si>
  <si>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</si>
  <si>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</si>
  <si>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</si>
  <si>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</si>
  <si>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</si>
  <si>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</si>
  <si>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</si>
  <si>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</si>
  <si>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</si>
  <si>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</si>
  <si>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</si>
  <si>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</si>
  <si>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</si>
  <si>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</si>
  <si>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</si>
  <si>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36325</t>
  </si>
  <si>
    <t>19462</t>
  </si>
  <si>
    <t>38825</t>
  </si>
  <si>
    <t>37159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</si>
  <si>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</si>
  <si>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</si>
  <si>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</si>
  <si>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</si>
  <si>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</si>
  <si>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</si>
  <si>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</si>
  <si>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</si>
  <si>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</si>
  <si>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</si>
  <si>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</si>
  <si>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</si>
  <si>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</si>
  <si>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</si>
  <si>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</si>
  <si>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17662</t>
  </si>
  <si>
    <t>VRS DAUGAVPILS PĀRVALDES KRIMINĀLIZMEKLĒŠANAS DIENESTS</t>
  </si>
  <si>
    <t>galvenais inspektors (izmeklēšanas darbā)</t>
  </si>
  <si>
    <t>20379</t>
  </si>
  <si>
    <t>28866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</si>
  <si>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</si>
  <si>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</si>
  <si>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</si>
  <si>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</si>
  <si>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</si>
  <si>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</si>
  <si>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</si>
  <si>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19740</t>
  </si>
  <si>
    <t>19755</t>
  </si>
  <si>
    <t>18439</t>
  </si>
  <si>
    <t>31887</t>
  </si>
  <si>
    <t>VRS DAUGAVPILS PĀRVALDES RIKD OPERATĪVĀS VADĪBAS NODAĻA</t>
  </si>
  <si>
    <t>29592</t>
  </si>
  <si>
    <t>VRS DAUGAVPILS PĀRVALDES ROBEŽKONTROLES UN IMIGRĀCIJAS KONTROLES DIENESTS (RIKD)</t>
  </si>
  <si>
    <t>20306</t>
  </si>
  <si>
    <t>16766</t>
  </si>
  <si>
    <t>VRS DAUGAVPILS PĀRVALDES RIKD ROBEŽKONTROLES TEHNISKO LĪDZEKĻU NODAĻA</t>
  </si>
  <si>
    <t>helikoptera jaunākais pilots</t>
  </si>
  <si>
    <t>34385</t>
  </si>
  <si>
    <t>inspektora palīgs</t>
  </si>
  <si>
    <t>27733</t>
  </si>
  <si>
    <t>37222</t>
  </si>
  <si>
    <t>33111</t>
  </si>
  <si>
    <t>37208</t>
  </si>
  <si>
    <t>19219</t>
  </si>
  <si>
    <t>25921</t>
  </si>
  <si>
    <t>VRS DAUGAVPILS PĀRVALDES BRUŅOJUMA UN INŽENIERTEHNISKO LĪDZEKĻU DIENESTS</t>
  </si>
  <si>
    <t>19238</t>
  </si>
  <si>
    <t>19236</t>
  </si>
  <si>
    <t>19250</t>
  </si>
  <si>
    <t>36335</t>
  </si>
  <si>
    <t>20719</t>
  </si>
  <si>
    <t>40294</t>
  </si>
  <si>
    <t>37251</t>
  </si>
  <si>
    <t>16899</t>
  </si>
  <si>
    <t>38462</t>
  </si>
  <si>
    <t>37459</t>
  </si>
  <si>
    <t>37201</t>
  </si>
  <si>
    <t>20313</t>
  </si>
  <si>
    <t>32592</t>
  </si>
  <si>
    <t>helikoptera pilots</t>
  </si>
  <si>
    <t>19582</t>
  </si>
  <si>
    <t>20320</t>
  </si>
  <si>
    <t>37243</t>
  </si>
  <si>
    <t>38829</t>
  </si>
  <si>
    <t>20572</t>
  </si>
  <si>
    <t>20574</t>
  </si>
  <si>
    <t>35786</t>
  </si>
  <si>
    <t>20020</t>
  </si>
  <si>
    <t>38813</t>
  </si>
  <si>
    <t>34881</t>
  </si>
  <si>
    <t>37595</t>
  </si>
  <si>
    <t>33208</t>
  </si>
  <si>
    <t>28838</t>
  </si>
  <si>
    <t>20924</t>
  </si>
  <si>
    <t>16955</t>
  </si>
  <si>
    <t>1)    Izdevumi saistībā ar rīkojuma Nr. 184 izpildei nepieciešamo pasākumu īstenošanu</t>
  </si>
  <si>
    <t>29599</t>
  </si>
  <si>
    <t>vecākais inspektors (pārvaldes priekšnieka palīgs)</t>
  </si>
  <si>
    <t>16853</t>
  </si>
  <si>
    <t>38824</t>
  </si>
  <si>
    <t>16944</t>
  </si>
  <si>
    <t>17382</t>
  </si>
  <si>
    <t>34374</t>
  </si>
  <si>
    <t>33249</t>
  </si>
  <si>
    <t>33901</t>
  </si>
  <si>
    <t>34116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</si>
  <si>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</si>
  <si>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</si>
  <si>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</si>
  <si>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18659</t>
  </si>
  <si>
    <t>20847</t>
  </si>
  <si>
    <t>36286</t>
  </si>
  <si>
    <t>16942</t>
  </si>
  <si>
    <t>17277</t>
  </si>
  <si>
    <t>32610</t>
  </si>
  <si>
    <t>17733</t>
  </si>
  <si>
    <t>28442</t>
  </si>
  <si>
    <t>40374</t>
  </si>
  <si>
    <t>37931</t>
  </si>
  <si>
    <t>33074</t>
  </si>
  <si>
    <t>28676</t>
  </si>
  <si>
    <t>40292</t>
  </si>
  <si>
    <t>35811</t>
  </si>
  <si>
    <t>06703</t>
  </si>
  <si>
    <t>39344</t>
  </si>
  <si>
    <t>34372</t>
  </si>
  <si>
    <t>37942</t>
  </si>
  <si>
    <t>28927</t>
  </si>
  <si>
    <t>37601</t>
  </si>
  <si>
    <t>17711</t>
  </si>
  <si>
    <t>27176</t>
  </si>
  <si>
    <t>19523</t>
  </si>
  <si>
    <t>35787</t>
  </si>
  <si>
    <t>37147</t>
  </si>
  <si>
    <t>39319</t>
  </si>
  <si>
    <t>31870</t>
  </si>
  <si>
    <t>38459</t>
  </si>
  <si>
    <t>36675</t>
  </si>
  <si>
    <t>34376</t>
  </si>
  <si>
    <t>37883</t>
  </si>
  <si>
    <t>38847</t>
  </si>
  <si>
    <t>19769</t>
  </si>
  <si>
    <t>24506</t>
  </si>
  <si>
    <t>27360</t>
  </si>
  <si>
    <t>34340</t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</si>
  <si>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</si>
  <si>
    <t>VRS DAUGAVPILS PĀRVALDES PIEDRUJAS ROBEŽAPSARDZĪBAS NODAĻA</t>
  </si>
  <si>
    <t>VRS AVIĀCIJAS UN SPECIĀLO OPERĀCIJU PĀRVALDES AD SPECIĀLĀ APRIKOJUMA OPERATORU UN GLĀBĒJU POSMS</t>
  </si>
  <si>
    <t>29603</t>
  </si>
  <si>
    <t>16768</t>
  </si>
  <si>
    <t>20353</t>
  </si>
  <si>
    <t>20081</t>
  </si>
  <si>
    <t>40054</t>
  </si>
  <si>
    <t>30412</t>
  </si>
  <si>
    <t>37246</t>
  </si>
  <si>
    <t>16893</t>
  </si>
  <si>
    <t>33180</t>
  </si>
  <si>
    <t>19242</t>
  </si>
  <si>
    <t>39323</t>
  </si>
  <si>
    <t>36324</t>
  </si>
  <si>
    <t>37602</t>
  </si>
  <si>
    <t>08497</t>
  </si>
  <si>
    <t>38803</t>
  </si>
  <si>
    <t>36671</t>
  </si>
  <si>
    <t>19784</t>
  </si>
  <si>
    <t>20049</t>
  </si>
  <si>
    <t>18462</t>
  </si>
  <si>
    <t>17454</t>
  </si>
  <si>
    <t>19799</t>
  </si>
  <si>
    <t>37205</t>
  </si>
  <si>
    <t>19270</t>
  </si>
  <si>
    <t>37892</t>
  </si>
  <si>
    <t>17121</t>
  </si>
  <si>
    <t>20305</t>
  </si>
  <si>
    <t>17403</t>
  </si>
  <si>
    <t>16900</t>
  </si>
  <si>
    <t>20311</t>
  </si>
  <si>
    <t>30405</t>
  </si>
  <si>
    <t>20316</t>
  </si>
  <si>
    <t>37593</t>
  </si>
  <si>
    <t>31839</t>
  </si>
  <si>
    <t>40053</t>
  </si>
  <si>
    <t>17458</t>
  </si>
  <si>
    <t>33091</t>
  </si>
  <si>
    <t>37598</t>
  </si>
  <si>
    <t>17386</t>
  </si>
  <si>
    <t>32598</t>
  </si>
  <si>
    <t>37594</t>
  </si>
  <si>
    <t>19807</t>
  </si>
  <si>
    <t>25886</t>
  </si>
  <si>
    <t>27734</t>
  </si>
  <si>
    <t>27758</t>
  </si>
  <si>
    <t>35810</t>
  </si>
  <si>
    <t>36308</t>
  </si>
  <si>
    <t>16926</t>
  </si>
  <si>
    <t>39322</t>
  </si>
  <si>
    <t>37204</t>
  </si>
  <si>
    <t>31876</t>
  </si>
  <si>
    <t>50%</t>
  </si>
  <si>
    <t>VRS RĪGAS PĀRVALDES RĪGAS I KATEGORIJAS DIENESTS</t>
  </si>
  <si>
    <t>29576</t>
  </si>
  <si>
    <t>16820</t>
  </si>
  <si>
    <t>20158</t>
  </si>
  <si>
    <t>31343</t>
  </si>
  <si>
    <t>37952</t>
  </si>
  <si>
    <t>31885</t>
  </si>
  <si>
    <t>I kategorijas dienesta priekšnieks</t>
  </si>
  <si>
    <t>17633</t>
  </si>
  <si>
    <t>3. pielikums</t>
  </si>
  <si>
    <t>10%</t>
  </si>
  <si>
    <t>38838</t>
  </si>
  <si>
    <t>inspektors (glābējs)</t>
  </si>
  <si>
    <t>39739</t>
  </si>
  <si>
    <t>37223</t>
  </si>
  <si>
    <t>18434</t>
  </si>
  <si>
    <t>32609</t>
  </si>
  <si>
    <t>39715</t>
  </si>
  <si>
    <t>39713</t>
  </si>
  <si>
    <t>39717</t>
  </si>
  <si>
    <t>pārvaldes priekšnieka vietnieks (aviācijas jautājumos)</t>
  </si>
  <si>
    <t>20715</t>
  </si>
  <si>
    <t>39680</t>
  </si>
  <si>
    <t>34364</t>
  </si>
  <si>
    <t>17376</t>
  </si>
  <si>
    <t>20034</t>
  </si>
  <si>
    <t>33233</t>
  </si>
  <si>
    <t>39707</t>
  </si>
  <si>
    <t>38274</t>
  </si>
  <si>
    <t>39694</t>
  </si>
  <si>
    <t>32964</t>
  </si>
  <si>
    <t>40295</t>
  </si>
  <si>
    <t>17523</t>
  </si>
  <si>
    <t>35526</t>
  </si>
  <si>
    <t>19844</t>
  </si>
  <si>
    <t>39719</t>
  </si>
  <si>
    <t>lidojumu inženieris (lidojumu drošības jautājumos)</t>
  </si>
  <si>
    <t>17245</t>
  </si>
  <si>
    <t>39681</t>
  </si>
  <si>
    <t>28962</t>
  </si>
  <si>
    <t>35378</t>
  </si>
  <si>
    <t>17500</t>
  </si>
  <si>
    <t>26483</t>
  </si>
  <si>
    <t>38271</t>
  </si>
  <si>
    <t>36327</t>
  </si>
  <si>
    <t>37171</t>
  </si>
  <si>
    <t>27732</t>
  </si>
  <si>
    <t>39741</t>
  </si>
  <si>
    <t>30389</t>
  </si>
  <si>
    <t>28908</t>
  </si>
  <si>
    <t>25947</t>
  </si>
  <si>
    <t>17036</t>
  </si>
  <si>
    <t>36290</t>
  </si>
  <si>
    <t>17632</t>
  </si>
  <si>
    <t>17098</t>
  </si>
  <si>
    <t>16769</t>
  </si>
  <si>
    <t>27155</t>
  </si>
  <si>
    <t>28437</t>
  </si>
  <si>
    <t>32580</t>
  </si>
  <si>
    <t>17115</t>
  </si>
  <si>
    <t>26476</t>
  </si>
  <si>
    <t>19459</t>
  </si>
  <si>
    <t>34887</t>
  </si>
  <si>
    <t>VRS LUDZAS PĀRVALDES LUDZAS II KATEGORIJAS DIENESTS</t>
  </si>
  <si>
    <t>20033</t>
  </si>
  <si>
    <t>dienesta priekšnieka vietnieks (Konvoja nodaļas priekšnieks)</t>
  </si>
  <si>
    <t>19268</t>
  </si>
  <si>
    <t>17175</t>
  </si>
  <si>
    <t>17414</t>
  </si>
  <si>
    <t>17015</t>
  </si>
  <si>
    <t>20841</t>
  </si>
  <si>
    <t>30365</t>
  </si>
  <si>
    <t>20336</t>
  </si>
  <si>
    <t>20338</t>
  </si>
  <si>
    <t>29600</t>
  </si>
  <si>
    <t>17745</t>
  </si>
  <si>
    <t>16964</t>
  </si>
  <si>
    <t>19589</t>
  </si>
  <si>
    <t>20025</t>
  </si>
  <si>
    <t>16637</t>
  </si>
  <si>
    <t>19319</t>
  </si>
  <si>
    <t>34595</t>
  </si>
  <si>
    <t>33160</t>
  </si>
  <si>
    <t>20557</t>
  </si>
  <si>
    <t>20925</t>
  </si>
  <si>
    <t>31869</t>
  </si>
  <si>
    <t>29588</t>
  </si>
  <si>
    <t>20%</t>
  </si>
  <si>
    <t>27199</t>
  </si>
  <si>
    <t>16896</t>
  </si>
  <si>
    <t>17517</t>
  </si>
  <si>
    <t>17514</t>
  </si>
  <si>
    <t>20354</t>
  </si>
  <si>
    <t>16981</t>
  </si>
  <si>
    <t>36687</t>
  </si>
  <si>
    <t>24067</t>
  </si>
  <si>
    <t>36301</t>
  </si>
  <si>
    <t>37193</t>
  </si>
  <si>
    <t>19216</t>
  </si>
  <si>
    <t>19232</t>
  </si>
  <si>
    <t>inspektors (speciālā aprīkojuma operators)</t>
  </si>
  <si>
    <t>33125</t>
  </si>
  <si>
    <t>33891</t>
  </si>
  <si>
    <t>40052</t>
  </si>
  <si>
    <t>38453</t>
  </si>
  <si>
    <t>18460</t>
  </si>
  <si>
    <t>18762</t>
  </si>
  <si>
    <t>05453</t>
  </si>
  <si>
    <t>36684</t>
  </si>
  <si>
    <t>37914</t>
  </si>
  <si>
    <t>40051</t>
  </si>
  <si>
    <t>20302</t>
  </si>
  <si>
    <t>34356</t>
  </si>
  <si>
    <t>50 %</t>
  </si>
  <si>
    <t>posma komandieris</t>
  </si>
  <si>
    <t>16786</t>
  </si>
  <si>
    <t>19847</t>
  </si>
  <si>
    <t>40057</t>
  </si>
  <si>
    <t>17664</t>
  </si>
  <si>
    <t>34307</t>
  </si>
  <si>
    <t>19810</t>
  </si>
  <si>
    <t>17321</t>
  </si>
  <si>
    <t>16923</t>
  </si>
  <si>
    <t>35406</t>
  </si>
  <si>
    <t>37231</t>
  </si>
  <si>
    <t>20280</t>
  </si>
  <si>
    <t>38812</t>
  </si>
  <si>
    <t>27147</t>
  </si>
  <si>
    <t>VRS RĪGAS PĀRVALDES RĪGAS OSTAS II KATEGORIJAS RKP</t>
  </si>
  <si>
    <t>19041</t>
  </si>
  <si>
    <t>17281</t>
  </si>
  <si>
    <t>VRS DAUGAVPILS PĀRVALDES PĀTERNIEKU I KATEGORIJAS RKP</t>
  </si>
  <si>
    <t>I kategorijas RKP priekšnieks</t>
  </si>
  <si>
    <t>19521</t>
  </si>
  <si>
    <t>dienesta priekšnieka vietnieks (Pirmās taktiskās nodaļas priekšnieks)</t>
  </si>
  <si>
    <t>17481</t>
  </si>
  <si>
    <t>pārvaldes priekšnieka vietnieks (robežkontroles un imigrācijas jautājumos)</t>
  </si>
  <si>
    <t>17130</t>
  </si>
  <si>
    <t>19553</t>
  </si>
  <si>
    <t>16641</t>
  </si>
  <si>
    <t>20689</t>
  </si>
  <si>
    <t>Piemaksa par darbu paaugstināta riska un slodzes apstākļos amatpersonām ar speciālajām dienesta pakāpēm  laika periodā no 2024. gada 1. septembra līdz 30. septembrim</t>
  </si>
  <si>
    <t>Piemaksas par nozīmīgu ieguldījumu attiecīgās institūcijas stratēģisko mērķu sasniegšanā amatpersonām ar speciālajām dienesta pakāpēm laika periodā
no 2024. gada 1. septembra līdz 30. septembrim</t>
  </si>
  <si>
    <t>Detalizēts aprēķins piemaksām par nozīmīgu ieguldījumu attiecīgās institūcijas stratēģisko mērķu sasniegšanā  par laika periodu  no 2024. gada 1. septembra līdz 30. septembrim 2.tabulā.
Iesaistītas 115 amatpersonas, iesaistes laiks - 10 288 stundas.</t>
  </si>
  <si>
    <r>
      <t xml:space="preserve">52 451,23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=4 369,19 </t>
    </r>
    <r>
      <rPr>
        <i/>
        <sz val="10"/>
        <color theme="1"/>
        <rFont val="Times New Roman"/>
        <family val="1"/>
      </rPr>
      <t>euro</t>
    </r>
  </si>
  <si>
    <t>Detalizēts aprēķins par laika periodu no 2024. gada 1. septembra līdz 30. septembrim  1.tabulā.
Iesaistītas 419 amatpersonas, iesaistes laiks - 30 527,32 stundas.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</si>
</sst>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64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9" fontId="43" fillId="0" borderId="0" applyFont="0" applyFill="0" applyBorder="0" applyAlignment="0" applyProtection="0"/>
    <xf numFmtId="0" fontId="4" fillId="0" borderId="0"/>
    <xf numFmtId="0" fontId="44" fillId="0" borderId="0"/>
    <xf numFmtId="9" fontId="44" fillId="0" borderId="0" applyFont="0" applyFill="0" applyBorder="0" applyAlignment="0" applyProtection="0"/>
    <xf numFmtId="0" fontId="45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6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9" fontId="47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50" fillId="0" borderId="0"/>
  </cellStyleXfs>
  <cellXfs count="113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0" fontId="48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2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2" fillId="3" borderId="6" xfId="86" applyNumberFormat="1" applyFont="1" applyFill="1" applyBorder="1" applyAlignment="1">
      <alignment horizont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0" fontId="41" fillId="0" borderId="2" xfId="1" applyFont="1" applyFill="1" applyBorder="1" applyAlignment="1">
      <alignment horizontal="center" vertical="center"/>
    </xf>
    <xf numFmtId="0" fontId="28" fillId="0" borderId="0" xfId="70" applyFont="1" applyAlignment="1">
      <alignment horizontal="center" wrapText="1"/>
    </xf>
    <xf numFmtId="0" fontId="6" fillId="0" borderId="0" xfId="68" applyAlignment="1">
      <alignment horizontal="center" wrapText="1"/>
    </xf>
    <xf numFmtId="0" fontId="2" fillId="0" borderId="0" xfId="83" applyAlignment="1">
      <alignment horizontal="center" wrapText="1"/>
    </xf>
    <xf numFmtId="0" fontId="22" fillId="0" borderId="0" xfId="69" applyFill="1" applyAlignment="1">
      <alignment horizontal="center" vertical="top" wrapText="1"/>
    </xf>
    <xf numFmtId="9" fontId="29" fillId="3" borderId="6" xfId="57" applyFont="1" applyFill="1" applyBorder="1" applyAlignment="1">
      <alignment horizontal="center" vertical="top" wrapText="1"/>
    </xf>
    <xf numFmtId="0" fontId="28" fillId="0" borderId="0" xfId="70" applyFont="1" applyAlignment="1">
      <alignment horizontal="center" vertical="top" wrapText="1"/>
    </xf>
    <xf numFmtId="9" fontId="29" fillId="3" borderId="6" xfId="57" applyFont="1" applyFill="1" applyBorder="1" applyAlignment="1">
      <alignment horizontal="center" wrapText="1"/>
    </xf>
    <xf numFmtId="0" fontId="22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29" fillId="2" borderId="6" xfId="57" applyFont="1" applyFill="1" applyBorder="1" applyAlignment="1">
      <alignment horizontal="center" wrapText="1"/>
    </xf>
    <xf numFmtId="0" fontId="41" fillId="0" borderId="2" xfId="1" applyFont="1" applyFill="1" applyBorder="1" applyAlignment="1">
      <alignment vertical="center" wrapText="1"/>
    </xf>
    <xf numFmtId="0" fontId="1" fillId="0" borderId="0" xfId="63" applyFont="1" applyAlignment="1">
      <alignment vertical="center"/>
    </xf>
    <xf numFmtId="49" fontId="51" fillId="2" borderId="1" xfId="1" applyNumberFormat="1" applyFont="1" applyFill="1" applyBorder="1" applyAlignment="1">
      <alignment horizontal="left" vertical="top"/>
    </xf>
    <xf numFmtId="49" fontId="51" fillId="2" borderId="1" xfId="1" applyNumberFormat="1" applyFont="1" applyFill="1" applyBorder="1" applyAlignment="1">
      <alignment horizontal="left" vertical="top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  <xf numFmtId="3" fontId="37" fillId="4" borderId="1" xfId="1" applyNumberFormat="1" applyFont="1" applyFill="1" applyBorder="1" applyAlignment="1">
      <alignment vertical="top"/>
    </xf>
    <xf numFmtId="3" fontId="37" fillId="2" borderId="1" xfId="1" applyNumberFormat="1" applyFont="1" applyFill="1" applyBorder="1" applyAlignment="1">
      <alignment vertical="top"/>
    </xf>
    <xf numFmtId="3" fontId="51" fillId="5" borderId="1" xfId="63" applyNumberFormat="1" applyFont="1" applyFill="1" applyBorder="1" applyAlignment="1">
      <alignment vertical="center"/>
    </xf>
    <xf numFmtId="3" fontId="37" fillId="4" borderId="1" xfId="63" applyNumberFormat="1" applyFont="1" applyFill="1" applyBorder="1" applyAlignment="1">
      <alignment horizontal="right" vertical="center" wrapText="1"/>
    </xf>
    <xf numFmtId="0" fontId="36" fillId="0" borderId="7" xfId="1" applyFont="1" applyBorder="1" applyAlignment="1">
      <alignment wrapText="1"/>
    </xf>
    <xf numFmtId="2" fontId="36" fillId="0" borderId="7" xfId="1" applyNumberFormat="1" applyFont="1" applyBorder="1" applyAlignment="1">
      <alignment wrapText="1"/>
    </xf>
    <xf numFmtId="49" fontId="36" fillId="0" borderId="7" xfId="1" applyNumberFormat="1" applyFont="1" applyBorder="1" applyAlignment="1">
      <alignment horizontal="left" wrapText="1"/>
    </xf>
    <xf numFmtId="9" fontId="52" fillId="0" borderId="7" xfId="147" applyFont="1" applyFill="1" applyBorder="1" applyAlignment="1">
      <alignment horizontal="right" wrapText="1"/>
    </xf>
    <xf numFmtId="0" fontId="36" fillId="0" borderId="8" xfId="1" applyFont="1" applyBorder="1" applyAlignment="1">
      <alignment wrapText="1"/>
    </xf>
    <xf numFmtId="4" fontId="28" fillId="0" borderId="0" xfId="70" applyNumberFormat="1" applyFont="1" applyAlignment="1">
      <alignment wrapText="1"/>
    </xf>
    <xf numFmtId="165" fontId="36" fillId="0" borderId="7" xfId="147" applyNumberFormat="1" applyFont="1" applyFill="1" applyBorder="1" applyAlignment="1">
      <alignment wrapText="1"/>
    </xf>
    <xf numFmtId="165" fontId="23" fillId="0" borderId="7" xfId="147" applyNumberFormat="1" applyFont="1" applyFill="1" applyBorder="1" applyAlignment="1">
      <alignment wrapText="1"/>
    </xf>
    <xf numFmtId="0" fontId="36" fillId="0" borderId="10" xfId="1" applyFont="1" applyBorder="1" applyAlignment="1">
      <alignment wrapText="1"/>
    </xf>
    <xf numFmtId="0" fontId="36" fillId="0" borderId="9" xfId="1" applyFont="1" applyBorder="1" applyAlignment="1">
      <alignment wrapText="1"/>
    </xf>
    <xf numFmtId="0" fontId="0" fillId="0" borderId="0" xfId="69" applyFont="1" applyFill="1" applyAlignment="1">
      <alignment vertical="top" wrapText="1"/>
    </xf>
    <xf numFmtId="0" fontId="41" fillId="0" borderId="7" xfId="1" applyFont="1" applyBorder="1" applyAlignment="1">
      <alignment wrapText="1"/>
    </xf>
    <xf numFmtId="0" fontId="41" fillId="0" borderId="10" xfId="1" applyFont="1" applyBorder="1" applyAlignment="1">
      <alignment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3" fillId="2" borderId="0" xfId="159" applyFont="1" applyFill="1" applyAlignment="1">
      <alignment horizontal="right" vertical="top" wrapText="1"/>
    </xf>
    <xf numFmtId="0" fontId="26" fillId="0" borderId="0" xfId="69" applyFont="1" applyAlignment="1">
      <alignment horizontal="center" vertical="top" wrapText="1"/>
    </xf>
    <xf numFmtId="0" fontId="30" fillId="0" borderId="0" xfId="0" applyFont="1" applyFill="1" applyAlignment="1">
      <alignment horizontal="left" vertical="center" wrapText="1"/>
    </xf>
    <xf numFmtId="0" fontId="26" fillId="0" borderId="0" xfId="5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top" wrapText="1"/>
    </xf>
  </cellXfs>
  <cellStyles count="164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abSelected="1" topLeftCell="A4" workbookViewId="0">
      <selection activeCell="C18" sqref="C18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16"/>
      <c r="D1" s="30" t="s">
        <v>391</v>
      </c>
    </row>
    <row r="2" spans="1:19">
      <c r="A2" s="1"/>
      <c r="B2" s="2"/>
      <c r="C2" s="16"/>
      <c r="D2" s="31" t="s">
        <v>105</v>
      </c>
    </row>
    <row r="3" spans="1:19" ht="32.25" customHeight="1">
      <c r="A3" s="1"/>
      <c r="B3" s="2"/>
      <c r="C3" s="108" t="s">
        <v>328</v>
      </c>
      <c r="D3" s="108"/>
    </row>
    <row r="4" spans="1:19">
      <c r="A4" s="1"/>
      <c r="B4" s="2"/>
      <c r="C4" s="108"/>
      <c r="D4" s="108"/>
    </row>
    <row r="5" spans="1:19" ht="8.4499999999999993" customHeight="1">
      <c r="A5" s="1"/>
      <c r="B5" s="2"/>
      <c r="C5" s="16"/>
      <c r="D5" s="3"/>
    </row>
    <row r="6" spans="1:19" ht="24" customHeight="1">
      <c r="A6" s="102" t="s">
        <v>189</v>
      </c>
      <c r="B6" s="102"/>
      <c r="C6" s="102"/>
      <c r="D6" s="102"/>
    </row>
    <row r="7" spans="1:19" ht="18.75">
      <c r="A7" s="103" t="s">
        <v>24</v>
      </c>
      <c r="B7" s="103"/>
      <c r="C7" s="103"/>
      <c r="D7" s="103"/>
    </row>
    <row r="8" spans="1:19" ht="15" customHeight="1">
      <c r="A8" s="104"/>
      <c r="B8" s="104"/>
      <c r="C8" s="104"/>
      <c r="D8" s="104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ht="15.75">
      <c r="A10" s="27" t="s">
        <v>18</v>
      </c>
      <c r="B10" s="28"/>
      <c r="C10" s="28"/>
      <c r="D10" s="87">
        <f>D15+D22</f>
        <v>70225</v>
      </c>
    </row>
    <row r="11" spans="1:19">
      <c r="A11" s="23">
        <v>1000</v>
      </c>
      <c r="B11" s="24" t="s">
        <v>14</v>
      </c>
      <c r="C11" s="25"/>
      <c r="D11" s="88">
        <f>ROUNDUP(D12+D13,0)</f>
        <v>70225</v>
      </c>
    </row>
    <row r="12" spans="1:19">
      <c r="A12" s="20">
        <v>1100</v>
      </c>
      <c r="B12" s="21" t="s">
        <v>19</v>
      </c>
      <c r="C12" s="38" t="s">
        <v>187</v>
      </c>
      <c r="D12" s="26">
        <f>D17+D24</f>
        <v>56820.420000000006</v>
      </c>
    </row>
    <row r="13" spans="1:19" ht="45">
      <c r="A13" s="20">
        <v>1210</v>
      </c>
      <c r="B13" s="22" t="s">
        <v>20</v>
      </c>
      <c r="C13" s="38" t="s">
        <v>187</v>
      </c>
      <c r="D13" s="26">
        <f>D20+D25</f>
        <v>13403.990000000002</v>
      </c>
    </row>
    <row r="14" spans="1:19">
      <c r="D14" s="29"/>
    </row>
    <row r="15" spans="1:19">
      <c r="A15" s="24" t="s">
        <v>278</v>
      </c>
      <c r="B15" s="24"/>
      <c r="C15" s="24"/>
      <c r="D15" s="88">
        <f>D16</f>
        <v>64825</v>
      </c>
    </row>
    <row r="16" spans="1:19">
      <c r="A16" s="23">
        <v>1000</v>
      </c>
      <c r="B16" s="24" t="s">
        <v>14</v>
      </c>
      <c r="C16" s="25"/>
      <c r="D16" s="88">
        <f>ROUNDUP(D17+D20,0)</f>
        <v>64825</v>
      </c>
    </row>
    <row r="17" spans="1:7">
      <c r="A17" s="8">
        <v>1100</v>
      </c>
      <c r="B17" s="9" t="s">
        <v>19</v>
      </c>
      <c r="C17" s="10"/>
      <c r="D17" s="11">
        <f>ROUND(D18+D19,2)</f>
        <v>52451.23</v>
      </c>
    </row>
    <row r="18" spans="1:7" ht="25.5">
      <c r="A18" s="57">
        <v>1145</v>
      </c>
      <c r="B18" s="56" t="s">
        <v>104</v>
      </c>
      <c r="C18" s="12" t="s">
        <v>527</v>
      </c>
      <c r="D18" s="13">
        <f>'1.tabula'!J7</f>
        <v>39025.190000000024</v>
      </c>
    </row>
    <row r="19" spans="1:7" ht="38.25">
      <c r="A19" s="67">
        <v>1149</v>
      </c>
      <c r="B19" s="78" t="s">
        <v>186</v>
      </c>
      <c r="C19" s="35" t="s">
        <v>525</v>
      </c>
      <c r="D19" s="13">
        <f>'2.tabula'!J7</f>
        <v>13426.040000000005</v>
      </c>
    </row>
    <row r="20" spans="1:7" ht="25.5">
      <c r="A20" s="8">
        <v>1210</v>
      </c>
      <c r="B20" s="14" t="s">
        <v>20</v>
      </c>
      <c r="C20" s="14" t="s">
        <v>21</v>
      </c>
      <c r="D20" s="11">
        <f>'1.tabula'!K7+'2.tabula'!K7</f>
        <v>12373.29</v>
      </c>
    </row>
    <row r="21" spans="1:7">
      <c r="A21" s="7"/>
      <c r="D21" s="29"/>
    </row>
    <row r="22" spans="1:7">
      <c r="A22" s="105" t="s">
        <v>22</v>
      </c>
      <c r="B22" s="106"/>
      <c r="C22" s="107"/>
      <c r="D22" s="85">
        <f>D23</f>
        <v>5400</v>
      </c>
      <c r="E22" s="79"/>
      <c r="F22" s="79"/>
      <c r="G22" s="79"/>
    </row>
    <row r="23" spans="1:7">
      <c r="A23" s="80" t="s">
        <v>23</v>
      </c>
      <c r="B23" s="81" t="s">
        <v>14</v>
      </c>
      <c r="C23" s="15"/>
      <c r="D23" s="86">
        <f>ROUNDUP(D24+D25,0)</f>
        <v>5400</v>
      </c>
      <c r="E23" s="79"/>
      <c r="F23" s="79"/>
      <c r="G23" s="79"/>
    </row>
    <row r="24" spans="1:7">
      <c r="A24" s="82">
        <v>1100</v>
      </c>
      <c r="B24" s="83" t="s">
        <v>19</v>
      </c>
      <c r="C24" s="39" t="s">
        <v>526</v>
      </c>
      <c r="D24" s="36">
        <f>ROUND(D17*0.0833,2)</f>
        <v>4369.1899999999996</v>
      </c>
      <c r="E24" s="79"/>
      <c r="F24" s="79"/>
      <c r="G24" s="79"/>
    </row>
    <row r="25" spans="1:7" ht="45">
      <c r="A25" s="82">
        <v>1210</v>
      </c>
      <c r="B25" s="84" t="s">
        <v>20</v>
      </c>
      <c r="C25" s="14" t="s">
        <v>21</v>
      </c>
      <c r="D25" s="37">
        <f>ROUNDUP(D24*0.2359,2)</f>
        <v>1030.7</v>
      </c>
      <c r="E25" s="79"/>
      <c r="F25" s="79"/>
      <c r="G25" s="79"/>
    </row>
    <row r="26" spans="1:7">
      <c r="A26" s="79"/>
      <c r="B26" s="79"/>
      <c r="C26" s="79"/>
      <c r="D26" s="79"/>
      <c r="E26" s="79"/>
      <c r="F26" s="79"/>
      <c r="G26" s="79"/>
    </row>
  </sheetData>
  <mergeCells count="5">
    <mergeCell ref="A6:D6"/>
    <mergeCell ref="A7:D7"/>
    <mergeCell ref="A8:D8"/>
    <mergeCell ref="A22:C22"/>
    <mergeCell ref="C3:D4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T426"/>
  <sheetViews>
    <sheetView zoomScaleNormal="100" workbookViewId="0">
      <selection activeCell="H7" sqref="H7"/>
    </sheetView>
  </sheetViews>
  <sheetFormatPr defaultColWidth="9.140625" defaultRowHeight="12.75"/>
  <cols>
    <col min="1" max="1" width="5.5703125" style="19" customWidth="1"/>
    <col min="2" max="2" width="19.140625" style="19" customWidth="1"/>
    <col min="3" max="3" width="42.42578125" style="19" customWidth="1"/>
    <col min="4" max="4" width="22.140625" style="19" customWidth="1"/>
    <col min="5" max="5" width="9.140625" style="58"/>
    <col min="6" max="6" width="10.7109375" style="73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1.140625" style="58" bestFit="1" customWidth="1"/>
    <col min="15" max="16" width="10.5703125" style="58" bestFit="1" customWidth="1"/>
    <col min="17" max="16384" width="9.140625" style="58"/>
  </cols>
  <sheetData>
    <row r="1" spans="1:20" ht="15">
      <c r="A1" s="17"/>
      <c r="B1" s="17"/>
      <c r="C1" s="17"/>
      <c r="D1" s="17"/>
      <c r="F1" s="69"/>
      <c r="G1" s="59"/>
      <c r="H1" s="59"/>
      <c r="I1" s="59"/>
      <c r="J1" s="59"/>
      <c r="K1" s="34"/>
      <c r="L1" s="60" t="s">
        <v>139</v>
      </c>
    </row>
    <row r="2" spans="1:20" ht="21.6" customHeight="1">
      <c r="A2" s="17"/>
      <c r="B2" s="110" t="s">
        <v>1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20">
      <c r="A3" s="17"/>
      <c r="B3" s="17"/>
      <c r="C3" s="17"/>
      <c r="D3" s="17"/>
      <c r="F3" s="71"/>
      <c r="G3" s="18"/>
      <c r="H3" s="18"/>
      <c r="I3" s="18"/>
      <c r="J3" s="34"/>
      <c r="K3" s="34"/>
      <c r="L3" s="34"/>
    </row>
    <row r="4" spans="1:20" ht="22.9" customHeight="1">
      <c r="A4" s="109" t="s">
        <v>523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6" spans="1:20" ht="89.25">
      <c r="A6" s="46" t="s">
        <v>25</v>
      </c>
      <c r="B6" s="46" t="s">
        <v>6</v>
      </c>
      <c r="C6" s="46" t="s">
        <v>0</v>
      </c>
      <c r="D6" s="46" t="s">
        <v>4</v>
      </c>
      <c r="E6" s="47" t="s">
        <v>7</v>
      </c>
      <c r="F6" s="48" t="s">
        <v>8</v>
      </c>
      <c r="G6" s="49" t="s">
        <v>2</v>
      </c>
      <c r="H6" s="50" t="s">
        <v>11</v>
      </c>
      <c r="I6" s="49" t="s">
        <v>3</v>
      </c>
      <c r="J6" s="51" t="s">
        <v>26</v>
      </c>
      <c r="K6" s="49" t="s">
        <v>27</v>
      </c>
      <c r="L6" s="49" t="s">
        <v>9</v>
      </c>
    </row>
    <row r="7" spans="1:20" ht="14.25">
      <c r="A7" s="43"/>
      <c r="B7" s="43"/>
      <c r="C7" s="43"/>
      <c r="D7" s="43"/>
      <c r="E7" s="43"/>
      <c r="F7" s="72"/>
      <c r="G7" s="44"/>
      <c r="H7" s="45">
        <f>SUM(H8:H426)</f>
        <v>30527.32</v>
      </c>
      <c r="I7" s="45"/>
      <c r="J7" s="45">
        <f>SUM(J8:J426)</f>
        <v>39025.190000000024</v>
      </c>
      <c r="K7" s="45">
        <f>SUM(K8:K426)</f>
        <v>9206.0700000000015</v>
      </c>
      <c r="L7" s="45">
        <f>SUM(L8:L426)</f>
        <v>48231.259999999987</v>
      </c>
    </row>
    <row r="8" spans="1:20" ht="44.25" customHeight="1">
      <c r="A8" s="89">
        <v>1</v>
      </c>
      <c r="B8" s="91" t="s">
        <v>10</v>
      </c>
      <c r="C8" s="91" t="s">
        <v>176</v>
      </c>
      <c r="D8" s="91" t="s">
        <v>280</v>
      </c>
      <c r="E8" s="91" t="s">
        <v>308</v>
      </c>
      <c r="F8" s="92">
        <v>0.2</v>
      </c>
      <c r="G8" s="93">
        <v>1520</v>
      </c>
      <c r="H8" s="90">
        <v>24</v>
      </c>
      <c r="I8" s="89">
        <f t="shared" ref="I8:I71" si="0">ROUND(G8/166.92,3)</f>
        <v>9.1059999999999999</v>
      </c>
      <c r="J8" s="89">
        <f t="shared" ref="J8:J71" si="1">ROUND(I8*H8*F8,2)</f>
        <v>43.71</v>
      </c>
      <c r="K8" s="89">
        <f t="shared" ref="K8:K71" si="2">ROUND(J8*0.2359,2)</f>
        <v>10.31</v>
      </c>
      <c r="L8" s="89">
        <f t="shared" ref="L8:L71" si="3">J8+K8</f>
        <v>54.02</v>
      </c>
      <c r="M8" s="61"/>
      <c r="N8" s="94"/>
      <c r="O8" s="94"/>
      <c r="P8" s="94"/>
      <c r="Q8" s="94"/>
      <c r="R8" s="94"/>
      <c r="S8" s="94"/>
      <c r="T8" s="94"/>
    </row>
    <row r="9" spans="1:20" ht="30" customHeight="1">
      <c r="A9" s="89">
        <v>2</v>
      </c>
      <c r="B9" s="91" t="s">
        <v>29</v>
      </c>
      <c r="C9" s="91" t="s">
        <v>140</v>
      </c>
      <c r="D9" s="91" t="s">
        <v>31</v>
      </c>
      <c r="E9" s="91" t="s">
        <v>468</v>
      </c>
      <c r="F9" s="92" t="s">
        <v>469</v>
      </c>
      <c r="G9" s="93">
        <v>1145</v>
      </c>
      <c r="H9" s="90">
        <v>72</v>
      </c>
      <c r="I9" s="89">
        <f t="shared" si="0"/>
        <v>6.86</v>
      </c>
      <c r="J9" s="89">
        <f t="shared" si="1"/>
        <v>98.78</v>
      </c>
      <c r="K9" s="89">
        <f t="shared" si="2"/>
        <v>23.3</v>
      </c>
      <c r="L9" s="89">
        <f t="shared" si="3"/>
        <v>122.08</v>
      </c>
      <c r="M9" s="61"/>
    </row>
    <row r="10" spans="1:20" ht="30" customHeight="1">
      <c r="A10" s="89">
        <v>3</v>
      </c>
      <c r="B10" s="91" t="s">
        <v>10</v>
      </c>
      <c r="C10" s="91" t="s">
        <v>329</v>
      </c>
      <c r="D10" s="91" t="s">
        <v>31</v>
      </c>
      <c r="E10" s="91" t="s">
        <v>331</v>
      </c>
      <c r="F10" s="92" t="s">
        <v>392</v>
      </c>
      <c r="G10" s="93">
        <v>1190</v>
      </c>
      <c r="H10" s="90">
        <v>154</v>
      </c>
      <c r="I10" s="89">
        <f t="shared" si="0"/>
        <v>7.1289999999999996</v>
      </c>
      <c r="J10" s="89">
        <f t="shared" si="1"/>
        <v>109.79</v>
      </c>
      <c r="K10" s="89">
        <f t="shared" si="2"/>
        <v>25.9</v>
      </c>
      <c r="L10" s="89">
        <f t="shared" si="3"/>
        <v>135.69</v>
      </c>
      <c r="M10" s="61"/>
    </row>
    <row r="11" spans="1:20" ht="30" customHeight="1">
      <c r="A11" s="89">
        <v>4</v>
      </c>
      <c r="B11" s="91" t="s">
        <v>10</v>
      </c>
      <c r="C11" s="91" t="s">
        <v>30</v>
      </c>
      <c r="D11" s="91" t="s">
        <v>31</v>
      </c>
      <c r="E11" s="91" t="s">
        <v>32</v>
      </c>
      <c r="F11" s="92">
        <v>0.1</v>
      </c>
      <c r="G11" s="93">
        <v>1190</v>
      </c>
      <c r="H11" s="90">
        <v>166.75</v>
      </c>
      <c r="I11" s="89">
        <f t="shared" si="0"/>
        <v>7.1289999999999996</v>
      </c>
      <c r="J11" s="89">
        <f t="shared" si="1"/>
        <v>118.88</v>
      </c>
      <c r="K11" s="89">
        <f t="shared" si="2"/>
        <v>28.04</v>
      </c>
      <c r="L11" s="89">
        <f t="shared" si="3"/>
        <v>146.91999999999999</v>
      </c>
      <c r="M11" s="61"/>
    </row>
    <row r="12" spans="1:20" ht="30" customHeight="1">
      <c r="A12" s="89">
        <v>5</v>
      </c>
      <c r="B12" s="91" t="s">
        <v>45</v>
      </c>
      <c r="C12" s="91" t="s">
        <v>126</v>
      </c>
      <c r="D12" s="91" t="s">
        <v>28</v>
      </c>
      <c r="E12" s="91" t="s">
        <v>393</v>
      </c>
      <c r="F12" s="92">
        <v>0.1</v>
      </c>
      <c r="G12" s="93">
        <v>1055</v>
      </c>
      <c r="H12" s="90">
        <v>44</v>
      </c>
      <c r="I12" s="89">
        <f t="shared" si="0"/>
        <v>6.32</v>
      </c>
      <c r="J12" s="89">
        <f t="shared" si="1"/>
        <v>27.81</v>
      </c>
      <c r="K12" s="89">
        <f t="shared" si="2"/>
        <v>6.56</v>
      </c>
      <c r="L12" s="89">
        <f t="shared" si="3"/>
        <v>34.369999999999997</v>
      </c>
      <c r="M12" s="61"/>
    </row>
    <row r="13" spans="1:20" ht="30" customHeight="1">
      <c r="A13" s="89">
        <v>6</v>
      </c>
      <c r="B13" s="91" t="s">
        <v>10</v>
      </c>
      <c r="C13" s="91" t="s">
        <v>30</v>
      </c>
      <c r="D13" s="91" t="s">
        <v>28</v>
      </c>
      <c r="E13" s="91" t="s">
        <v>33</v>
      </c>
      <c r="F13" s="92">
        <v>0.1</v>
      </c>
      <c r="G13" s="93">
        <v>1075</v>
      </c>
      <c r="H13" s="90">
        <v>167.5</v>
      </c>
      <c r="I13" s="89">
        <f t="shared" si="0"/>
        <v>6.44</v>
      </c>
      <c r="J13" s="89">
        <f t="shared" si="1"/>
        <v>107.87</v>
      </c>
      <c r="K13" s="89">
        <f t="shared" si="2"/>
        <v>25.45</v>
      </c>
      <c r="L13" s="89">
        <f t="shared" si="3"/>
        <v>133.32</v>
      </c>
      <c r="M13" s="61"/>
    </row>
    <row r="14" spans="1:20" ht="30" customHeight="1">
      <c r="A14" s="89">
        <v>7</v>
      </c>
      <c r="B14" s="91" t="s">
        <v>10</v>
      </c>
      <c r="C14" s="91" t="s">
        <v>34</v>
      </c>
      <c r="D14" s="91" t="s">
        <v>35</v>
      </c>
      <c r="E14" s="91" t="s">
        <v>36</v>
      </c>
      <c r="F14" s="92" t="s">
        <v>469</v>
      </c>
      <c r="G14" s="93">
        <v>1335</v>
      </c>
      <c r="H14" s="90">
        <v>143</v>
      </c>
      <c r="I14" s="89">
        <f t="shared" si="0"/>
        <v>7.9980000000000002</v>
      </c>
      <c r="J14" s="89">
        <f t="shared" si="1"/>
        <v>228.74</v>
      </c>
      <c r="K14" s="89">
        <f t="shared" si="2"/>
        <v>53.96</v>
      </c>
      <c r="L14" s="89">
        <f t="shared" si="3"/>
        <v>282.7</v>
      </c>
      <c r="M14" s="61"/>
    </row>
    <row r="15" spans="1:20" ht="30" customHeight="1">
      <c r="A15" s="89">
        <v>8</v>
      </c>
      <c r="B15" s="91" t="s">
        <v>10</v>
      </c>
      <c r="C15" s="91" t="s">
        <v>38</v>
      </c>
      <c r="D15" s="91" t="s">
        <v>28</v>
      </c>
      <c r="E15" s="91" t="s">
        <v>190</v>
      </c>
      <c r="F15" s="92" t="s">
        <v>469</v>
      </c>
      <c r="G15" s="93">
        <v>1055</v>
      </c>
      <c r="H15" s="90">
        <v>125.5</v>
      </c>
      <c r="I15" s="89">
        <f t="shared" si="0"/>
        <v>6.32</v>
      </c>
      <c r="J15" s="89">
        <f t="shared" si="1"/>
        <v>158.63</v>
      </c>
      <c r="K15" s="89">
        <f t="shared" si="2"/>
        <v>37.42</v>
      </c>
      <c r="L15" s="89">
        <f t="shared" si="3"/>
        <v>196.05</v>
      </c>
      <c r="M15" s="61"/>
    </row>
    <row r="16" spans="1:20" ht="30" customHeight="1">
      <c r="A16" s="89">
        <v>9</v>
      </c>
      <c r="B16" s="91" t="s">
        <v>10</v>
      </c>
      <c r="C16" s="91" t="s">
        <v>38</v>
      </c>
      <c r="D16" s="91" t="s">
        <v>31</v>
      </c>
      <c r="E16" s="91" t="s">
        <v>39</v>
      </c>
      <c r="F16" s="92" t="s">
        <v>469</v>
      </c>
      <c r="G16" s="93">
        <v>1207.5</v>
      </c>
      <c r="H16" s="90">
        <v>93</v>
      </c>
      <c r="I16" s="89">
        <f t="shared" si="0"/>
        <v>7.234</v>
      </c>
      <c r="J16" s="89">
        <f t="shared" si="1"/>
        <v>134.55000000000001</v>
      </c>
      <c r="K16" s="89">
        <f t="shared" si="2"/>
        <v>31.74</v>
      </c>
      <c r="L16" s="89">
        <f t="shared" si="3"/>
        <v>166.29000000000002</v>
      </c>
      <c r="M16" s="61"/>
    </row>
    <row r="17" spans="1:13" ht="45">
      <c r="A17" s="89">
        <v>10</v>
      </c>
      <c r="B17" s="91" t="s">
        <v>10</v>
      </c>
      <c r="C17" s="91" t="s">
        <v>37</v>
      </c>
      <c r="D17" s="91" t="s">
        <v>31</v>
      </c>
      <c r="E17" s="91" t="s">
        <v>121</v>
      </c>
      <c r="F17" s="92" t="s">
        <v>392</v>
      </c>
      <c r="G17" s="93">
        <v>1230</v>
      </c>
      <c r="H17" s="90">
        <v>55</v>
      </c>
      <c r="I17" s="89">
        <f t="shared" si="0"/>
        <v>7.3689999999999998</v>
      </c>
      <c r="J17" s="89">
        <f t="shared" si="1"/>
        <v>40.53</v>
      </c>
      <c r="K17" s="89">
        <f t="shared" si="2"/>
        <v>9.56</v>
      </c>
      <c r="L17" s="89">
        <f t="shared" si="3"/>
        <v>50.09</v>
      </c>
      <c r="M17" s="61"/>
    </row>
    <row r="18" spans="1:13" ht="45">
      <c r="A18" s="89">
        <v>11</v>
      </c>
      <c r="B18" s="91" t="s">
        <v>10</v>
      </c>
      <c r="C18" s="91" t="s">
        <v>38</v>
      </c>
      <c r="D18" s="91" t="s">
        <v>31</v>
      </c>
      <c r="E18" s="91" t="s">
        <v>191</v>
      </c>
      <c r="F18" s="92" t="s">
        <v>469</v>
      </c>
      <c r="G18" s="93">
        <v>1150</v>
      </c>
      <c r="H18" s="90">
        <v>3.5</v>
      </c>
      <c r="I18" s="89">
        <f t="shared" si="0"/>
        <v>6.89</v>
      </c>
      <c r="J18" s="89">
        <f t="shared" si="1"/>
        <v>4.82</v>
      </c>
      <c r="K18" s="89">
        <f t="shared" si="2"/>
        <v>1.1399999999999999</v>
      </c>
      <c r="L18" s="89">
        <f t="shared" si="3"/>
        <v>5.96</v>
      </c>
      <c r="M18" s="61"/>
    </row>
    <row r="19" spans="1:13" ht="45">
      <c r="A19" s="89">
        <v>12</v>
      </c>
      <c r="B19" s="91" t="s">
        <v>10</v>
      </c>
      <c r="C19" s="91" t="s">
        <v>38</v>
      </c>
      <c r="D19" s="91" t="s">
        <v>31</v>
      </c>
      <c r="E19" s="91" t="s">
        <v>191</v>
      </c>
      <c r="F19" s="92" t="s">
        <v>469</v>
      </c>
      <c r="G19" s="93">
        <v>1170</v>
      </c>
      <c r="H19" s="90">
        <v>80.5</v>
      </c>
      <c r="I19" s="89">
        <f t="shared" si="0"/>
        <v>7.0090000000000003</v>
      </c>
      <c r="J19" s="89">
        <f t="shared" si="1"/>
        <v>112.84</v>
      </c>
      <c r="K19" s="89">
        <f t="shared" si="2"/>
        <v>26.62</v>
      </c>
      <c r="L19" s="89">
        <f t="shared" si="3"/>
        <v>139.46</v>
      </c>
      <c r="M19" s="61"/>
    </row>
    <row r="20" spans="1:13" ht="45">
      <c r="A20" s="89">
        <v>13</v>
      </c>
      <c r="B20" s="91" t="s">
        <v>10</v>
      </c>
      <c r="C20" s="91" t="s">
        <v>235</v>
      </c>
      <c r="D20" s="91" t="s">
        <v>5</v>
      </c>
      <c r="E20" s="91" t="s">
        <v>236</v>
      </c>
      <c r="F20" s="92">
        <v>0.2</v>
      </c>
      <c r="G20" s="93">
        <v>1705</v>
      </c>
      <c r="H20" s="90">
        <v>24</v>
      </c>
      <c r="I20" s="89">
        <f t="shared" si="0"/>
        <v>10.214</v>
      </c>
      <c r="J20" s="89">
        <f t="shared" si="1"/>
        <v>49.03</v>
      </c>
      <c r="K20" s="89">
        <f t="shared" si="2"/>
        <v>11.57</v>
      </c>
      <c r="L20" s="89">
        <f t="shared" si="3"/>
        <v>60.6</v>
      </c>
      <c r="M20" s="61"/>
    </row>
    <row r="21" spans="1:13" ht="45">
      <c r="A21" s="89">
        <v>14</v>
      </c>
      <c r="B21" s="91" t="s">
        <v>10</v>
      </c>
      <c r="C21" s="91" t="s">
        <v>37</v>
      </c>
      <c r="D21" s="91" t="s">
        <v>40</v>
      </c>
      <c r="E21" s="91" t="s">
        <v>106</v>
      </c>
      <c r="F21" s="92" t="s">
        <v>392</v>
      </c>
      <c r="G21" s="93">
        <v>1265</v>
      </c>
      <c r="H21" s="90">
        <v>44.17</v>
      </c>
      <c r="I21" s="89">
        <f t="shared" si="0"/>
        <v>7.5780000000000003</v>
      </c>
      <c r="J21" s="89">
        <f t="shared" si="1"/>
        <v>33.47</v>
      </c>
      <c r="K21" s="89">
        <f t="shared" si="2"/>
        <v>7.9</v>
      </c>
      <c r="L21" s="89">
        <f t="shared" si="3"/>
        <v>41.37</v>
      </c>
      <c r="M21" s="61"/>
    </row>
    <row r="22" spans="1:13" ht="43.9" customHeight="1">
      <c r="A22" s="89">
        <v>15</v>
      </c>
      <c r="B22" s="91" t="s">
        <v>10</v>
      </c>
      <c r="C22" s="91" t="s">
        <v>37</v>
      </c>
      <c r="D22" s="91" t="s">
        <v>40</v>
      </c>
      <c r="E22" s="91" t="s">
        <v>106</v>
      </c>
      <c r="F22" s="92" t="s">
        <v>381</v>
      </c>
      <c r="G22" s="93">
        <v>1265</v>
      </c>
      <c r="H22" s="90">
        <v>0.33</v>
      </c>
      <c r="I22" s="89">
        <f t="shared" si="0"/>
        <v>7.5780000000000003</v>
      </c>
      <c r="J22" s="89">
        <f t="shared" si="1"/>
        <v>1.25</v>
      </c>
      <c r="K22" s="89">
        <f t="shared" si="2"/>
        <v>0.28999999999999998</v>
      </c>
      <c r="L22" s="89">
        <f t="shared" si="3"/>
        <v>1.54</v>
      </c>
      <c r="M22" s="61"/>
    </row>
    <row r="23" spans="1:13" ht="30">
      <c r="A23" s="89">
        <v>16</v>
      </c>
      <c r="B23" s="91" t="s">
        <v>45</v>
      </c>
      <c r="C23" s="91" t="s">
        <v>126</v>
      </c>
      <c r="D23" s="91" t="s">
        <v>31</v>
      </c>
      <c r="E23" s="91" t="s">
        <v>470</v>
      </c>
      <c r="F23" s="92">
        <v>0.1</v>
      </c>
      <c r="G23" s="93">
        <v>1190</v>
      </c>
      <c r="H23" s="90">
        <v>13.5</v>
      </c>
      <c r="I23" s="89">
        <f t="shared" si="0"/>
        <v>7.1289999999999996</v>
      </c>
      <c r="J23" s="89">
        <f t="shared" si="1"/>
        <v>9.6199999999999992</v>
      </c>
      <c r="K23" s="89">
        <f t="shared" si="2"/>
        <v>2.27</v>
      </c>
      <c r="L23" s="89">
        <f t="shared" si="3"/>
        <v>11.889999999999999</v>
      </c>
      <c r="M23" s="61"/>
    </row>
    <row r="24" spans="1:13" ht="28.15" customHeight="1">
      <c r="A24" s="89">
        <v>17</v>
      </c>
      <c r="B24" s="91" t="s">
        <v>10</v>
      </c>
      <c r="C24" s="91" t="s">
        <v>30</v>
      </c>
      <c r="D24" s="91" t="s">
        <v>40</v>
      </c>
      <c r="E24" s="91" t="s">
        <v>471</v>
      </c>
      <c r="F24" s="92">
        <v>0.1</v>
      </c>
      <c r="G24" s="93">
        <v>1525</v>
      </c>
      <c r="H24" s="90">
        <v>64.75</v>
      </c>
      <c r="I24" s="89">
        <f t="shared" si="0"/>
        <v>9.1359999999999992</v>
      </c>
      <c r="J24" s="89">
        <f t="shared" si="1"/>
        <v>59.16</v>
      </c>
      <c r="K24" s="89">
        <f t="shared" si="2"/>
        <v>13.96</v>
      </c>
      <c r="L24" s="89">
        <f t="shared" si="3"/>
        <v>73.12</v>
      </c>
      <c r="M24" s="61"/>
    </row>
    <row r="25" spans="1:13" ht="30" customHeight="1">
      <c r="A25" s="89">
        <v>18</v>
      </c>
      <c r="B25" s="91" t="s">
        <v>10</v>
      </c>
      <c r="C25" s="91" t="s">
        <v>34</v>
      </c>
      <c r="D25" s="91" t="s">
        <v>41</v>
      </c>
      <c r="E25" s="91" t="s">
        <v>472</v>
      </c>
      <c r="F25" s="92" t="s">
        <v>381</v>
      </c>
      <c r="G25" s="93">
        <v>2015</v>
      </c>
      <c r="H25" s="90">
        <v>0.17</v>
      </c>
      <c r="I25" s="89">
        <f t="shared" si="0"/>
        <v>12.071999999999999</v>
      </c>
      <c r="J25" s="89">
        <f t="shared" si="1"/>
        <v>1.03</v>
      </c>
      <c r="K25" s="89">
        <f t="shared" si="2"/>
        <v>0.24</v>
      </c>
      <c r="L25" s="89">
        <f t="shared" si="3"/>
        <v>1.27</v>
      </c>
      <c r="M25" s="61"/>
    </row>
    <row r="26" spans="1:13" ht="30" customHeight="1">
      <c r="A26" s="89">
        <v>19</v>
      </c>
      <c r="B26" s="91" t="s">
        <v>10</v>
      </c>
      <c r="C26" s="91" t="s">
        <v>34</v>
      </c>
      <c r="D26" s="91" t="s">
        <v>41</v>
      </c>
      <c r="E26" s="91" t="s">
        <v>472</v>
      </c>
      <c r="F26" s="92" t="s">
        <v>469</v>
      </c>
      <c r="G26" s="93">
        <v>2015</v>
      </c>
      <c r="H26" s="90">
        <v>151.83000000000001</v>
      </c>
      <c r="I26" s="89">
        <f t="shared" si="0"/>
        <v>12.071999999999999</v>
      </c>
      <c r="J26" s="89">
        <f t="shared" si="1"/>
        <v>366.58</v>
      </c>
      <c r="K26" s="89">
        <f t="shared" si="2"/>
        <v>86.48</v>
      </c>
      <c r="L26" s="89">
        <f t="shared" si="3"/>
        <v>453.06</v>
      </c>
      <c r="M26" s="61"/>
    </row>
    <row r="27" spans="1:13" ht="30" customHeight="1">
      <c r="A27" s="89">
        <v>20</v>
      </c>
      <c r="B27" s="91" t="s">
        <v>10</v>
      </c>
      <c r="C27" s="91" t="s">
        <v>34</v>
      </c>
      <c r="D27" s="91" t="s">
        <v>5</v>
      </c>
      <c r="E27" s="91" t="s">
        <v>332</v>
      </c>
      <c r="F27" s="92" t="s">
        <v>469</v>
      </c>
      <c r="G27" s="93">
        <v>1490</v>
      </c>
      <c r="H27" s="90">
        <v>168</v>
      </c>
      <c r="I27" s="89">
        <f t="shared" si="0"/>
        <v>8.9260000000000002</v>
      </c>
      <c r="J27" s="89">
        <f t="shared" si="1"/>
        <v>299.91000000000003</v>
      </c>
      <c r="K27" s="89">
        <f t="shared" si="2"/>
        <v>70.75</v>
      </c>
      <c r="L27" s="89">
        <f t="shared" si="3"/>
        <v>370.66</v>
      </c>
      <c r="M27" s="61"/>
    </row>
    <row r="28" spans="1:13" ht="45">
      <c r="A28" s="89">
        <v>21</v>
      </c>
      <c r="B28" s="91" t="s">
        <v>10</v>
      </c>
      <c r="C28" s="91" t="s">
        <v>38</v>
      </c>
      <c r="D28" s="91" t="s">
        <v>60</v>
      </c>
      <c r="E28" s="91" t="s">
        <v>192</v>
      </c>
      <c r="F28" s="92" t="s">
        <v>469</v>
      </c>
      <c r="G28" s="93">
        <v>1805</v>
      </c>
      <c r="H28" s="90">
        <v>145</v>
      </c>
      <c r="I28" s="89">
        <f t="shared" si="0"/>
        <v>10.814</v>
      </c>
      <c r="J28" s="89">
        <f t="shared" si="1"/>
        <v>313.61</v>
      </c>
      <c r="K28" s="89">
        <f t="shared" si="2"/>
        <v>73.98</v>
      </c>
      <c r="L28" s="89">
        <f t="shared" si="3"/>
        <v>387.59000000000003</v>
      </c>
      <c r="M28" s="61"/>
    </row>
    <row r="29" spans="1:13" ht="45">
      <c r="A29" s="89">
        <v>22</v>
      </c>
      <c r="B29" s="91" t="s">
        <v>10</v>
      </c>
      <c r="C29" s="91" t="s">
        <v>235</v>
      </c>
      <c r="D29" s="91" t="s">
        <v>5</v>
      </c>
      <c r="E29" s="91" t="s">
        <v>279</v>
      </c>
      <c r="F29" s="92">
        <v>0.2</v>
      </c>
      <c r="G29" s="93">
        <v>1685</v>
      </c>
      <c r="H29" s="90">
        <v>24</v>
      </c>
      <c r="I29" s="89">
        <f t="shared" si="0"/>
        <v>10.095000000000001</v>
      </c>
      <c r="J29" s="89">
        <f t="shared" si="1"/>
        <v>48.46</v>
      </c>
      <c r="K29" s="89">
        <f t="shared" si="2"/>
        <v>11.43</v>
      </c>
      <c r="L29" s="89">
        <f t="shared" si="3"/>
        <v>59.89</v>
      </c>
      <c r="M29" s="61"/>
    </row>
    <row r="30" spans="1:13" ht="30" customHeight="1">
      <c r="A30" s="89">
        <v>23</v>
      </c>
      <c r="B30" s="91" t="s">
        <v>10</v>
      </c>
      <c r="C30" s="91" t="s">
        <v>107</v>
      </c>
      <c r="D30" s="91" t="s">
        <v>40</v>
      </c>
      <c r="E30" s="91" t="s">
        <v>237</v>
      </c>
      <c r="F30" s="92" t="s">
        <v>381</v>
      </c>
      <c r="G30" s="93">
        <v>1330</v>
      </c>
      <c r="H30" s="90">
        <v>0.67</v>
      </c>
      <c r="I30" s="89">
        <f t="shared" si="0"/>
        <v>7.968</v>
      </c>
      <c r="J30" s="89">
        <f t="shared" si="1"/>
        <v>2.67</v>
      </c>
      <c r="K30" s="89">
        <f t="shared" si="2"/>
        <v>0.63</v>
      </c>
      <c r="L30" s="89">
        <f t="shared" si="3"/>
        <v>3.3</v>
      </c>
      <c r="M30" s="61"/>
    </row>
    <row r="31" spans="1:13" ht="42" customHeight="1">
      <c r="A31" s="89">
        <v>24</v>
      </c>
      <c r="B31" s="91" t="s">
        <v>10</v>
      </c>
      <c r="C31" s="91" t="s">
        <v>107</v>
      </c>
      <c r="D31" s="91" t="s">
        <v>40</v>
      </c>
      <c r="E31" s="91" t="s">
        <v>237</v>
      </c>
      <c r="F31" s="92">
        <v>0.5</v>
      </c>
      <c r="G31" s="93">
        <v>1330</v>
      </c>
      <c r="H31" s="90">
        <v>1.58</v>
      </c>
      <c r="I31" s="89">
        <f t="shared" si="0"/>
        <v>7.968</v>
      </c>
      <c r="J31" s="89">
        <f t="shared" si="1"/>
        <v>6.29</v>
      </c>
      <c r="K31" s="89">
        <f t="shared" si="2"/>
        <v>1.48</v>
      </c>
      <c r="L31" s="89">
        <f t="shared" si="3"/>
        <v>7.77</v>
      </c>
      <c r="M31" s="61"/>
    </row>
    <row r="32" spans="1:13" ht="45">
      <c r="A32" s="89">
        <v>25</v>
      </c>
      <c r="B32" s="91" t="s">
        <v>10</v>
      </c>
      <c r="C32" s="91" t="s">
        <v>107</v>
      </c>
      <c r="D32" s="91" t="s">
        <v>40</v>
      </c>
      <c r="E32" s="91" t="s">
        <v>237</v>
      </c>
      <c r="F32" s="92" t="s">
        <v>381</v>
      </c>
      <c r="G32" s="93">
        <v>1330</v>
      </c>
      <c r="H32" s="90">
        <v>2.5</v>
      </c>
      <c r="I32" s="89">
        <f t="shared" si="0"/>
        <v>7.968</v>
      </c>
      <c r="J32" s="89">
        <f t="shared" si="1"/>
        <v>9.9600000000000009</v>
      </c>
      <c r="K32" s="89">
        <f t="shared" si="2"/>
        <v>2.35</v>
      </c>
      <c r="L32" s="89">
        <f t="shared" si="3"/>
        <v>12.31</v>
      </c>
      <c r="M32" s="61"/>
    </row>
    <row r="33" spans="1:13" ht="45">
      <c r="A33" s="89">
        <v>26</v>
      </c>
      <c r="B33" s="91" t="s">
        <v>10</v>
      </c>
      <c r="C33" s="91" t="s">
        <v>107</v>
      </c>
      <c r="D33" s="91" t="s">
        <v>40</v>
      </c>
      <c r="E33" s="91" t="s">
        <v>237</v>
      </c>
      <c r="F33" s="92" t="s">
        <v>469</v>
      </c>
      <c r="G33" s="93">
        <v>1330</v>
      </c>
      <c r="H33" s="90">
        <v>19</v>
      </c>
      <c r="I33" s="89">
        <f t="shared" si="0"/>
        <v>7.968</v>
      </c>
      <c r="J33" s="89">
        <f t="shared" si="1"/>
        <v>30.28</v>
      </c>
      <c r="K33" s="89">
        <f t="shared" si="2"/>
        <v>7.14</v>
      </c>
      <c r="L33" s="89">
        <f t="shared" si="3"/>
        <v>37.42</v>
      </c>
      <c r="M33" s="61"/>
    </row>
    <row r="34" spans="1:13" ht="30" customHeight="1">
      <c r="A34" s="89">
        <v>27</v>
      </c>
      <c r="B34" s="91" t="s">
        <v>10</v>
      </c>
      <c r="C34" s="91" t="s">
        <v>107</v>
      </c>
      <c r="D34" s="91" t="s">
        <v>40</v>
      </c>
      <c r="E34" s="91" t="s">
        <v>237</v>
      </c>
      <c r="F34" s="92" t="s">
        <v>392</v>
      </c>
      <c r="G34" s="93">
        <v>1330</v>
      </c>
      <c r="H34" s="90">
        <v>9</v>
      </c>
      <c r="I34" s="89">
        <f t="shared" si="0"/>
        <v>7.968</v>
      </c>
      <c r="J34" s="89">
        <f t="shared" si="1"/>
        <v>7.17</v>
      </c>
      <c r="K34" s="89">
        <f t="shared" si="2"/>
        <v>1.69</v>
      </c>
      <c r="L34" s="89">
        <f t="shared" si="3"/>
        <v>8.86</v>
      </c>
      <c r="M34" s="61"/>
    </row>
    <row r="35" spans="1:13" ht="30" customHeight="1">
      <c r="A35" s="89">
        <v>28</v>
      </c>
      <c r="B35" s="91" t="s">
        <v>10</v>
      </c>
      <c r="C35" s="91" t="s">
        <v>107</v>
      </c>
      <c r="D35" s="91" t="s">
        <v>40</v>
      </c>
      <c r="E35" s="91" t="s">
        <v>237</v>
      </c>
      <c r="F35" s="92" t="s">
        <v>469</v>
      </c>
      <c r="G35" s="93">
        <v>1330</v>
      </c>
      <c r="H35" s="90">
        <v>10</v>
      </c>
      <c r="I35" s="89">
        <f t="shared" si="0"/>
        <v>7.968</v>
      </c>
      <c r="J35" s="89">
        <f t="shared" si="1"/>
        <v>15.94</v>
      </c>
      <c r="K35" s="89">
        <f t="shared" si="2"/>
        <v>3.76</v>
      </c>
      <c r="L35" s="89">
        <f t="shared" si="3"/>
        <v>19.7</v>
      </c>
      <c r="M35" s="61"/>
    </row>
    <row r="36" spans="1:13" ht="30" customHeight="1">
      <c r="A36" s="89">
        <v>29</v>
      </c>
      <c r="B36" s="91" t="s">
        <v>10</v>
      </c>
      <c r="C36" s="91" t="s">
        <v>107</v>
      </c>
      <c r="D36" s="91" t="s">
        <v>40</v>
      </c>
      <c r="E36" s="91" t="s">
        <v>237</v>
      </c>
      <c r="F36" s="92" t="s">
        <v>392</v>
      </c>
      <c r="G36" s="93">
        <v>1330</v>
      </c>
      <c r="H36" s="90">
        <v>12.5</v>
      </c>
      <c r="I36" s="89">
        <f t="shared" si="0"/>
        <v>7.968</v>
      </c>
      <c r="J36" s="89">
        <f t="shared" si="1"/>
        <v>9.9600000000000009</v>
      </c>
      <c r="K36" s="89">
        <f t="shared" si="2"/>
        <v>2.35</v>
      </c>
      <c r="L36" s="89">
        <f t="shared" si="3"/>
        <v>12.31</v>
      </c>
      <c r="M36" s="61"/>
    </row>
    <row r="37" spans="1:13" ht="30" customHeight="1">
      <c r="A37" s="89">
        <v>30</v>
      </c>
      <c r="B37" s="91" t="s">
        <v>10</v>
      </c>
      <c r="C37" s="91" t="s">
        <v>107</v>
      </c>
      <c r="D37" s="91" t="s">
        <v>40</v>
      </c>
      <c r="E37" s="91" t="s">
        <v>237</v>
      </c>
      <c r="F37" s="92" t="s">
        <v>469</v>
      </c>
      <c r="G37" s="93">
        <v>1330</v>
      </c>
      <c r="H37" s="90">
        <v>9.5</v>
      </c>
      <c r="I37" s="89">
        <f t="shared" si="0"/>
        <v>7.968</v>
      </c>
      <c r="J37" s="89">
        <f t="shared" si="1"/>
        <v>15.14</v>
      </c>
      <c r="K37" s="89">
        <f t="shared" si="2"/>
        <v>3.57</v>
      </c>
      <c r="L37" s="89">
        <f t="shared" si="3"/>
        <v>18.71</v>
      </c>
      <c r="M37" s="61"/>
    </row>
    <row r="38" spans="1:13" ht="30" customHeight="1">
      <c r="A38" s="89">
        <v>31</v>
      </c>
      <c r="B38" s="91" t="s">
        <v>10</v>
      </c>
      <c r="C38" s="91" t="s">
        <v>107</v>
      </c>
      <c r="D38" s="91" t="s">
        <v>40</v>
      </c>
      <c r="E38" s="91" t="s">
        <v>237</v>
      </c>
      <c r="F38" s="92" t="s">
        <v>392</v>
      </c>
      <c r="G38" s="93">
        <v>1330</v>
      </c>
      <c r="H38" s="90">
        <v>18</v>
      </c>
      <c r="I38" s="89">
        <f t="shared" si="0"/>
        <v>7.968</v>
      </c>
      <c r="J38" s="89">
        <f t="shared" si="1"/>
        <v>14.34</v>
      </c>
      <c r="K38" s="89">
        <f t="shared" si="2"/>
        <v>3.38</v>
      </c>
      <c r="L38" s="89">
        <f t="shared" si="3"/>
        <v>17.72</v>
      </c>
      <c r="M38" s="61"/>
    </row>
    <row r="39" spans="1:13" ht="45">
      <c r="A39" s="89">
        <v>32</v>
      </c>
      <c r="B39" s="91" t="s">
        <v>10</v>
      </c>
      <c r="C39" s="91" t="s">
        <v>107</v>
      </c>
      <c r="D39" s="91" t="s">
        <v>40</v>
      </c>
      <c r="E39" s="91" t="s">
        <v>237</v>
      </c>
      <c r="F39" s="92" t="s">
        <v>469</v>
      </c>
      <c r="G39" s="93">
        <v>1330</v>
      </c>
      <c r="H39" s="90">
        <v>9</v>
      </c>
      <c r="I39" s="89">
        <f t="shared" si="0"/>
        <v>7.968</v>
      </c>
      <c r="J39" s="89">
        <f t="shared" si="1"/>
        <v>14.34</v>
      </c>
      <c r="K39" s="89">
        <f t="shared" si="2"/>
        <v>3.38</v>
      </c>
      <c r="L39" s="89">
        <f t="shared" si="3"/>
        <v>17.72</v>
      </c>
      <c r="M39" s="61"/>
    </row>
    <row r="40" spans="1:13" ht="45">
      <c r="A40" s="89">
        <v>33</v>
      </c>
      <c r="B40" s="91" t="s">
        <v>10</v>
      </c>
      <c r="C40" s="91" t="s">
        <v>34</v>
      </c>
      <c r="D40" s="91" t="s">
        <v>35</v>
      </c>
      <c r="E40" s="91" t="s">
        <v>42</v>
      </c>
      <c r="F40" s="92" t="s">
        <v>381</v>
      </c>
      <c r="G40" s="93">
        <v>1335</v>
      </c>
      <c r="H40" s="90">
        <v>3.75</v>
      </c>
      <c r="I40" s="89">
        <f t="shared" si="0"/>
        <v>7.9980000000000002</v>
      </c>
      <c r="J40" s="89">
        <f t="shared" si="1"/>
        <v>15</v>
      </c>
      <c r="K40" s="89">
        <f t="shared" si="2"/>
        <v>3.54</v>
      </c>
      <c r="L40" s="89">
        <f t="shared" si="3"/>
        <v>18.54</v>
      </c>
      <c r="M40" s="61"/>
    </row>
    <row r="41" spans="1:13" ht="30" customHeight="1">
      <c r="A41" s="89">
        <v>34</v>
      </c>
      <c r="B41" s="91" t="s">
        <v>10</v>
      </c>
      <c r="C41" s="91" t="s">
        <v>34</v>
      </c>
      <c r="D41" s="91" t="s">
        <v>35</v>
      </c>
      <c r="E41" s="91" t="s">
        <v>42</v>
      </c>
      <c r="F41" s="92" t="s">
        <v>469</v>
      </c>
      <c r="G41" s="93">
        <v>1335</v>
      </c>
      <c r="H41" s="90">
        <v>43.25</v>
      </c>
      <c r="I41" s="89">
        <f t="shared" si="0"/>
        <v>7.9980000000000002</v>
      </c>
      <c r="J41" s="89">
        <f t="shared" si="1"/>
        <v>69.180000000000007</v>
      </c>
      <c r="K41" s="89">
        <f t="shared" si="2"/>
        <v>16.32</v>
      </c>
      <c r="L41" s="89">
        <f t="shared" si="3"/>
        <v>85.5</v>
      </c>
      <c r="M41" s="61"/>
    </row>
    <row r="42" spans="1:13" ht="30" customHeight="1">
      <c r="A42" s="89">
        <v>35</v>
      </c>
      <c r="B42" s="91" t="s">
        <v>10</v>
      </c>
      <c r="C42" s="91" t="s">
        <v>37</v>
      </c>
      <c r="D42" s="91" t="s">
        <v>31</v>
      </c>
      <c r="E42" s="91" t="s">
        <v>43</v>
      </c>
      <c r="F42" s="92" t="s">
        <v>392</v>
      </c>
      <c r="G42" s="93">
        <v>1170</v>
      </c>
      <c r="H42" s="90">
        <v>145</v>
      </c>
      <c r="I42" s="89">
        <f t="shared" si="0"/>
        <v>7.0090000000000003</v>
      </c>
      <c r="J42" s="89">
        <f t="shared" si="1"/>
        <v>101.63</v>
      </c>
      <c r="K42" s="89">
        <f t="shared" si="2"/>
        <v>23.97</v>
      </c>
      <c r="L42" s="89">
        <f t="shared" si="3"/>
        <v>125.6</v>
      </c>
      <c r="M42" s="61"/>
    </row>
    <row r="43" spans="1:13" ht="30" customHeight="1">
      <c r="A43" s="89">
        <v>36</v>
      </c>
      <c r="B43" s="91" t="s">
        <v>10</v>
      </c>
      <c r="C43" s="91" t="s">
        <v>37</v>
      </c>
      <c r="D43" s="91" t="s">
        <v>28</v>
      </c>
      <c r="E43" s="91" t="s">
        <v>395</v>
      </c>
      <c r="F43" s="92" t="s">
        <v>392</v>
      </c>
      <c r="G43" s="93">
        <v>1055</v>
      </c>
      <c r="H43" s="90">
        <v>154</v>
      </c>
      <c r="I43" s="89">
        <f t="shared" si="0"/>
        <v>6.32</v>
      </c>
      <c r="J43" s="89">
        <f t="shared" si="1"/>
        <v>97.33</v>
      </c>
      <c r="K43" s="89">
        <f t="shared" si="2"/>
        <v>22.96</v>
      </c>
      <c r="L43" s="89">
        <f t="shared" si="3"/>
        <v>120.28999999999999</v>
      </c>
      <c r="M43" s="61"/>
    </row>
    <row r="44" spans="1:13" ht="30" customHeight="1">
      <c r="A44" s="89">
        <v>37</v>
      </c>
      <c r="B44" s="91" t="s">
        <v>142</v>
      </c>
      <c r="C44" s="91" t="s">
        <v>122</v>
      </c>
      <c r="D44" s="91" t="s">
        <v>31</v>
      </c>
      <c r="E44" s="91" t="s">
        <v>297</v>
      </c>
      <c r="F44" s="92" t="s">
        <v>469</v>
      </c>
      <c r="G44" s="93">
        <v>1735</v>
      </c>
      <c r="H44" s="90">
        <v>24</v>
      </c>
      <c r="I44" s="89">
        <f t="shared" si="0"/>
        <v>10.394</v>
      </c>
      <c r="J44" s="89">
        <f t="shared" si="1"/>
        <v>49.89</v>
      </c>
      <c r="K44" s="89">
        <f t="shared" si="2"/>
        <v>11.77</v>
      </c>
      <c r="L44" s="89">
        <f t="shared" si="3"/>
        <v>61.66</v>
      </c>
      <c r="M44" s="62"/>
    </row>
    <row r="45" spans="1:13" ht="30" customHeight="1">
      <c r="A45" s="89">
        <v>38</v>
      </c>
      <c r="B45" s="91" t="s">
        <v>142</v>
      </c>
      <c r="C45" s="91" t="s">
        <v>122</v>
      </c>
      <c r="D45" s="91" t="s">
        <v>31</v>
      </c>
      <c r="E45" s="91" t="s">
        <v>297</v>
      </c>
      <c r="F45" s="92" t="s">
        <v>381</v>
      </c>
      <c r="G45" s="93">
        <v>1735</v>
      </c>
      <c r="H45" s="90">
        <v>7</v>
      </c>
      <c r="I45" s="89">
        <f t="shared" si="0"/>
        <v>10.394</v>
      </c>
      <c r="J45" s="89">
        <f t="shared" si="1"/>
        <v>36.380000000000003</v>
      </c>
      <c r="K45" s="89">
        <f t="shared" si="2"/>
        <v>8.58</v>
      </c>
      <c r="L45" s="89">
        <f t="shared" si="3"/>
        <v>44.96</v>
      </c>
      <c r="M45" s="61"/>
    </row>
    <row r="46" spans="1:13" ht="30" customHeight="1">
      <c r="A46" s="89">
        <v>39</v>
      </c>
      <c r="B46" s="91" t="s">
        <v>142</v>
      </c>
      <c r="C46" s="91" t="s">
        <v>122</v>
      </c>
      <c r="D46" s="91" t="s">
        <v>31</v>
      </c>
      <c r="E46" s="91" t="s">
        <v>297</v>
      </c>
      <c r="F46" s="92" t="s">
        <v>469</v>
      </c>
      <c r="G46" s="93">
        <v>1735</v>
      </c>
      <c r="H46" s="90">
        <v>15</v>
      </c>
      <c r="I46" s="89">
        <f t="shared" si="0"/>
        <v>10.394</v>
      </c>
      <c r="J46" s="89">
        <f t="shared" si="1"/>
        <v>31.18</v>
      </c>
      <c r="K46" s="89">
        <f t="shared" si="2"/>
        <v>7.36</v>
      </c>
      <c r="L46" s="89">
        <f t="shared" si="3"/>
        <v>38.54</v>
      </c>
      <c r="M46" s="61"/>
    </row>
    <row r="47" spans="1:13" ht="60">
      <c r="A47" s="89">
        <v>40</v>
      </c>
      <c r="B47" s="91" t="s">
        <v>142</v>
      </c>
      <c r="C47" s="91" t="s">
        <v>122</v>
      </c>
      <c r="D47" s="91" t="s">
        <v>31</v>
      </c>
      <c r="E47" s="91" t="s">
        <v>297</v>
      </c>
      <c r="F47" s="92" t="s">
        <v>381</v>
      </c>
      <c r="G47" s="93">
        <v>1735</v>
      </c>
      <c r="H47" s="90">
        <v>9.5</v>
      </c>
      <c r="I47" s="89">
        <f t="shared" si="0"/>
        <v>10.394</v>
      </c>
      <c r="J47" s="89">
        <f t="shared" si="1"/>
        <v>49.37</v>
      </c>
      <c r="K47" s="89">
        <f t="shared" si="2"/>
        <v>11.65</v>
      </c>
      <c r="L47" s="89">
        <f t="shared" si="3"/>
        <v>61.019999999999996</v>
      </c>
      <c r="M47" s="61"/>
    </row>
    <row r="48" spans="1:13" ht="60">
      <c r="A48" s="89">
        <v>41</v>
      </c>
      <c r="B48" s="91" t="s">
        <v>142</v>
      </c>
      <c r="C48" s="91" t="s">
        <v>122</v>
      </c>
      <c r="D48" s="91" t="s">
        <v>31</v>
      </c>
      <c r="E48" s="91" t="s">
        <v>297</v>
      </c>
      <c r="F48" s="92" t="s">
        <v>469</v>
      </c>
      <c r="G48" s="93">
        <v>1735</v>
      </c>
      <c r="H48" s="90">
        <v>62.5</v>
      </c>
      <c r="I48" s="89">
        <f t="shared" si="0"/>
        <v>10.394</v>
      </c>
      <c r="J48" s="89">
        <f t="shared" si="1"/>
        <v>129.93</v>
      </c>
      <c r="K48" s="89">
        <f t="shared" si="2"/>
        <v>30.65</v>
      </c>
      <c r="L48" s="89">
        <f t="shared" si="3"/>
        <v>160.58000000000001</v>
      </c>
      <c r="M48" s="61"/>
    </row>
    <row r="49" spans="1:13" ht="30" customHeight="1">
      <c r="A49" s="89">
        <v>42</v>
      </c>
      <c r="B49" s="91" t="s">
        <v>10</v>
      </c>
      <c r="C49" s="91" t="s">
        <v>30</v>
      </c>
      <c r="D49" s="91" t="s">
        <v>35</v>
      </c>
      <c r="E49" s="91" t="s">
        <v>309</v>
      </c>
      <c r="F49" s="92">
        <v>0.1</v>
      </c>
      <c r="G49" s="93">
        <v>1295</v>
      </c>
      <c r="H49" s="90">
        <v>143</v>
      </c>
      <c r="I49" s="89">
        <f t="shared" si="0"/>
        <v>7.758</v>
      </c>
      <c r="J49" s="89">
        <f t="shared" si="1"/>
        <v>110.94</v>
      </c>
      <c r="K49" s="89">
        <f t="shared" si="2"/>
        <v>26.17</v>
      </c>
      <c r="L49" s="89">
        <f t="shared" si="3"/>
        <v>137.11000000000001</v>
      </c>
      <c r="M49" s="61"/>
    </row>
    <row r="50" spans="1:13" ht="45">
      <c r="A50" s="89">
        <v>43</v>
      </c>
      <c r="B50" s="91" t="s">
        <v>10</v>
      </c>
      <c r="C50" s="91" t="s">
        <v>37</v>
      </c>
      <c r="D50" s="91" t="s">
        <v>28</v>
      </c>
      <c r="E50" s="91" t="s">
        <v>127</v>
      </c>
      <c r="F50" s="92" t="s">
        <v>392</v>
      </c>
      <c r="G50" s="93">
        <v>1055</v>
      </c>
      <c r="H50" s="90">
        <v>151.75</v>
      </c>
      <c r="I50" s="89">
        <f t="shared" si="0"/>
        <v>6.32</v>
      </c>
      <c r="J50" s="89">
        <f t="shared" si="1"/>
        <v>95.91</v>
      </c>
      <c r="K50" s="89">
        <f t="shared" si="2"/>
        <v>22.63</v>
      </c>
      <c r="L50" s="89">
        <f t="shared" si="3"/>
        <v>118.53999999999999</v>
      </c>
      <c r="M50" s="61"/>
    </row>
    <row r="51" spans="1:13" ht="45">
      <c r="A51" s="89">
        <v>44</v>
      </c>
      <c r="B51" s="91" t="s">
        <v>10</v>
      </c>
      <c r="C51" s="91" t="s">
        <v>37</v>
      </c>
      <c r="D51" s="91" t="s">
        <v>28</v>
      </c>
      <c r="E51" s="91" t="s">
        <v>127</v>
      </c>
      <c r="F51" s="92" t="s">
        <v>381</v>
      </c>
      <c r="G51" s="93">
        <v>1055</v>
      </c>
      <c r="H51" s="90">
        <v>1.25</v>
      </c>
      <c r="I51" s="89">
        <f t="shared" si="0"/>
        <v>6.32</v>
      </c>
      <c r="J51" s="89">
        <f t="shared" si="1"/>
        <v>3.95</v>
      </c>
      <c r="K51" s="89">
        <f t="shared" si="2"/>
        <v>0.93</v>
      </c>
      <c r="L51" s="89">
        <f t="shared" si="3"/>
        <v>4.88</v>
      </c>
      <c r="M51" s="61"/>
    </row>
    <row r="52" spans="1:13" ht="30" customHeight="1">
      <c r="A52" s="89">
        <v>45</v>
      </c>
      <c r="B52" s="91" t="s">
        <v>10</v>
      </c>
      <c r="C52" s="91" t="s">
        <v>34</v>
      </c>
      <c r="D52" s="91" t="s">
        <v>28</v>
      </c>
      <c r="E52" s="91" t="s">
        <v>396</v>
      </c>
      <c r="F52" s="92" t="s">
        <v>469</v>
      </c>
      <c r="G52" s="93">
        <v>1055</v>
      </c>
      <c r="H52" s="90">
        <v>74</v>
      </c>
      <c r="I52" s="89">
        <f t="shared" si="0"/>
        <v>6.32</v>
      </c>
      <c r="J52" s="89">
        <f t="shared" si="1"/>
        <v>93.54</v>
      </c>
      <c r="K52" s="89">
        <f t="shared" si="2"/>
        <v>22.07</v>
      </c>
      <c r="L52" s="89">
        <f t="shared" si="3"/>
        <v>115.61000000000001</v>
      </c>
      <c r="M52" s="61"/>
    </row>
    <row r="53" spans="1:13" ht="30" customHeight="1">
      <c r="A53" s="89">
        <v>46</v>
      </c>
      <c r="B53" s="91" t="s">
        <v>10</v>
      </c>
      <c r="C53" s="91" t="s">
        <v>34</v>
      </c>
      <c r="D53" s="91" t="s">
        <v>35</v>
      </c>
      <c r="E53" s="91" t="s">
        <v>44</v>
      </c>
      <c r="F53" s="92" t="s">
        <v>469</v>
      </c>
      <c r="G53" s="93">
        <v>1335</v>
      </c>
      <c r="H53" s="90">
        <v>47</v>
      </c>
      <c r="I53" s="89">
        <f t="shared" si="0"/>
        <v>7.9980000000000002</v>
      </c>
      <c r="J53" s="89">
        <f t="shared" si="1"/>
        <v>75.180000000000007</v>
      </c>
      <c r="K53" s="89">
        <f t="shared" si="2"/>
        <v>17.73</v>
      </c>
      <c r="L53" s="89">
        <f t="shared" si="3"/>
        <v>92.910000000000011</v>
      </c>
      <c r="M53" s="61"/>
    </row>
    <row r="54" spans="1:13" ht="30" customHeight="1">
      <c r="A54" s="89">
        <v>47</v>
      </c>
      <c r="B54" s="91" t="s">
        <v>10</v>
      </c>
      <c r="C54" s="91" t="s">
        <v>238</v>
      </c>
      <c r="D54" s="91" t="s">
        <v>5</v>
      </c>
      <c r="E54" s="91" t="s">
        <v>333</v>
      </c>
      <c r="F54" s="92">
        <v>0.2</v>
      </c>
      <c r="G54" s="93">
        <v>1725</v>
      </c>
      <c r="H54" s="90">
        <v>12</v>
      </c>
      <c r="I54" s="89">
        <f t="shared" si="0"/>
        <v>10.334</v>
      </c>
      <c r="J54" s="89">
        <f t="shared" si="1"/>
        <v>24.8</v>
      </c>
      <c r="K54" s="89">
        <f t="shared" si="2"/>
        <v>5.85</v>
      </c>
      <c r="L54" s="89">
        <f t="shared" si="3"/>
        <v>30.65</v>
      </c>
      <c r="M54" s="61"/>
    </row>
    <row r="55" spans="1:13" ht="30" customHeight="1">
      <c r="A55" s="89">
        <v>48</v>
      </c>
      <c r="B55" s="91" t="s">
        <v>29</v>
      </c>
      <c r="C55" s="91" t="s">
        <v>146</v>
      </c>
      <c r="D55" s="91" t="s">
        <v>35</v>
      </c>
      <c r="E55" s="91" t="s">
        <v>473</v>
      </c>
      <c r="F55" s="92" t="s">
        <v>469</v>
      </c>
      <c r="G55" s="93">
        <v>1355</v>
      </c>
      <c r="H55" s="90">
        <v>72</v>
      </c>
      <c r="I55" s="89">
        <f t="shared" si="0"/>
        <v>8.1180000000000003</v>
      </c>
      <c r="J55" s="89">
        <f t="shared" si="1"/>
        <v>116.9</v>
      </c>
      <c r="K55" s="89">
        <f t="shared" si="2"/>
        <v>27.58</v>
      </c>
      <c r="L55" s="89">
        <f t="shared" si="3"/>
        <v>144.48000000000002</v>
      </c>
      <c r="M55" s="61"/>
    </row>
    <row r="56" spans="1:13" ht="30" customHeight="1">
      <c r="A56" s="89">
        <v>49</v>
      </c>
      <c r="B56" s="91" t="s">
        <v>45</v>
      </c>
      <c r="C56" s="91" t="s">
        <v>126</v>
      </c>
      <c r="D56" s="91" t="s">
        <v>31</v>
      </c>
      <c r="E56" s="91" t="s">
        <v>474</v>
      </c>
      <c r="F56" s="92">
        <v>0.1</v>
      </c>
      <c r="G56" s="93">
        <v>1230</v>
      </c>
      <c r="H56" s="90">
        <v>44</v>
      </c>
      <c r="I56" s="89">
        <f t="shared" si="0"/>
        <v>7.3689999999999998</v>
      </c>
      <c r="J56" s="89">
        <f t="shared" si="1"/>
        <v>32.42</v>
      </c>
      <c r="K56" s="89">
        <f t="shared" si="2"/>
        <v>7.65</v>
      </c>
      <c r="L56" s="89">
        <f t="shared" si="3"/>
        <v>40.07</v>
      </c>
      <c r="M56" s="61"/>
    </row>
    <row r="57" spans="1:13" ht="45">
      <c r="A57" s="89">
        <v>50</v>
      </c>
      <c r="B57" s="91" t="s">
        <v>10</v>
      </c>
      <c r="C57" s="91" t="s">
        <v>34</v>
      </c>
      <c r="D57" s="91" t="s">
        <v>31</v>
      </c>
      <c r="E57" s="91" t="s">
        <v>397</v>
      </c>
      <c r="F57" s="92" t="s">
        <v>381</v>
      </c>
      <c r="G57" s="93">
        <v>1210</v>
      </c>
      <c r="H57" s="90">
        <v>3.25</v>
      </c>
      <c r="I57" s="89">
        <f t="shared" si="0"/>
        <v>7.2489999999999997</v>
      </c>
      <c r="J57" s="89">
        <f t="shared" si="1"/>
        <v>11.78</v>
      </c>
      <c r="K57" s="89">
        <f t="shared" si="2"/>
        <v>2.78</v>
      </c>
      <c r="L57" s="89">
        <f t="shared" si="3"/>
        <v>14.559999999999999</v>
      </c>
      <c r="M57" s="61"/>
    </row>
    <row r="58" spans="1:13" ht="30" customHeight="1">
      <c r="A58" s="89">
        <v>51</v>
      </c>
      <c r="B58" s="91" t="s">
        <v>10</v>
      </c>
      <c r="C58" s="91" t="s">
        <v>34</v>
      </c>
      <c r="D58" s="91" t="s">
        <v>31</v>
      </c>
      <c r="E58" s="91" t="s">
        <v>397</v>
      </c>
      <c r="F58" s="92" t="s">
        <v>469</v>
      </c>
      <c r="G58" s="93">
        <v>1210</v>
      </c>
      <c r="H58" s="90">
        <v>161.75</v>
      </c>
      <c r="I58" s="89">
        <f t="shared" si="0"/>
        <v>7.2489999999999997</v>
      </c>
      <c r="J58" s="89">
        <f t="shared" si="1"/>
        <v>234.51</v>
      </c>
      <c r="K58" s="89">
        <f t="shared" si="2"/>
        <v>55.32</v>
      </c>
      <c r="L58" s="89">
        <f t="shared" si="3"/>
        <v>289.83</v>
      </c>
      <c r="M58" s="61"/>
    </row>
    <row r="59" spans="1:13" ht="30" customHeight="1">
      <c r="A59" s="89">
        <v>52</v>
      </c>
      <c r="B59" s="91" t="s">
        <v>142</v>
      </c>
      <c r="C59" s="91" t="s">
        <v>125</v>
      </c>
      <c r="D59" s="91" t="s">
        <v>239</v>
      </c>
      <c r="E59" s="91" t="s">
        <v>240</v>
      </c>
      <c r="F59" s="92" t="s">
        <v>469</v>
      </c>
      <c r="G59" s="93">
        <v>2185</v>
      </c>
      <c r="H59" s="90">
        <v>14</v>
      </c>
      <c r="I59" s="89">
        <f t="shared" si="0"/>
        <v>13.09</v>
      </c>
      <c r="J59" s="89">
        <f t="shared" si="1"/>
        <v>36.65</v>
      </c>
      <c r="K59" s="89">
        <f t="shared" si="2"/>
        <v>8.65</v>
      </c>
      <c r="L59" s="89">
        <f t="shared" si="3"/>
        <v>45.3</v>
      </c>
      <c r="M59" s="61"/>
    </row>
    <row r="60" spans="1:13" ht="45">
      <c r="A60" s="89">
        <v>53</v>
      </c>
      <c r="B60" s="91" t="s">
        <v>10</v>
      </c>
      <c r="C60" s="91" t="s">
        <v>37</v>
      </c>
      <c r="D60" s="91" t="s">
        <v>31</v>
      </c>
      <c r="E60" s="91" t="s">
        <v>46</v>
      </c>
      <c r="F60" s="92" t="s">
        <v>392</v>
      </c>
      <c r="G60" s="93">
        <v>1210</v>
      </c>
      <c r="H60" s="90">
        <v>133</v>
      </c>
      <c r="I60" s="89">
        <f t="shared" si="0"/>
        <v>7.2489999999999997</v>
      </c>
      <c r="J60" s="89">
        <f t="shared" si="1"/>
        <v>96.41</v>
      </c>
      <c r="K60" s="89">
        <f t="shared" si="2"/>
        <v>22.74</v>
      </c>
      <c r="L60" s="89">
        <f t="shared" si="3"/>
        <v>119.14999999999999</v>
      </c>
      <c r="M60" s="61"/>
    </row>
    <row r="61" spans="1:13" ht="45">
      <c r="A61" s="89">
        <v>54</v>
      </c>
      <c r="B61" s="91" t="s">
        <v>10</v>
      </c>
      <c r="C61" s="91" t="s">
        <v>38</v>
      </c>
      <c r="D61" s="91" t="s">
        <v>35</v>
      </c>
      <c r="E61" s="91" t="s">
        <v>193</v>
      </c>
      <c r="F61" s="92" t="s">
        <v>469</v>
      </c>
      <c r="G61" s="93">
        <v>1335</v>
      </c>
      <c r="H61" s="90">
        <v>176.5</v>
      </c>
      <c r="I61" s="89">
        <f t="shared" si="0"/>
        <v>7.9980000000000002</v>
      </c>
      <c r="J61" s="89">
        <f t="shared" si="1"/>
        <v>282.33</v>
      </c>
      <c r="K61" s="89">
        <f t="shared" si="2"/>
        <v>66.599999999999994</v>
      </c>
      <c r="L61" s="89">
        <f t="shared" si="3"/>
        <v>348.92999999999995</v>
      </c>
      <c r="M61" s="61"/>
    </row>
    <row r="62" spans="1:13" ht="30">
      <c r="A62" s="89">
        <v>55</v>
      </c>
      <c r="B62" s="91" t="s">
        <v>45</v>
      </c>
      <c r="C62" s="91" t="s">
        <v>141</v>
      </c>
      <c r="D62" s="91" t="s">
        <v>31</v>
      </c>
      <c r="E62" s="91" t="s">
        <v>475</v>
      </c>
      <c r="F62" s="92">
        <v>0.1</v>
      </c>
      <c r="G62" s="93">
        <v>1230</v>
      </c>
      <c r="H62" s="90">
        <v>13.5</v>
      </c>
      <c r="I62" s="89">
        <f t="shared" si="0"/>
        <v>7.3689999999999998</v>
      </c>
      <c r="J62" s="89">
        <f t="shared" si="1"/>
        <v>9.9499999999999993</v>
      </c>
      <c r="K62" s="89">
        <f t="shared" si="2"/>
        <v>2.35</v>
      </c>
      <c r="L62" s="89">
        <f t="shared" si="3"/>
        <v>12.299999999999999</v>
      </c>
      <c r="M62" s="61"/>
    </row>
    <row r="63" spans="1:13" ht="45">
      <c r="A63" s="89">
        <v>56</v>
      </c>
      <c r="B63" s="91" t="s">
        <v>10</v>
      </c>
      <c r="C63" s="91" t="s">
        <v>30</v>
      </c>
      <c r="D63" s="91" t="s">
        <v>31</v>
      </c>
      <c r="E63" s="91" t="s">
        <v>47</v>
      </c>
      <c r="F63" s="92">
        <v>0.1</v>
      </c>
      <c r="G63" s="93">
        <v>1230</v>
      </c>
      <c r="H63" s="90">
        <v>142.5</v>
      </c>
      <c r="I63" s="89">
        <f t="shared" si="0"/>
        <v>7.3689999999999998</v>
      </c>
      <c r="J63" s="89">
        <f t="shared" si="1"/>
        <v>105.01</v>
      </c>
      <c r="K63" s="89">
        <f t="shared" si="2"/>
        <v>24.77</v>
      </c>
      <c r="L63" s="89">
        <f t="shared" si="3"/>
        <v>129.78</v>
      </c>
      <c r="M63" s="61"/>
    </row>
    <row r="64" spans="1:13" ht="45">
      <c r="A64" s="89">
        <v>57</v>
      </c>
      <c r="B64" s="91" t="s">
        <v>10</v>
      </c>
      <c r="C64" s="91" t="s">
        <v>38</v>
      </c>
      <c r="D64" s="91" t="s">
        <v>35</v>
      </c>
      <c r="E64" s="91" t="s">
        <v>194</v>
      </c>
      <c r="F64" s="92" t="s">
        <v>469</v>
      </c>
      <c r="G64" s="93">
        <v>1335</v>
      </c>
      <c r="H64" s="90">
        <v>132</v>
      </c>
      <c r="I64" s="89">
        <f t="shared" si="0"/>
        <v>7.9980000000000002</v>
      </c>
      <c r="J64" s="89">
        <f t="shared" si="1"/>
        <v>211.15</v>
      </c>
      <c r="K64" s="89">
        <f t="shared" si="2"/>
        <v>49.81</v>
      </c>
      <c r="L64" s="89">
        <f t="shared" si="3"/>
        <v>260.96000000000004</v>
      </c>
      <c r="M64" s="61"/>
    </row>
    <row r="65" spans="1:13" ht="30" customHeight="1">
      <c r="A65" s="89">
        <v>58</v>
      </c>
      <c r="B65" s="91" t="s">
        <v>10</v>
      </c>
      <c r="C65" s="91" t="s">
        <v>329</v>
      </c>
      <c r="D65" s="91" t="s">
        <v>35</v>
      </c>
      <c r="E65" s="91" t="s">
        <v>334</v>
      </c>
      <c r="F65" s="92" t="s">
        <v>392</v>
      </c>
      <c r="G65" s="93">
        <v>1355</v>
      </c>
      <c r="H65" s="90">
        <v>146.5</v>
      </c>
      <c r="I65" s="89">
        <f t="shared" si="0"/>
        <v>8.1180000000000003</v>
      </c>
      <c r="J65" s="89">
        <f t="shared" si="1"/>
        <v>118.93</v>
      </c>
      <c r="K65" s="89">
        <f t="shared" si="2"/>
        <v>28.06</v>
      </c>
      <c r="L65" s="89">
        <f t="shared" si="3"/>
        <v>146.99</v>
      </c>
      <c r="M65" s="61"/>
    </row>
    <row r="66" spans="1:13" ht="30" customHeight="1">
      <c r="A66" s="89">
        <v>59</v>
      </c>
      <c r="B66" s="91" t="s">
        <v>10</v>
      </c>
      <c r="C66" s="91" t="s">
        <v>107</v>
      </c>
      <c r="D66" s="91" t="s">
        <v>40</v>
      </c>
      <c r="E66" s="91" t="s">
        <v>231</v>
      </c>
      <c r="F66" s="92" t="s">
        <v>381</v>
      </c>
      <c r="G66" s="93">
        <v>1350</v>
      </c>
      <c r="H66" s="90">
        <v>1.42</v>
      </c>
      <c r="I66" s="89">
        <f t="shared" si="0"/>
        <v>8.0879999999999992</v>
      </c>
      <c r="J66" s="89">
        <f t="shared" si="1"/>
        <v>5.74</v>
      </c>
      <c r="K66" s="89">
        <f t="shared" si="2"/>
        <v>1.35</v>
      </c>
      <c r="L66" s="89">
        <f t="shared" si="3"/>
        <v>7.09</v>
      </c>
      <c r="M66" s="61"/>
    </row>
    <row r="67" spans="1:13" ht="30" customHeight="1">
      <c r="A67" s="89">
        <v>60</v>
      </c>
      <c r="B67" s="91" t="s">
        <v>10</v>
      </c>
      <c r="C67" s="91" t="s">
        <v>107</v>
      </c>
      <c r="D67" s="91" t="s">
        <v>40</v>
      </c>
      <c r="E67" s="91" t="s">
        <v>231</v>
      </c>
      <c r="F67" s="92">
        <v>0.1</v>
      </c>
      <c r="G67" s="93">
        <v>1350</v>
      </c>
      <c r="H67" s="90">
        <v>86</v>
      </c>
      <c r="I67" s="89">
        <f t="shared" si="0"/>
        <v>8.0879999999999992</v>
      </c>
      <c r="J67" s="89">
        <f t="shared" si="1"/>
        <v>69.56</v>
      </c>
      <c r="K67" s="89">
        <f t="shared" si="2"/>
        <v>16.41</v>
      </c>
      <c r="L67" s="89">
        <f t="shared" si="3"/>
        <v>85.97</v>
      </c>
      <c r="M67" s="61"/>
    </row>
    <row r="68" spans="1:13" ht="30" customHeight="1">
      <c r="A68" s="89">
        <v>61</v>
      </c>
      <c r="B68" s="91" t="s">
        <v>142</v>
      </c>
      <c r="C68" s="91" t="s">
        <v>143</v>
      </c>
      <c r="D68" s="91" t="s">
        <v>31</v>
      </c>
      <c r="E68" s="91" t="s">
        <v>335</v>
      </c>
      <c r="F68" s="92" t="s">
        <v>381</v>
      </c>
      <c r="G68" s="93">
        <v>1640</v>
      </c>
      <c r="H68" s="90">
        <v>39</v>
      </c>
      <c r="I68" s="89">
        <f t="shared" si="0"/>
        <v>9.8249999999999993</v>
      </c>
      <c r="J68" s="89">
        <f t="shared" si="1"/>
        <v>191.59</v>
      </c>
      <c r="K68" s="89">
        <f t="shared" si="2"/>
        <v>45.2</v>
      </c>
      <c r="L68" s="89">
        <f t="shared" si="3"/>
        <v>236.79000000000002</v>
      </c>
      <c r="M68" s="61"/>
    </row>
    <row r="69" spans="1:13" ht="30" customHeight="1">
      <c r="A69" s="89">
        <v>62</v>
      </c>
      <c r="B69" s="91" t="s">
        <v>142</v>
      </c>
      <c r="C69" s="91" t="s">
        <v>143</v>
      </c>
      <c r="D69" s="91" t="s">
        <v>31</v>
      </c>
      <c r="E69" s="91" t="s">
        <v>335</v>
      </c>
      <c r="F69" s="92" t="s">
        <v>469</v>
      </c>
      <c r="G69" s="93">
        <v>1640</v>
      </c>
      <c r="H69" s="90">
        <v>201</v>
      </c>
      <c r="I69" s="89">
        <f t="shared" si="0"/>
        <v>9.8249999999999993</v>
      </c>
      <c r="J69" s="89">
        <f t="shared" si="1"/>
        <v>394.97</v>
      </c>
      <c r="K69" s="89">
        <f t="shared" si="2"/>
        <v>93.17</v>
      </c>
      <c r="L69" s="89">
        <f t="shared" si="3"/>
        <v>488.14000000000004</v>
      </c>
      <c r="M69" s="61"/>
    </row>
    <row r="70" spans="1:13" ht="30" customHeight="1">
      <c r="A70" s="89">
        <v>63</v>
      </c>
      <c r="B70" s="91" t="s">
        <v>45</v>
      </c>
      <c r="C70" s="91" t="s">
        <v>126</v>
      </c>
      <c r="D70" s="91" t="s">
        <v>40</v>
      </c>
      <c r="E70" s="91" t="s">
        <v>476</v>
      </c>
      <c r="F70" s="92">
        <v>0.1</v>
      </c>
      <c r="G70" s="93">
        <v>1245</v>
      </c>
      <c r="H70" s="90">
        <v>44</v>
      </c>
      <c r="I70" s="89">
        <f t="shared" si="0"/>
        <v>7.4589999999999996</v>
      </c>
      <c r="J70" s="89">
        <f t="shared" si="1"/>
        <v>32.82</v>
      </c>
      <c r="K70" s="89">
        <f t="shared" si="2"/>
        <v>7.74</v>
      </c>
      <c r="L70" s="89">
        <f t="shared" si="3"/>
        <v>40.56</v>
      </c>
      <c r="M70" s="61"/>
    </row>
    <row r="71" spans="1:13" ht="30" customHeight="1">
      <c r="A71" s="89">
        <v>64</v>
      </c>
      <c r="B71" s="91" t="s">
        <v>10</v>
      </c>
      <c r="C71" s="91" t="s">
        <v>34</v>
      </c>
      <c r="D71" s="91" t="s">
        <v>31</v>
      </c>
      <c r="E71" s="91" t="s">
        <v>48</v>
      </c>
      <c r="F71" s="92" t="s">
        <v>469</v>
      </c>
      <c r="G71" s="93">
        <v>1150</v>
      </c>
      <c r="H71" s="90">
        <v>66</v>
      </c>
      <c r="I71" s="89">
        <f t="shared" si="0"/>
        <v>6.89</v>
      </c>
      <c r="J71" s="89">
        <f t="shared" si="1"/>
        <v>90.95</v>
      </c>
      <c r="K71" s="89">
        <f t="shared" si="2"/>
        <v>21.46</v>
      </c>
      <c r="L71" s="89">
        <f t="shared" si="3"/>
        <v>112.41</v>
      </c>
      <c r="M71" s="61"/>
    </row>
    <row r="72" spans="1:13" ht="60">
      <c r="A72" s="89">
        <v>65</v>
      </c>
      <c r="B72" s="91" t="s">
        <v>142</v>
      </c>
      <c r="C72" s="91" t="s">
        <v>124</v>
      </c>
      <c r="D72" s="91" t="s">
        <v>239</v>
      </c>
      <c r="E72" s="91" t="s">
        <v>398</v>
      </c>
      <c r="F72" s="92" t="s">
        <v>469</v>
      </c>
      <c r="G72" s="93">
        <v>2235</v>
      </c>
      <c r="H72" s="90">
        <v>4</v>
      </c>
      <c r="I72" s="89">
        <f t="shared" ref="I72:I135" si="4">ROUND(G72/166.92,3)</f>
        <v>13.39</v>
      </c>
      <c r="J72" s="89">
        <f t="shared" ref="J72:J135" si="5">ROUND(I72*H72*F72,2)</f>
        <v>10.71</v>
      </c>
      <c r="K72" s="89">
        <f t="shared" ref="K72:K135" si="6">ROUND(J72*0.2359,2)</f>
        <v>2.5299999999999998</v>
      </c>
      <c r="L72" s="89">
        <f t="shared" ref="L72:L135" si="7">J72+K72</f>
        <v>13.24</v>
      </c>
      <c r="M72" s="61"/>
    </row>
    <row r="73" spans="1:13" ht="45">
      <c r="A73" s="89">
        <v>66</v>
      </c>
      <c r="B73" s="91" t="s">
        <v>10</v>
      </c>
      <c r="C73" s="91" t="s">
        <v>129</v>
      </c>
      <c r="D73" s="91" t="s">
        <v>35</v>
      </c>
      <c r="E73" s="91" t="s">
        <v>281</v>
      </c>
      <c r="F73" s="92">
        <v>0.1</v>
      </c>
      <c r="G73" s="93">
        <v>1355</v>
      </c>
      <c r="H73" s="90">
        <v>30.5</v>
      </c>
      <c r="I73" s="89">
        <f t="shared" si="4"/>
        <v>8.1180000000000003</v>
      </c>
      <c r="J73" s="89">
        <f t="shared" si="5"/>
        <v>24.76</v>
      </c>
      <c r="K73" s="89">
        <f t="shared" si="6"/>
        <v>5.84</v>
      </c>
      <c r="L73" s="89">
        <f t="shared" si="7"/>
        <v>30.6</v>
      </c>
      <c r="M73" s="61"/>
    </row>
    <row r="74" spans="1:13" ht="30" customHeight="1">
      <c r="A74" s="89">
        <v>67</v>
      </c>
      <c r="B74" s="91" t="s">
        <v>10</v>
      </c>
      <c r="C74" s="91" t="s">
        <v>233</v>
      </c>
      <c r="D74" s="91" t="s">
        <v>31</v>
      </c>
      <c r="E74" s="91" t="s">
        <v>242</v>
      </c>
      <c r="F74" s="92">
        <v>0.2</v>
      </c>
      <c r="G74" s="93">
        <v>1170</v>
      </c>
      <c r="H74" s="90">
        <v>12</v>
      </c>
      <c r="I74" s="89">
        <f t="shared" si="4"/>
        <v>7.0090000000000003</v>
      </c>
      <c r="J74" s="89">
        <f t="shared" si="5"/>
        <v>16.82</v>
      </c>
      <c r="K74" s="89">
        <f t="shared" si="6"/>
        <v>3.97</v>
      </c>
      <c r="L74" s="89">
        <f t="shared" si="7"/>
        <v>20.79</v>
      </c>
      <c r="M74" s="61"/>
    </row>
    <row r="75" spans="1:13" ht="30" customHeight="1">
      <c r="A75" s="89">
        <v>68</v>
      </c>
      <c r="B75" s="91" t="s">
        <v>10</v>
      </c>
      <c r="C75" s="91" t="s">
        <v>38</v>
      </c>
      <c r="D75" s="91" t="s">
        <v>31</v>
      </c>
      <c r="E75" s="91" t="s">
        <v>195</v>
      </c>
      <c r="F75" s="92" t="s">
        <v>469</v>
      </c>
      <c r="G75" s="93">
        <v>1170</v>
      </c>
      <c r="H75" s="90">
        <v>171.5</v>
      </c>
      <c r="I75" s="89">
        <f t="shared" si="4"/>
        <v>7.0090000000000003</v>
      </c>
      <c r="J75" s="89">
        <f t="shared" si="5"/>
        <v>240.41</v>
      </c>
      <c r="K75" s="89">
        <f t="shared" si="6"/>
        <v>56.71</v>
      </c>
      <c r="L75" s="89">
        <f t="shared" si="7"/>
        <v>297.12</v>
      </c>
      <c r="M75" s="61"/>
    </row>
    <row r="76" spans="1:13" ht="30" customHeight="1">
      <c r="A76" s="89">
        <v>69</v>
      </c>
      <c r="B76" s="91" t="s">
        <v>10</v>
      </c>
      <c r="C76" s="91" t="s">
        <v>329</v>
      </c>
      <c r="D76" s="91" t="s">
        <v>28</v>
      </c>
      <c r="E76" s="91" t="s">
        <v>336</v>
      </c>
      <c r="F76" s="92" t="s">
        <v>392</v>
      </c>
      <c r="G76" s="93">
        <v>1075</v>
      </c>
      <c r="H76" s="90">
        <v>66</v>
      </c>
      <c r="I76" s="89">
        <f t="shared" si="4"/>
        <v>6.44</v>
      </c>
      <c r="J76" s="89">
        <f t="shared" si="5"/>
        <v>42.5</v>
      </c>
      <c r="K76" s="89">
        <f t="shared" si="6"/>
        <v>10.029999999999999</v>
      </c>
      <c r="L76" s="89">
        <f t="shared" si="7"/>
        <v>52.53</v>
      </c>
      <c r="M76" s="61"/>
    </row>
    <row r="77" spans="1:13" ht="30" customHeight="1">
      <c r="A77" s="89">
        <v>70</v>
      </c>
      <c r="B77" s="91" t="s">
        <v>10</v>
      </c>
      <c r="C77" s="91" t="s">
        <v>37</v>
      </c>
      <c r="D77" s="91" t="s">
        <v>31</v>
      </c>
      <c r="E77" s="91" t="s">
        <v>114</v>
      </c>
      <c r="F77" s="92" t="s">
        <v>392</v>
      </c>
      <c r="G77" s="93">
        <v>1230</v>
      </c>
      <c r="H77" s="90">
        <v>57.75</v>
      </c>
      <c r="I77" s="89">
        <f t="shared" si="4"/>
        <v>7.3689999999999998</v>
      </c>
      <c r="J77" s="89">
        <f t="shared" si="5"/>
        <v>42.56</v>
      </c>
      <c r="K77" s="89">
        <f t="shared" si="6"/>
        <v>10.039999999999999</v>
      </c>
      <c r="L77" s="89">
        <f t="shared" si="7"/>
        <v>52.6</v>
      </c>
      <c r="M77" s="61"/>
    </row>
    <row r="78" spans="1:13" ht="30" customHeight="1">
      <c r="A78" s="89">
        <v>71</v>
      </c>
      <c r="B78" s="91" t="s">
        <v>10</v>
      </c>
      <c r="C78" s="91" t="s">
        <v>30</v>
      </c>
      <c r="D78" s="91" t="s">
        <v>31</v>
      </c>
      <c r="E78" s="91" t="s">
        <v>243</v>
      </c>
      <c r="F78" s="92">
        <v>0.1</v>
      </c>
      <c r="G78" s="93">
        <v>1150</v>
      </c>
      <c r="H78" s="90">
        <v>104</v>
      </c>
      <c r="I78" s="89">
        <f t="shared" si="4"/>
        <v>6.89</v>
      </c>
      <c r="J78" s="89">
        <f t="shared" si="5"/>
        <v>71.66</v>
      </c>
      <c r="K78" s="89">
        <f t="shared" si="6"/>
        <v>16.899999999999999</v>
      </c>
      <c r="L78" s="89">
        <f t="shared" si="7"/>
        <v>88.56</v>
      </c>
      <c r="M78" s="61"/>
    </row>
    <row r="79" spans="1:13" ht="30" customHeight="1">
      <c r="A79" s="89">
        <v>72</v>
      </c>
      <c r="B79" s="91" t="s">
        <v>10</v>
      </c>
      <c r="C79" s="91" t="s">
        <v>38</v>
      </c>
      <c r="D79" s="91" t="s">
        <v>41</v>
      </c>
      <c r="E79" s="91" t="s">
        <v>196</v>
      </c>
      <c r="F79" s="92" t="s">
        <v>469</v>
      </c>
      <c r="G79" s="93">
        <v>2015</v>
      </c>
      <c r="H79" s="90">
        <v>48</v>
      </c>
      <c r="I79" s="89">
        <f t="shared" si="4"/>
        <v>12.071999999999999</v>
      </c>
      <c r="J79" s="89">
        <f t="shared" si="5"/>
        <v>115.89</v>
      </c>
      <c r="K79" s="89">
        <f t="shared" si="6"/>
        <v>27.34</v>
      </c>
      <c r="L79" s="89">
        <f t="shared" si="7"/>
        <v>143.22999999999999</v>
      </c>
      <c r="M79" s="61"/>
    </row>
    <row r="80" spans="1:13" ht="30" customHeight="1">
      <c r="A80" s="89">
        <v>73</v>
      </c>
      <c r="B80" s="91" t="s">
        <v>10</v>
      </c>
      <c r="C80" s="91" t="s">
        <v>34</v>
      </c>
      <c r="D80" s="91" t="s">
        <v>31</v>
      </c>
      <c r="E80" s="91" t="s">
        <v>298</v>
      </c>
      <c r="F80" s="92" t="s">
        <v>469</v>
      </c>
      <c r="G80" s="93">
        <v>1210</v>
      </c>
      <c r="H80" s="90">
        <v>106</v>
      </c>
      <c r="I80" s="89">
        <f t="shared" si="4"/>
        <v>7.2489999999999997</v>
      </c>
      <c r="J80" s="89">
        <f t="shared" si="5"/>
        <v>153.68</v>
      </c>
      <c r="K80" s="89">
        <f t="shared" si="6"/>
        <v>36.25</v>
      </c>
      <c r="L80" s="89">
        <f t="shared" si="7"/>
        <v>189.93</v>
      </c>
      <c r="M80" s="61"/>
    </row>
    <row r="81" spans="1:13" ht="30" customHeight="1">
      <c r="A81" s="89">
        <v>74</v>
      </c>
      <c r="B81" s="91" t="s">
        <v>10</v>
      </c>
      <c r="C81" s="91" t="s">
        <v>179</v>
      </c>
      <c r="D81" s="91" t="s">
        <v>181</v>
      </c>
      <c r="E81" s="91" t="s">
        <v>217</v>
      </c>
      <c r="F81" s="92" t="s">
        <v>469</v>
      </c>
      <c r="G81" s="93">
        <v>1785</v>
      </c>
      <c r="H81" s="90">
        <v>41</v>
      </c>
      <c r="I81" s="89">
        <f t="shared" si="4"/>
        <v>10.694000000000001</v>
      </c>
      <c r="J81" s="89">
        <f t="shared" si="5"/>
        <v>87.69</v>
      </c>
      <c r="K81" s="89">
        <f t="shared" si="6"/>
        <v>20.69</v>
      </c>
      <c r="L81" s="89">
        <f t="shared" si="7"/>
        <v>108.38</v>
      </c>
      <c r="M81" s="61"/>
    </row>
    <row r="82" spans="1:13" ht="45">
      <c r="A82" s="89">
        <v>75</v>
      </c>
      <c r="B82" s="91" t="s">
        <v>10</v>
      </c>
      <c r="C82" s="91" t="s">
        <v>30</v>
      </c>
      <c r="D82" s="91" t="s">
        <v>31</v>
      </c>
      <c r="E82" s="91" t="s">
        <v>115</v>
      </c>
      <c r="F82" s="92">
        <v>0.1</v>
      </c>
      <c r="G82" s="93">
        <v>1190</v>
      </c>
      <c r="H82" s="90">
        <v>44</v>
      </c>
      <c r="I82" s="89">
        <f t="shared" si="4"/>
        <v>7.1289999999999996</v>
      </c>
      <c r="J82" s="89">
        <f t="shared" si="5"/>
        <v>31.37</v>
      </c>
      <c r="K82" s="89">
        <f t="shared" si="6"/>
        <v>7.4</v>
      </c>
      <c r="L82" s="89">
        <f t="shared" si="7"/>
        <v>38.770000000000003</v>
      </c>
      <c r="M82" s="61"/>
    </row>
    <row r="83" spans="1:13" ht="30" customHeight="1">
      <c r="A83" s="89">
        <v>76</v>
      </c>
      <c r="B83" s="91" t="s">
        <v>10</v>
      </c>
      <c r="C83" s="91" t="s">
        <v>329</v>
      </c>
      <c r="D83" s="91" t="s">
        <v>40</v>
      </c>
      <c r="E83" s="91" t="s">
        <v>337</v>
      </c>
      <c r="F83" s="92" t="s">
        <v>392</v>
      </c>
      <c r="G83" s="93">
        <v>1245</v>
      </c>
      <c r="H83" s="90">
        <v>58.5</v>
      </c>
      <c r="I83" s="89">
        <f t="shared" si="4"/>
        <v>7.4589999999999996</v>
      </c>
      <c r="J83" s="89">
        <f t="shared" si="5"/>
        <v>43.64</v>
      </c>
      <c r="K83" s="89">
        <f t="shared" si="6"/>
        <v>10.29</v>
      </c>
      <c r="L83" s="89">
        <f t="shared" si="7"/>
        <v>53.93</v>
      </c>
      <c r="M83" s="61"/>
    </row>
    <row r="84" spans="1:13" ht="30" customHeight="1">
      <c r="A84" s="89">
        <v>77</v>
      </c>
      <c r="B84" s="91" t="s">
        <v>10</v>
      </c>
      <c r="C84" s="91" t="s">
        <v>37</v>
      </c>
      <c r="D84" s="91" t="s">
        <v>31</v>
      </c>
      <c r="E84" s="91" t="s">
        <v>49</v>
      </c>
      <c r="F84" s="92" t="s">
        <v>392</v>
      </c>
      <c r="G84" s="93">
        <v>1210</v>
      </c>
      <c r="H84" s="90">
        <v>134.5</v>
      </c>
      <c r="I84" s="89">
        <f t="shared" si="4"/>
        <v>7.2489999999999997</v>
      </c>
      <c r="J84" s="89">
        <f t="shared" si="5"/>
        <v>97.5</v>
      </c>
      <c r="K84" s="89">
        <f t="shared" si="6"/>
        <v>23</v>
      </c>
      <c r="L84" s="89">
        <f t="shared" si="7"/>
        <v>120.5</v>
      </c>
      <c r="M84" s="61"/>
    </row>
    <row r="85" spans="1:13" ht="30" customHeight="1">
      <c r="A85" s="89">
        <v>78</v>
      </c>
      <c r="B85" s="91" t="s">
        <v>10</v>
      </c>
      <c r="C85" s="91" t="s">
        <v>38</v>
      </c>
      <c r="D85" s="91" t="s">
        <v>35</v>
      </c>
      <c r="E85" s="91" t="s">
        <v>197</v>
      </c>
      <c r="F85" s="92" t="s">
        <v>469</v>
      </c>
      <c r="G85" s="93">
        <v>1315</v>
      </c>
      <c r="H85" s="90">
        <v>176</v>
      </c>
      <c r="I85" s="89">
        <f t="shared" si="4"/>
        <v>7.8780000000000001</v>
      </c>
      <c r="J85" s="89">
        <f t="shared" si="5"/>
        <v>277.31</v>
      </c>
      <c r="K85" s="89">
        <f t="shared" si="6"/>
        <v>65.42</v>
      </c>
      <c r="L85" s="89">
        <f t="shared" si="7"/>
        <v>342.73</v>
      </c>
      <c r="M85" s="61"/>
    </row>
    <row r="86" spans="1:13" ht="30" customHeight="1">
      <c r="A86" s="89">
        <v>79</v>
      </c>
      <c r="B86" s="91" t="s">
        <v>142</v>
      </c>
      <c r="C86" s="91" t="s">
        <v>144</v>
      </c>
      <c r="D86" s="91" t="s">
        <v>31</v>
      </c>
      <c r="E86" s="91" t="s">
        <v>138</v>
      </c>
      <c r="F86" s="92" t="s">
        <v>381</v>
      </c>
      <c r="G86" s="93">
        <v>1560</v>
      </c>
      <c r="H86" s="90">
        <v>59.5</v>
      </c>
      <c r="I86" s="89">
        <f t="shared" si="4"/>
        <v>9.3460000000000001</v>
      </c>
      <c r="J86" s="89">
        <f t="shared" si="5"/>
        <v>278.04000000000002</v>
      </c>
      <c r="K86" s="89">
        <f t="shared" si="6"/>
        <v>65.59</v>
      </c>
      <c r="L86" s="89">
        <f t="shared" si="7"/>
        <v>343.63</v>
      </c>
      <c r="M86" s="61"/>
    </row>
    <row r="87" spans="1:13" ht="30" customHeight="1">
      <c r="A87" s="89">
        <v>80</v>
      </c>
      <c r="B87" s="91" t="s">
        <v>142</v>
      </c>
      <c r="C87" s="91" t="s">
        <v>144</v>
      </c>
      <c r="D87" s="91" t="s">
        <v>31</v>
      </c>
      <c r="E87" s="91" t="s">
        <v>138</v>
      </c>
      <c r="F87" s="92" t="s">
        <v>469</v>
      </c>
      <c r="G87" s="93">
        <v>1560</v>
      </c>
      <c r="H87" s="90">
        <v>156</v>
      </c>
      <c r="I87" s="89">
        <f t="shared" si="4"/>
        <v>9.3460000000000001</v>
      </c>
      <c r="J87" s="89">
        <f t="shared" si="5"/>
        <v>291.60000000000002</v>
      </c>
      <c r="K87" s="89">
        <f t="shared" si="6"/>
        <v>68.790000000000006</v>
      </c>
      <c r="L87" s="89">
        <f t="shared" si="7"/>
        <v>360.39000000000004</v>
      </c>
      <c r="M87" s="61"/>
    </row>
    <row r="88" spans="1:13" ht="30" customHeight="1">
      <c r="A88" s="89">
        <v>81</v>
      </c>
      <c r="B88" s="91" t="s">
        <v>142</v>
      </c>
      <c r="C88" s="91" t="s">
        <v>330</v>
      </c>
      <c r="D88" s="91" t="s">
        <v>394</v>
      </c>
      <c r="E88" s="91" t="s">
        <v>477</v>
      </c>
      <c r="F88" s="92" t="s">
        <v>469</v>
      </c>
      <c r="G88" s="93">
        <v>1595</v>
      </c>
      <c r="H88" s="90">
        <v>3</v>
      </c>
      <c r="I88" s="89">
        <f t="shared" si="4"/>
        <v>9.5549999999999997</v>
      </c>
      <c r="J88" s="89">
        <f t="shared" si="5"/>
        <v>5.73</v>
      </c>
      <c r="K88" s="89">
        <f t="shared" si="6"/>
        <v>1.35</v>
      </c>
      <c r="L88" s="89">
        <f t="shared" si="7"/>
        <v>7.08</v>
      </c>
      <c r="M88" s="61"/>
    </row>
    <row r="89" spans="1:13" ht="30" customHeight="1">
      <c r="A89" s="89">
        <v>82</v>
      </c>
      <c r="B89" s="91" t="s">
        <v>10</v>
      </c>
      <c r="C89" s="91" t="s">
        <v>34</v>
      </c>
      <c r="D89" s="91" t="s">
        <v>31</v>
      </c>
      <c r="E89" s="91" t="s">
        <v>244</v>
      </c>
      <c r="F89" s="92" t="s">
        <v>381</v>
      </c>
      <c r="G89" s="93">
        <v>1170</v>
      </c>
      <c r="H89" s="90">
        <v>0.33</v>
      </c>
      <c r="I89" s="89">
        <f t="shared" si="4"/>
        <v>7.0090000000000003</v>
      </c>
      <c r="J89" s="89">
        <f t="shared" si="5"/>
        <v>1.1599999999999999</v>
      </c>
      <c r="K89" s="89">
        <f t="shared" si="6"/>
        <v>0.27</v>
      </c>
      <c r="L89" s="89">
        <f t="shared" si="7"/>
        <v>1.43</v>
      </c>
      <c r="M89" s="61"/>
    </row>
    <row r="90" spans="1:13" ht="30" customHeight="1">
      <c r="A90" s="89">
        <v>83</v>
      </c>
      <c r="B90" s="91" t="s">
        <v>10</v>
      </c>
      <c r="C90" s="91" t="s">
        <v>34</v>
      </c>
      <c r="D90" s="91" t="s">
        <v>31</v>
      </c>
      <c r="E90" s="91" t="s">
        <v>244</v>
      </c>
      <c r="F90" s="92" t="s">
        <v>469</v>
      </c>
      <c r="G90" s="93">
        <v>1170</v>
      </c>
      <c r="H90" s="90">
        <v>142.66999999999999</v>
      </c>
      <c r="I90" s="89">
        <f t="shared" si="4"/>
        <v>7.0090000000000003</v>
      </c>
      <c r="J90" s="89">
        <f t="shared" si="5"/>
        <v>199.99</v>
      </c>
      <c r="K90" s="89">
        <f t="shared" si="6"/>
        <v>47.18</v>
      </c>
      <c r="L90" s="89">
        <f t="shared" si="7"/>
        <v>247.17000000000002</v>
      </c>
      <c r="M90" s="61"/>
    </row>
    <row r="91" spans="1:13" ht="30" customHeight="1">
      <c r="A91" s="89">
        <v>84</v>
      </c>
      <c r="B91" s="91" t="s">
        <v>10</v>
      </c>
      <c r="C91" s="91" t="s">
        <v>30</v>
      </c>
      <c r="D91" s="91" t="s">
        <v>28</v>
      </c>
      <c r="E91" s="91" t="s">
        <v>399</v>
      </c>
      <c r="F91" s="92">
        <v>0.1</v>
      </c>
      <c r="G91" s="93">
        <v>1055</v>
      </c>
      <c r="H91" s="90">
        <v>66</v>
      </c>
      <c r="I91" s="89">
        <f t="shared" si="4"/>
        <v>6.32</v>
      </c>
      <c r="J91" s="89">
        <f t="shared" si="5"/>
        <v>41.71</v>
      </c>
      <c r="K91" s="89">
        <f t="shared" si="6"/>
        <v>9.84</v>
      </c>
      <c r="L91" s="89">
        <f t="shared" si="7"/>
        <v>51.55</v>
      </c>
      <c r="M91" s="61"/>
    </row>
    <row r="92" spans="1:13" ht="30" customHeight="1">
      <c r="A92" s="89">
        <v>85</v>
      </c>
      <c r="B92" s="91" t="s">
        <v>10</v>
      </c>
      <c r="C92" s="91" t="s">
        <v>329</v>
      </c>
      <c r="D92" s="91" t="s">
        <v>28</v>
      </c>
      <c r="E92" s="91" t="s">
        <v>400</v>
      </c>
      <c r="F92" s="92" t="s">
        <v>392</v>
      </c>
      <c r="G92" s="93">
        <v>1055</v>
      </c>
      <c r="H92" s="90">
        <v>157.5</v>
      </c>
      <c r="I92" s="89">
        <f t="shared" si="4"/>
        <v>6.32</v>
      </c>
      <c r="J92" s="89">
        <f t="shared" si="5"/>
        <v>99.54</v>
      </c>
      <c r="K92" s="89">
        <f t="shared" si="6"/>
        <v>23.48</v>
      </c>
      <c r="L92" s="89">
        <f t="shared" si="7"/>
        <v>123.02000000000001</v>
      </c>
      <c r="M92" s="61"/>
    </row>
    <row r="93" spans="1:13" ht="30">
      <c r="A93" s="89">
        <v>86</v>
      </c>
      <c r="B93" s="91" t="s">
        <v>29</v>
      </c>
      <c r="C93" s="91" t="s">
        <v>134</v>
      </c>
      <c r="D93" s="91" t="s">
        <v>28</v>
      </c>
      <c r="E93" s="91" t="s">
        <v>478</v>
      </c>
      <c r="F93" s="92" t="s">
        <v>469</v>
      </c>
      <c r="G93" s="93">
        <v>1075</v>
      </c>
      <c r="H93" s="90">
        <v>72</v>
      </c>
      <c r="I93" s="89">
        <f t="shared" si="4"/>
        <v>6.44</v>
      </c>
      <c r="J93" s="89">
        <f t="shared" si="5"/>
        <v>92.74</v>
      </c>
      <c r="K93" s="89">
        <f t="shared" si="6"/>
        <v>21.88</v>
      </c>
      <c r="L93" s="89">
        <f t="shared" si="7"/>
        <v>114.61999999999999</v>
      </c>
      <c r="M93" s="61"/>
    </row>
    <row r="94" spans="1:13" ht="30">
      <c r="A94" s="89">
        <v>87</v>
      </c>
      <c r="B94" s="91" t="s">
        <v>29</v>
      </c>
      <c r="C94" s="91" t="s">
        <v>128</v>
      </c>
      <c r="D94" s="91" t="s">
        <v>28</v>
      </c>
      <c r="E94" s="91" t="s">
        <v>479</v>
      </c>
      <c r="F94" s="92" t="s">
        <v>469</v>
      </c>
      <c r="G94" s="93">
        <v>1055</v>
      </c>
      <c r="H94" s="90">
        <v>72</v>
      </c>
      <c r="I94" s="89">
        <f t="shared" si="4"/>
        <v>6.32</v>
      </c>
      <c r="J94" s="89">
        <f t="shared" si="5"/>
        <v>91.01</v>
      </c>
      <c r="K94" s="89">
        <f t="shared" si="6"/>
        <v>21.47</v>
      </c>
      <c r="L94" s="89">
        <f t="shared" si="7"/>
        <v>112.48</v>
      </c>
      <c r="M94" s="61"/>
    </row>
    <row r="95" spans="1:13" ht="45">
      <c r="A95" s="89">
        <v>88</v>
      </c>
      <c r="B95" s="91" t="s">
        <v>10</v>
      </c>
      <c r="C95" s="91" t="s">
        <v>37</v>
      </c>
      <c r="D95" s="91" t="s">
        <v>35</v>
      </c>
      <c r="E95" s="91" t="s">
        <v>145</v>
      </c>
      <c r="F95" s="92" t="s">
        <v>392</v>
      </c>
      <c r="G95" s="93">
        <v>1315</v>
      </c>
      <c r="H95" s="90">
        <v>120</v>
      </c>
      <c r="I95" s="89">
        <f t="shared" si="4"/>
        <v>7.8780000000000001</v>
      </c>
      <c r="J95" s="89">
        <f t="shared" si="5"/>
        <v>94.54</v>
      </c>
      <c r="K95" s="89">
        <f t="shared" si="6"/>
        <v>22.3</v>
      </c>
      <c r="L95" s="89">
        <f t="shared" si="7"/>
        <v>116.84</v>
      </c>
      <c r="M95" s="61"/>
    </row>
    <row r="96" spans="1:13" ht="60">
      <c r="A96" s="89">
        <v>89</v>
      </c>
      <c r="B96" s="91" t="s">
        <v>142</v>
      </c>
      <c r="C96" s="91" t="s">
        <v>144</v>
      </c>
      <c r="D96" s="91" t="s">
        <v>31</v>
      </c>
      <c r="E96" s="91" t="s">
        <v>245</v>
      </c>
      <c r="F96" s="92" t="s">
        <v>381</v>
      </c>
      <c r="G96" s="93">
        <v>1540</v>
      </c>
      <c r="H96" s="90">
        <v>18</v>
      </c>
      <c r="I96" s="89">
        <f t="shared" si="4"/>
        <v>9.2260000000000009</v>
      </c>
      <c r="J96" s="89">
        <f t="shared" si="5"/>
        <v>83.03</v>
      </c>
      <c r="K96" s="89">
        <f t="shared" si="6"/>
        <v>19.59</v>
      </c>
      <c r="L96" s="89">
        <f t="shared" si="7"/>
        <v>102.62</v>
      </c>
      <c r="M96" s="61"/>
    </row>
    <row r="97" spans="1:13" ht="30" customHeight="1">
      <c r="A97" s="89">
        <v>90</v>
      </c>
      <c r="B97" s="91" t="s">
        <v>142</v>
      </c>
      <c r="C97" s="91" t="s">
        <v>144</v>
      </c>
      <c r="D97" s="91" t="s">
        <v>31</v>
      </c>
      <c r="E97" s="91" t="s">
        <v>245</v>
      </c>
      <c r="F97" s="92" t="s">
        <v>469</v>
      </c>
      <c r="G97" s="93">
        <v>1540</v>
      </c>
      <c r="H97" s="90">
        <v>150</v>
      </c>
      <c r="I97" s="89">
        <f t="shared" si="4"/>
        <v>9.2260000000000009</v>
      </c>
      <c r="J97" s="89">
        <f t="shared" si="5"/>
        <v>276.77999999999997</v>
      </c>
      <c r="K97" s="89">
        <f t="shared" si="6"/>
        <v>65.290000000000006</v>
      </c>
      <c r="L97" s="89">
        <f t="shared" si="7"/>
        <v>342.07</v>
      </c>
      <c r="M97" s="61"/>
    </row>
    <row r="98" spans="1:13" ht="30" customHeight="1">
      <c r="A98" s="89">
        <v>91</v>
      </c>
      <c r="B98" s="91" t="s">
        <v>10</v>
      </c>
      <c r="C98" s="91" t="s">
        <v>30</v>
      </c>
      <c r="D98" s="91" t="s">
        <v>31</v>
      </c>
      <c r="E98" s="91" t="s">
        <v>50</v>
      </c>
      <c r="F98" s="92">
        <v>0.1</v>
      </c>
      <c r="G98" s="93">
        <v>1190</v>
      </c>
      <c r="H98" s="90">
        <v>143</v>
      </c>
      <c r="I98" s="89">
        <f t="shared" si="4"/>
        <v>7.1289999999999996</v>
      </c>
      <c r="J98" s="89">
        <f t="shared" si="5"/>
        <v>101.94</v>
      </c>
      <c r="K98" s="89">
        <f t="shared" si="6"/>
        <v>24.05</v>
      </c>
      <c r="L98" s="89">
        <f t="shared" si="7"/>
        <v>125.99</v>
      </c>
      <c r="M98" s="61"/>
    </row>
    <row r="99" spans="1:13" ht="30" customHeight="1">
      <c r="A99" s="89">
        <v>92</v>
      </c>
      <c r="B99" s="91" t="s">
        <v>10</v>
      </c>
      <c r="C99" s="91" t="s">
        <v>37</v>
      </c>
      <c r="D99" s="91" t="s">
        <v>31</v>
      </c>
      <c r="E99" s="91" t="s">
        <v>480</v>
      </c>
      <c r="F99" s="92" t="s">
        <v>392</v>
      </c>
      <c r="G99" s="93">
        <v>1210</v>
      </c>
      <c r="H99" s="90">
        <v>111.5</v>
      </c>
      <c r="I99" s="89">
        <f t="shared" si="4"/>
        <v>7.2489999999999997</v>
      </c>
      <c r="J99" s="89">
        <f t="shared" si="5"/>
        <v>80.83</v>
      </c>
      <c r="K99" s="89">
        <f t="shared" si="6"/>
        <v>19.07</v>
      </c>
      <c r="L99" s="89">
        <f t="shared" si="7"/>
        <v>99.9</v>
      </c>
      <c r="M99" s="61"/>
    </row>
    <row r="100" spans="1:13" ht="30" customHeight="1">
      <c r="A100" s="89">
        <v>93</v>
      </c>
      <c r="B100" s="91" t="s">
        <v>142</v>
      </c>
      <c r="C100" s="91" t="s">
        <v>144</v>
      </c>
      <c r="D100" s="91" t="s">
        <v>31</v>
      </c>
      <c r="E100" s="91" t="s">
        <v>51</v>
      </c>
      <c r="F100" s="92" t="s">
        <v>381</v>
      </c>
      <c r="G100" s="93">
        <v>1755</v>
      </c>
      <c r="H100" s="90">
        <v>8.5</v>
      </c>
      <c r="I100" s="89">
        <f t="shared" si="4"/>
        <v>10.513999999999999</v>
      </c>
      <c r="J100" s="89">
        <f t="shared" si="5"/>
        <v>44.68</v>
      </c>
      <c r="K100" s="89">
        <f t="shared" si="6"/>
        <v>10.54</v>
      </c>
      <c r="L100" s="89">
        <f t="shared" si="7"/>
        <v>55.22</v>
      </c>
      <c r="M100" s="61"/>
    </row>
    <row r="101" spans="1:13" ht="30" customHeight="1">
      <c r="A101" s="89">
        <v>94</v>
      </c>
      <c r="B101" s="91" t="s">
        <v>142</v>
      </c>
      <c r="C101" s="91" t="s">
        <v>144</v>
      </c>
      <c r="D101" s="91" t="s">
        <v>31</v>
      </c>
      <c r="E101" s="91" t="s">
        <v>51</v>
      </c>
      <c r="F101" s="92" t="s">
        <v>469</v>
      </c>
      <c r="G101" s="93">
        <v>1755</v>
      </c>
      <c r="H101" s="90">
        <v>39.5</v>
      </c>
      <c r="I101" s="89">
        <f t="shared" si="4"/>
        <v>10.513999999999999</v>
      </c>
      <c r="J101" s="89">
        <f t="shared" si="5"/>
        <v>83.06</v>
      </c>
      <c r="K101" s="89">
        <f t="shared" si="6"/>
        <v>19.59</v>
      </c>
      <c r="L101" s="89">
        <f t="shared" si="7"/>
        <v>102.65</v>
      </c>
      <c r="M101" s="61"/>
    </row>
    <row r="102" spans="1:13" ht="30" customHeight="1">
      <c r="A102" s="89">
        <v>95</v>
      </c>
      <c r="B102" s="91" t="s">
        <v>142</v>
      </c>
      <c r="C102" s="91" t="s">
        <v>144</v>
      </c>
      <c r="D102" s="91" t="s">
        <v>31</v>
      </c>
      <c r="E102" s="91" t="s">
        <v>51</v>
      </c>
      <c r="F102" s="92" t="s">
        <v>381</v>
      </c>
      <c r="G102" s="93">
        <v>1755</v>
      </c>
      <c r="H102" s="90">
        <v>5</v>
      </c>
      <c r="I102" s="89">
        <f t="shared" si="4"/>
        <v>10.513999999999999</v>
      </c>
      <c r="J102" s="89">
        <f t="shared" si="5"/>
        <v>26.29</v>
      </c>
      <c r="K102" s="89">
        <f t="shared" si="6"/>
        <v>6.2</v>
      </c>
      <c r="L102" s="89">
        <f t="shared" si="7"/>
        <v>32.49</v>
      </c>
      <c r="M102" s="61"/>
    </row>
    <row r="103" spans="1:13" ht="30" customHeight="1">
      <c r="A103" s="89">
        <v>96</v>
      </c>
      <c r="B103" s="91" t="s">
        <v>142</v>
      </c>
      <c r="C103" s="91" t="s">
        <v>144</v>
      </c>
      <c r="D103" s="91" t="s">
        <v>31</v>
      </c>
      <c r="E103" s="91" t="s">
        <v>51</v>
      </c>
      <c r="F103" s="92" t="s">
        <v>469</v>
      </c>
      <c r="G103" s="93">
        <v>1755</v>
      </c>
      <c r="H103" s="90">
        <v>19</v>
      </c>
      <c r="I103" s="89">
        <f t="shared" si="4"/>
        <v>10.513999999999999</v>
      </c>
      <c r="J103" s="89">
        <f t="shared" si="5"/>
        <v>39.950000000000003</v>
      </c>
      <c r="K103" s="89">
        <f t="shared" si="6"/>
        <v>9.42</v>
      </c>
      <c r="L103" s="89">
        <f t="shared" si="7"/>
        <v>49.370000000000005</v>
      </c>
      <c r="M103" s="61"/>
    </row>
    <row r="104" spans="1:13" ht="45">
      <c r="A104" s="89">
        <v>97</v>
      </c>
      <c r="B104" s="91" t="s">
        <v>10</v>
      </c>
      <c r="C104" s="91" t="s">
        <v>233</v>
      </c>
      <c r="D104" s="91" t="s">
        <v>31</v>
      </c>
      <c r="E104" s="91" t="s">
        <v>246</v>
      </c>
      <c r="F104" s="92">
        <v>0.2</v>
      </c>
      <c r="G104" s="93">
        <v>1315</v>
      </c>
      <c r="H104" s="90">
        <v>12</v>
      </c>
      <c r="I104" s="89">
        <f t="shared" si="4"/>
        <v>7.8780000000000001</v>
      </c>
      <c r="J104" s="89">
        <f t="shared" si="5"/>
        <v>18.91</v>
      </c>
      <c r="K104" s="89">
        <f t="shared" si="6"/>
        <v>4.46</v>
      </c>
      <c r="L104" s="89">
        <f t="shared" si="7"/>
        <v>23.37</v>
      </c>
      <c r="M104" s="61"/>
    </row>
    <row r="105" spans="1:13" ht="45">
      <c r="A105" s="89">
        <v>98</v>
      </c>
      <c r="B105" s="91" t="s">
        <v>10</v>
      </c>
      <c r="C105" s="91" t="s">
        <v>329</v>
      </c>
      <c r="D105" s="91" t="s">
        <v>31</v>
      </c>
      <c r="E105" s="91" t="s">
        <v>338</v>
      </c>
      <c r="F105" s="92" t="s">
        <v>392</v>
      </c>
      <c r="G105" s="93">
        <v>1230</v>
      </c>
      <c r="H105" s="90">
        <v>164.5</v>
      </c>
      <c r="I105" s="89">
        <f t="shared" si="4"/>
        <v>7.3689999999999998</v>
      </c>
      <c r="J105" s="89">
        <f t="shared" si="5"/>
        <v>121.22</v>
      </c>
      <c r="K105" s="89">
        <f t="shared" si="6"/>
        <v>28.6</v>
      </c>
      <c r="L105" s="89">
        <f t="shared" si="7"/>
        <v>149.82</v>
      </c>
      <c r="M105" s="61"/>
    </row>
    <row r="106" spans="1:13" ht="30" customHeight="1">
      <c r="A106" s="89">
        <v>99</v>
      </c>
      <c r="B106" s="91" t="s">
        <v>10</v>
      </c>
      <c r="C106" s="91" t="s">
        <v>329</v>
      </c>
      <c r="D106" s="91" t="s">
        <v>31</v>
      </c>
      <c r="E106" s="91" t="s">
        <v>338</v>
      </c>
      <c r="F106" s="92" t="s">
        <v>381</v>
      </c>
      <c r="G106" s="93">
        <v>1230</v>
      </c>
      <c r="H106" s="90">
        <v>0.5</v>
      </c>
      <c r="I106" s="89">
        <f t="shared" si="4"/>
        <v>7.3689999999999998</v>
      </c>
      <c r="J106" s="89">
        <f t="shared" si="5"/>
        <v>1.84</v>
      </c>
      <c r="K106" s="89">
        <f t="shared" si="6"/>
        <v>0.43</v>
      </c>
      <c r="L106" s="89">
        <f t="shared" si="7"/>
        <v>2.27</v>
      </c>
      <c r="M106" s="61"/>
    </row>
    <row r="107" spans="1:13" ht="30" customHeight="1">
      <c r="A107" s="89">
        <v>100</v>
      </c>
      <c r="B107" s="91" t="s">
        <v>10</v>
      </c>
      <c r="C107" s="91" t="s">
        <v>30</v>
      </c>
      <c r="D107" s="91" t="s">
        <v>28</v>
      </c>
      <c r="E107" s="91" t="s">
        <v>401</v>
      </c>
      <c r="F107" s="92">
        <v>0.1</v>
      </c>
      <c r="G107" s="93">
        <v>1055</v>
      </c>
      <c r="H107" s="90">
        <v>99</v>
      </c>
      <c r="I107" s="89">
        <f t="shared" si="4"/>
        <v>6.32</v>
      </c>
      <c r="J107" s="89">
        <f t="shared" si="5"/>
        <v>62.57</v>
      </c>
      <c r="K107" s="89">
        <f t="shared" si="6"/>
        <v>14.76</v>
      </c>
      <c r="L107" s="89">
        <f t="shared" si="7"/>
        <v>77.33</v>
      </c>
      <c r="M107" s="61"/>
    </row>
    <row r="108" spans="1:13" ht="30" customHeight="1">
      <c r="A108" s="89">
        <v>101</v>
      </c>
      <c r="B108" s="91" t="s">
        <v>142</v>
      </c>
      <c r="C108" s="91" t="s">
        <v>122</v>
      </c>
      <c r="D108" s="91" t="s">
        <v>31</v>
      </c>
      <c r="E108" s="91" t="s">
        <v>52</v>
      </c>
      <c r="F108" s="92" t="s">
        <v>381</v>
      </c>
      <c r="G108" s="93">
        <v>1755</v>
      </c>
      <c r="H108" s="90">
        <v>19</v>
      </c>
      <c r="I108" s="89">
        <f t="shared" si="4"/>
        <v>10.513999999999999</v>
      </c>
      <c r="J108" s="89">
        <f t="shared" si="5"/>
        <v>99.88</v>
      </c>
      <c r="K108" s="89">
        <f t="shared" si="6"/>
        <v>23.56</v>
      </c>
      <c r="L108" s="89">
        <f t="shared" si="7"/>
        <v>123.44</v>
      </c>
      <c r="M108" s="61"/>
    </row>
    <row r="109" spans="1:13" ht="60">
      <c r="A109" s="89">
        <v>102</v>
      </c>
      <c r="B109" s="91" t="s">
        <v>142</v>
      </c>
      <c r="C109" s="91" t="s">
        <v>122</v>
      </c>
      <c r="D109" s="91" t="s">
        <v>31</v>
      </c>
      <c r="E109" s="91" t="s">
        <v>52</v>
      </c>
      <c r="F109" s="92" t="s">
        <v>469</v>
      </c>
      <c r="G109" s="93">
        <v>1755</v>
      </c>
      <c r="H109" s="90">
        <v>149</v>
      </c>
      <c r="I109" s="89">
        <f t="shared" si="4"/>
        <v>10.513999999999999</v>
      </c>
      <c r="J109" s="89">
        <f t="shared" si="5"/>
        <v>313.32</v>
      </c>
      <c r="K109" s="89">
        <f t="shared" si="6"/>
        <v>73.91</v>
      </c>
      <c r="L109" s="89">
        <f t="shared" si="7"/>
        <v>387.23</v>
      </c>
      <c r="M109" s="61"/>
    </row>
    <row r="110" spans="1:13" ht="45">
      <c r="A110" s="89">
        <v>103</v>
      </c>
      <c r="B110" s="91" t="s">
        <v>10</v>
      </c>
      <c r="C110" s="91" t="s">
        <v>30</v>
      </c>
      <c r="D110" s="91" t="s">
        <v>31</v>
      </c>
      <c r="E110" s="91" t="s">
        <v>53</v>
      </c>
      <c r="F110" s="92">
        <v>0.1</v>
      </c>
      <c r="G110" s="93">
        <v>1170</v>
      </c>
      <c r="H110" s="90">
        <v>57.5</v>
      </c>
      <c r="I110" s="89">
        <f t="shared" si="4"/>
        <v>7.0090000000000003</v>
      </c>
      <c r="J110" s="89">
        <f t="shared" si="5"/>
        <v>40.299999999999997</v>
      </c>
      <c r="K110" s="89">
        <f t="shared" si="6"/>
        <v>9.51</v>
      </c>
      <c r="L110" s="89">
        <f t="shared" si="7"/>
        <v>49.809999999999995</v>
      </c>
      <c r="M110" s="61"/>
    </row>
    <row r="111" spans="1:13" ht="30" customHeight="1">
      <c r="A111" s="89">
        <v>104</v>
      </c>
      <c r="B111" s="91" t="s">
        <v>10</v>
      </c>
      <c r="C111" s="91" t="s">
        <v>34</v>
      </c>
      <c r="D111" s="91" t="s">
        <v>28</v>
      </c>
      <c r="E111" s="91" t="s">
        <v>282</v>
      </c>
      <c r="F111" s="92" t="s">
        <v>381</v>
      </c>
      <c r="G111" s="93">
        <v>1055</v>
      </c>
      <c r="H111" s="90">
        <v>1</v>
      </c>
      <c r="I111" s="89">
        <f t="shared" si="4"/>
        <v>6.32</v>
      </c>
      <c r="J111" s="89">
        <f t="shared" si="5"/>
        <v>3.16</v>
      </c>
      <c r="K111" s="89">
        <f t="shared" si="6"/>
        <v>0.75</v>
      </c>
      <c r="L111" s="89">
        <f t="shared" si="7"/>
        <v>3.91</v>
      </c>
      <c r="M111" s="61"/>
    </row>
    <row r="112" spans="1:13" ht="30" customHeight="1">
      <c r="A112" s="89">
        <v>105</v>
      </c>
      <c r="B112" s="91" t="s">
        <v>10</v>
      </c>
      <c r="C112" s="91" t="s">
        <v>34</v>
      </c>
      <c r="D112" s="91" t="s">
        <v>28</v>
      </c>
      <c r="E112" s="91" t="s">
        <v>282</v>
      </c>
      <c r="F112" s="92" t="s">
        <v>469</v>
      </c>
      <c r="G112" s="93">
        <v>1055</v>
      </c>
      <c r="H112" s="90">
        <v>142</v>
      </c>
      <c r="I112" s="89">
        <f t="shared" si="4"/>
        <v>6.32</v>
      </c>
      <c r="J112" s="89">
        <f t="shared" si="5"/>
        <v>179.49</v>
      </c>
      <c r="K112" s="89">
        <f t="shared" si="6"/>
        <v>42.34</v>
      </c>
      <c r="L112" s="89">
        <f t="shared" si="7"/>
        <v>221.83</v>
      </c>
      <c r="M112" s="61"/>
    </row>
    <row r="113" spans="1:13" ht="30" customHeight="1">
      <c r="A113" s="89">
        <v>106</v>
      </c>
      <c r="B113" s="91" t="s">
        <v>10</v>
      </c>
      <c r="C113" s="91" t="s">
        <v>233</v>
      </c>
      <c r="D113" s="91" t="s">
        <v>31</v>
      </c>
      <c r="E113" s="91" t="s">
        <v>247</v>
      </c>
      <c r="F113" s="92">
        <v>0.2</v>
      </c>
      <c r="G113" s="93">
        <v>1170</v>
      </c>
      <c r="H113" s="90">
        <v>24</v>
      </c>
      <c r="I113" s="89">
        <f t="shared" si="4"/>
        <v>7.0090000000000003</v>
      </c>
      <c r="J113" s="89">
        <f t="shared" si="5"/>
        <v>33.64</v>
      </c>
      <c r="K113" s="89">
        <f t="shared" si="6"/>
        <v>7.94</v>
      </c>
      <c r="L113" s="89">
        <f t="shared" si="7"/>
        <v>41.58</v>
      </c>
      <c r="M113" s="61"/>
    </row>
    <row r="114" spans="1:13" ht="41.45" customHeight="1">
      <c r="A114" s="89">
        <v>107</v>
      </c>
      <c r="B114" s="91" t="s">
        <v>10</v>
      </c>
      <c r="C114" s="91" t="s">
        <v>34</v>
      </c>
      <c r="D114" s="91" t="s">
        <v>60</v>
      </c>
      <c r="E114" s="91" t="s">
        <v>54</v>
      </c>
      <c r="F114" s="92" t="s">
        <v>469</v>
      </c>
      <c r="G114" s="93">
        <v>1805</v>
      </c>
      <c r="H114" s="90">
        <v>36</v>
      </c>
      <c r="I114" s="89">
        <f t="shared" si="4"/>
        <v>10.814</v>
      </c>
      <c r="J114" s="89">
        <f t="shared" si="5"/>
        <v>77.86</v>
      </c>
      <c r="K114" s="89">
        <f t="shared" si="6"/>
        <v>18.37</v>
      </c>
      <c r="L114" s="89">
        <f t="shared" si="7"/>
        <v>96.23</v>
      </c>
      <c r="M114" s="61"/>
    </row>
    <row r="115" spans="1:13" ht="45">
      <c r="A115" s="89">
        <v>108</v>
      </c>
      <c r="B115" s="91" t="s">
        <v>10</v>
      </c>
      <c r="C115" s="91" t="s">
        <v>34</v>
      </c>
      <c r="D115" s="91" t="s">
        <v>31</v>
      </c>
      <c r="E115" s="91" t="s">
        <v>123</v>
      </c>
      <c r="F115" s="92" t="s">
        <v>469</v>
      </c>
      <c r="G115" s="93">
        <v>1210</v>
      </c>
      <c r="H115" s="90">
        <v>153</v>
      </c>
      <c r="I115" s="89">
        <f t="shared" si="4"/>
        <v>7.2489999999999997</v>
      </c>
      <c r="J115" s="89">
        <f t="shared" si="5"/>
        <v>221.82</v>
      </c>
      <c r="K115" s="89">
        <f t="shared" si="6"/>
        <v>52.33</v>
      </c>
      <c r="L115" s="89">
        <f t="shared" si="7"/>
        <v>274.14999999999998</v>
      </c>
      <c r="M115" s="61"/>
    </row>
    <row r="116" spans="1:13" ht="45">
      <c r="A116" s="89">
        <v>109</v>
      </c>
      <c r="B116" s="91" t="s">
        <v>10</v>
      </c>
      <c r="C116" s="91" t="s">
        <v>37</v>
      </c>
      <c r="D116" s="91" t="s">
        <v>28</v>
      </c>
      <c r="E116" s="91" t="s">
        <v>148</v>
      </c>
      <c r="F116" s="92" t="s">
        <v>392</v>
      </c>
      <c r="G116" s="93">
        <v>1055</v>
      </c>
      <c r="H116" s="90">
        <v>44.5</v>
      </c>
      <c r="I116" s="89">
        <f t="shared" si="4"/>
        <v>6.32</v>
      </c>
      <c r="J116" s="89">
        <f t="shared" si="5"/>
        <v>28.12</v>
      </c>
      <c r="K116" s="89">
        <f t="shared" si="6"/>
        <v>6.63</v>
      </c>
      <c r="L116" s="89">
        <f t="shared" si="7"/>
        <v>34.75</v>
      </c>
      <c r="M116" s="61"/>
    </row>
    <row r="117" spans="1:13" ht="30" customHeight="1">
      <c r="A117" s="89">
        <v>110</v>
      </c>
      <c r="B117" s="91" t="s">
        <v>29</v>
      </c>
      <c r="C117" s="91" t="s">
        <v>128</v>
      </c>
      <c r="D117" s="91" t="s">
        <v>5</v>
      </c>
      <c r="E117" s="91" t="s">
        <v>310</v>
      </c>
      <c r="F117" s="92" t="s">
        <v>469</v>
      </c>
      <c r="G117" s="93">
        <v>1470</v>
      </c>
      <c r="H117" s="90">
        <v>72</v>
      </c>
      <c r="I117" s="89">
        <f t="shared" si="4"/>
        <v>8.8070000000000004</v>
      </c>
      <c r="J117" s="89">
        <f t="shared" si="5"/>
        <v>126.82</v>
      </c>
      <c r="K117" s="89">
        <f t="shared" si="6"/>
        <v>29.92</v>
      </c>
      <c r="L117" s="89">
        <f t="shared" si="7"/>
        <v>156.74</v>
      </c>
      <c r="M117" s="61"/>
    </row>
    <row r="118" spans="1:13" ht="30" customHeight="1">
      <c r="A118" s="89">
        <v>111</v>
      </c>
      <c r="B118" s="91" t="s">
        <v>10</v>
      </c>
      <c r="C118" s="91" t="s">
        <v>218</v>
      </c>
      <c r="D118" s="91" t="s">
        <v>219</v>
      </c>
      <c r="E118" s="91" t="s">
        <v>220</v>
      </c>
      <c r="F118" s="92" t="s">
        <v>469</v>
      </c>
      <c r="G118" s="93">
        <v>1765</v>
      </c>
      <c r="H118" s="90">
        <v>47</v>
      </c>
      <c r="I118" s="89">
        <f t="shared" si="4"/>
        <v>10.574</v>
      </c>
      <c r="J118" s="89">
        <f t="shared" si="5"/>
        <v>99.4</v>
      </c>
      <c r="K118" s="89">
        <f t="shared" si="6"/>
        <v>23.45</v>
      </c>
      <c r="L118" s="89">
        <f t="shared" si="7"/>
        <v>122.85000000000001</v>
      </c>
      <c r="M118" s="61"/>
    </row>
    <row r="119" spans="1:13" ht="30" customHeight="1">
      <c r="A119" s="89">
        <v>112</v>
      </c>
      <c r="B119" s="91" t="s">
        <v>10</v>
      </c>
      <c r="C119" s="91" t="s">
        <v>38</v>
      </c>
      <c r="D119" s="91" t="s">
        <v>28</v>
      </c>
      <c r="E119" s="91" t="s">
        <v>198</v>
      </c>
      <c r="F119" s="92" t="s">
        <v>469</v>
      </c>
      <c r="G119" s="93">
        <v>1055</v>
      </c>
      <c r="H119" s="90">
        <v>12</v>
      </c>
      <c r="I119" s="89">
        <f t="shared" si="4"/>
        <v>6.32</v>
      </c>
      <c r="J119" s="89">
        <f t="shared" si="5"/>
        <v>15.17</v>
      </c>
      <c r="K119" s="89">
        <f t="shared" si="6"/>
        <v>3.58</v>
      </c>
      <c r="L119" s="89">
        <f t="shared" si="7"/>
        <v>18.75</v>
      </c>
      <c r="M119" s="61"/>
    </row>
    <row r="120" spans="1:13" ht="30" customHeight="1">
      <c r="A120" s="89">
        <v>113</v>
      </c>
      <c r="B120" s="91" t="s">
        <v>10</v>
      </c>
      <c r="C120" s="91" t="s">
        <v>38</v>
      </c>
      <c r="D120" s="91" t="s">
        <v>28</v>
      </c>
      <c r="E120" s="91" t="s">
        <v>198</v>
      </c>
      <c r="F120" s="92" t="s">
        <v>469</v>
      </c>
      <c r="G120" s="93">
        <v>1075</v>
      </c>
      <c r="H120" s="90">
        <v>156</v>
      </c>
      <c r="I120" s="89">
        <f t="shared" si="4"/>
        <v>6.44</v>
      </c>
      <c r="J120" s="89">
        <f t="shared" si="5"/>
        <v>200.93</v>
      </c>
      <c r="K120" s="89">
        <f t="shared" si="6"/>
        <v>47.4</v>
      </c>
      <c r="L120" s="89">
        <f t="shared" si="7"/>
        <v>248.33</v>
      </c>
      <c r="M120" s="61"/>
    </row>
    <row r="121" spans="1:13" ht="30" customHeight="1">
      <c r="A121" s="89">
        <v>114</v>
      </c>
      <c r="B121" s="91" t="s">
        <v>10</v>
      </c>
      <c r="C121" s="91" t="s">
        <v>329</v>
      </c>
      <c r="D121" s="91" t="s">
        <v>31</v>
      </c>
      <c r="E121" s="91" t="s">
        <v>339</v>
      </c>
      <c r="F121" s="92" t="s">
        <v>392</v>
      </c>
      <c r="G121" s="93">
        <v>1170</v>
      </c>
      <c r="H121" s="90">
        <v>66</v>
      </c>
      <c r="I121" s="89">
        <f t="shared" si="4"/>
        <v>7.0090000000000003</v>
      </c>
      <c r="J121" s="89">
        <f t="shared" si="5"/>
        <v>46.26</v>
      </c>
      <c r="K121" s="89">
        <f t="shared" si="6"/>
        <v>10.91</v>
      </c>
      <c r="L121" s="89">
        <f t="shared" si="7"/>
        <v>57.17</v>
      </c>
      <c r="M121" s="61"/>
    </row>
    <row r="122" spans="1:13" ht="30" customHeight="1">
      <c r="A122" s="89">
        <v>115</v>
      </c>
      <c r="B122" s="91" t="s">
        <v>10</v>
      </c>
      <c r="C122" s="91" t="s">
        <v>329</v>
      </c>
      <c r="D122" s="91" t="s">
        <v>31</v>
      </c>
      <c r="E122" s="91" t="s">
        <v>481</v>
      </c>
      <c r="F122" s="92" t="s">
        <v>392</v>
      </c>
      <c r="G122" s="93">
        <v>1210</v>
      </c>
      <c r="H122" s="90">
        <v>55</v>
      </c>
      <c r="I122" s="89">
        <f t="shared" si="4"/>
        <v>7.2489999999999997</v>
      </c>
      <c r="J122" s="89">
        <f t="shared" si="5"/>
        <v>39.869999999999997</v>
      </c>
      <c r="K122" s="89">
        <f t="shared" si="6"/>
        <v>9.41</v>
      </c>
      <c r="L122" s="89">
        <f t="shared" si="7"/>
        <v>49.28</v>
      </c>
      <c r="M122" s="61"/>
    </row>
    <row r="123" spans="1:13" ht="30" customHeight="1">
      <c r="A123" s="89">
        <v>116</v>
      </c>
      <c r="B123" s="91" t="s">
        <v>10</v>
      </c>
      <c r="C123" s="91" t="s">
        <v>30</v>
      </c>
      <c r="D123" s="91" t="s">
        <v>28</v>
      </c>
      <c r="E123" s="91" t="s">
        <v>56</v>
      </c>
      <c r="F123" s="92">
        <v>0.1</v>
      </c>
      <c r="G123" s="93">
        <v>1075</v>
      </c>
      <c r="H123" s="90">
        <v>77</v>
      </c>
      <c r="I123" s="89">
        <f t="shared" si="4"/>
        <v>6.44</v>
      </c>
      <c r="J123" s="89">
        <f t="shared" si="5"/>
        <v>49.59</v>
      </c>
      <c r="K123" s="89">
        <f t="shared" si="6"/>
        <v>11.7</v>
      </c>
      <c r="L123" s="89">
        <f t="shared" si="7"/>
        <v>61.290000000000006</v>
      </c>
      <c r="M123" s="61"/>
    </row>
    <row r="124" spans="1:13" ht="30" customHeight="1">
      <c r="A124" s="89">
        <v>117</v>
      </c>
      <c r="B124" s="91" t="s">
        <v>10</v>
      </c>
      <c r="C124" s="91" t="s">
        <v>248</v>
      </c>
      <c r="D124" s="91" t="s">
        <v>169</v>
      </c>
      <c r="E124" s="91" t="s">
        <v>249</v>
      </c>
      <c r="F124" s="92">
        <v>0.2</v>
      </c>
      <c r="G124" s="93">
        <v>2260</v>
      </c>
      <c r="H124" s="90">
        <v>24</v>
      </c>
      <c r="I124" s="89">
        <f t="shared" si="4"/>
        <v>13.539</v>
      </c>
      <c r="J124" s="89">
        <f t="shared" si="5"/>
        <v>64.989999999999995</v>
      </c>
      <c r="K124" s="89">
        <f t="shared" si="6"/>
        <v>15.33</v>
      </c>
      <c r="L124" s="89">
        <f t="shared" si="7"/>
        <v>80.319999999999993</v>
      </c>
      <c r="M124" s="61"/>
    </row>
    <row r="125" spans="1:13" ht="30" customHeight="1">
      <c r="A125" s="89">
        <v>118</v>
      </c>
      <c r="B125" s="91" t="s">
        <v>10</v>
      </c>
      <c r="C125" s="91" t="s">
        <v>235</v>
      </c>
      <c r="D125" s="91" t="s">
        <v>35</v>
      </c>
      <c r="E125" s="91" t="s">
        <v>250</v>
      </c>
      <c r="F125" s="92">
        <v>0.2</v>
      </c>
      <c r="G125" s="93">
        <v>1455</v>
      </c>
      <c r="H125" s="90">
        <v>24</v>
      </c>
      <c r="I125" s="89">
        <f t="shared" si="4"/>
        <v>8.7170000000000005</v>
      </c>
      <c r="J125" s="89">
        <f t="shared" si="5"/>
        <v>41.84</v>
      </c>
      <c r="K125" s="89">
        <f t="shared" si="6"/>
        <v>9.8699999999999992</v>
      </c>
      <c r="L125" s="89">
        <f t="shared" si="7"/>
        <v>51.71</v>
      </c>
      <c r="M125" s="61"/>
    </row>
    <row r="126" spans="1:13" ht="45">
      <c r="A126" s="89">
        <v>119</v>
      </c>
      <c r="B126" s="91" t="s">
        <v>10</v>
      </c>
      <c r="C126" s="91" t="s">
        <v>37</v>
      </c>
      <c r="D126" s="91" t="s">
        <v>41</v>
      </c>
      <c r="E126" s="91" t="s">
        <v>340</v>
      </c>
      <c r="F126" s="92" t="s">
        <v>392</v>
      </c>
      <c r="G126" s="93">
        <v>2015</v>
      </c>
      <c r="H126" s="90">
        <v>63</v>
      </c>
      <c r="I126" s="89">
        <f t="shared" si="4"/>
        <v>12.071999999999999</v>
      </c>
      <c r="J126" s="89">
        <f t="shared" si="5"/>
        <v>76.05</v>
      </c>
      <c r="K126" s="89">
        <f t="shared" si="6"/>
        <v>17.940000000000001</v>
      </c>
      <c r="L126" s="89">
        <f t="shared" si="7"/>
        <v>93.99</v>
      </c>
      <c r="M126" s="61"/>
    </row>
    <row r="127" spans="1:13" ht="45">
      <c r="A127" s="89">
        <v>120</v>
      </c>
      <c r="B127" s="91" t="s">
        <v>10</v>
      </c>
      <c r="C127" s="91" t="s">
        <v>34</v>
      </c>
      <c r="D127" s="91" t="s">
        <v>28</v>
      </c>
      <c r="E127" s="91" t="s">
        <v>109</v>
      </c>
      <c r="F127" s="92" t="s">
        <v>381</v>
      </c>
      <c r="G127" s="93">
        <v>1075</v>
      </c>
      <c r="H127" s="90">
        <v>0.83</v>
      </c>
      <c r="I127" s="89">
        <f t="shared" si="4"/>
        <v>6.44</v>
      </c>
      <c r="J127" s="89">
        <f t="shared" si="5"/>
        <v>2.67</v>
      </c>
      <c r="K127" s="89">
        <f t="shared" si="6"/>
        <v>0.63</v>
      </c>
      <c r="L127" s="89">
        <f t="shared" si="7"/>
        <v>3.3</v>
      </c>
      <c r="M127" s="61"/>
    </row>
    <row r="128" spans="1:13" ht="30" customHeight="1">
      <c r="A128" s="89">
        <v>121</v>
      </c>
      <c r="B128" s="91" t="s">
        <v>10</v>
      </c>
      <c r="C128" s="91" t="s">
        <v>34</v>
      </c>
      <c r="D128" s="91" t="s">
        <v>28</v>
      </c>
      <c r="E128" s="91" t="s">
        <v>109</v>
      </c>
      <c r="F128" s="92" t="s">
        <v>469</v>
      </c>
      <c r="G128" s="93">
        <v>1075</v>
      </c>
      <c r="H128" s="90">
        <v>143.16999999999999</v>
      </c>
      <c r="I128" s="89">
        <f t="shared" si="4"/>
        <v>6.44</v>
      </c>
      <c r="J128" s="89">
        <f t="shared" si="5"/>
        <v>184.4</v>
      </c>
      <c r="K128" s="89">
        <f t="shared" si="6"/>
        <v>43.5</v>
      </c>
      <c r="L128" s="89">
        <f t="shared" si="7"/>
        <v>227.9</v>
      </c>
      <c r="M128" s="61"/>
    </row>
    <row r="129" spans="1:13" ht="30" customHeight="1">
      <c r="A129" s="89">
        <v>122</v>
      </c>
      <c r="B129" s="91" t="s">
        <v>10</v>
      </c>
      <c r="C129" s="91" t="s">
        <v>34</v>
      </c>
      <c r="D129" s="91" t="s">
        <v>35</v>
      </c>
      <c r="E129" s="91" t="s">
        <v>311</v>
      </c>
      <c r="F129" s="92" t="s">
        <v>381</v>
      </c>
      <c r="G129" s="93">
        <v>1295</v>
      </c>
      <c r="H129" s="90">
        <v>0.33</v>
      </c>
      <c r="I129" s="89">
        <f t="shared" si="4"/>
        <v>7.758</v>
      </c>
      <c r="J129" s="89">
        <f t="shared" si="5"/>
        <v>1.28</v>
      </c>
      <c r="K129" s="89">
        <f t="shared" si="6"/>
        <v>0.3</v>
      </c>
      <c r="L129" s="89">
        <f t="shared" si="7"/>
        <v>1.58</v>
      </c>
      <c r="M129" s="61"/>
    </row>
    <row r="130" spans="1:13" ht="30" customHeight="1">
      <c r="A130" s="89">
        <v>123</v>
      </c>
      <c r="B130" s="91" t="s">
        <v>10</v>
      </c>
      <c r="C130" s="91" t="s">
        <v>34</v>
      </c>
      <c r="D130" s="91" t="s">
        <v>35</v>
      </c>
      <c r="E130" s="91" t="s">
        <v>311</v>
      </c>
      <c r="F130" s="92" t="s">
        <v>469</v>
      </c>
      <c r="G130" s="93">
        <v>1295</v>
      </c>
      <c r="H130" s="90">
        <v>133.66999999999999</v>
      </c>
      <c r="I130" s="89">
        <f t="shared" si="4"/>
        <v>7.758</v>
      </c>
      <c r="J130" s="89">
        <f t="shared" si="5"/>
        <v>207.4</v>
      </c>
      <c r="K130" s="89">
        <f t="shared" si="6"/>
        <v>48.93</v>
      </c>
      <c r="L130" s="89">
        <f t="shared" si="7"/>
        <v>256.33</v>
      </c>
      <c r="M130" s="61"/>
    </row>
    <row r="131" spans="1:13" ht="42" customHeight="1">
      <c r="A131" s="89">
        <v>124</v>
      </c>
      <c r="B131" s="91" t="s">
        <v>10</v>
      </c>
      <c r="C131" s="91" t="s">
        <v>329</v>
      </c>
      <c r="D131" s="91" t="s">
        <v>28</v>
      </c>
      <c r="E131" s="91" t="s">
        <v>404</v>
      </c>
      <c r="F131" s="92" t="s">
        <v>392</v>
      </c>
      <c r="G131" s="93">
        <v>1055</v>
      </c>
      <c r="H131" s="90">
        <v>143</v>
      </c>
      <c r="I131" s="89">
        <f t="shared" si="4"/>
        <v>6.32</v>
      </c>
      <c r="J131" s="89">
        <f t="shared" si="5"/>
        <v>90.38</v>
      </c>
      <c r="K131" s="89">
        <f t="shared" si="6"/>
        <v>21.32</v>
      </c>
      <c r="L131" s="89">
        <f t="shared" si="7"/>
        <v>111.69999999999999</v>
      </c>
      <c r="M131" s="61"/>
    </row>
    <row r="132" spans="1:13" ht="44.45" customHeight="1">
      <c r="A132" s="89">
        <v>125</v>
      </c>
      <c r="B132" s="91" t="s">
        <v>142</v>
      </c>
      <c r="C132" s="91" t="s">
        <v>173</v>
      </c>
      <c r="D132" s="91" t="s">
        <v>402</v>
      </c>
      <c r="E132" s="91" t="s">
        <v>403</v>
      </c>
      <c r="F132" s="92" t="s">
        <v>469</v>
      </c>
      <c r="G132" s="93">
        <v>2545</v>
      </c>
      <c r="H132" s="90">
        <v>6</v>
      </c>
      <c r="I132" s="89">
        <f t="shared" si="4"/>
        <v>15.247</v>
      </c>
      <c r="J132" s="89">
        <f t="shared" si="5"/>
        <v>18.3</v>
      </c>
      <c r="K132" s="89">
        <f t="shared" si="6"/>
        <v>4.32</v>
      </c>
      <c r="L132" s="89">
        <f t="shared" si="7"/>
        <v>22.62</v>
      </c>
      <c r="M132" s="61"/>
    </row>
    <row r="133" spans="1:13" ht="30" customHeight="1">
      <c r="A133" s="89">
        <v>126</v>
      </c>
      <c r="B133" s="91" t="s">
        <v>10</v>
      </c>
      <c r="C133" s="91" t="s">
        <v>179</v>
      </c>
      <c r="D133" s="91" t="s">
        <v>181</v>
      </c>
      <c r="E133" s="91" t="s">
        <v>283</v>
      </c>
      <c r="F133" s="92" t="s">
        <v>469</v>
      </c>
      <c r="G133" s="93">
        <v>1805</v>
      </c>
      <c r="H133" s="90">
        <v>24</v>
      </c>
      <c r="I133" s="89">
        <f t="shared" si="4"/>
        <v>10.814</v>
      </c>
      <c r="J133" s="89">
        <f t="shared" si="5"/>
        <v>51.91</v>
      </c>
      <c r="K133" s="89">
        <f t="shared" si="6"/>
        <v>12.25</v>
      </c>
      <c r="L133" s="89">
        <f t="shared" si="7"/>
        <v>64.16</v>
      </c>
      <c r="M133" s="61"/>
    </row>
    <row r="134" spans="1:13" ht="30" customHeight="1">
      <c r="A134" s="89">
        <v>127</v>
      </c>
      <c r="B134" s="91" t="s">
        <v>10</v>
      </c>
      <c r="C134" s="91" t="s">
        <v>107</v>
      </c>
      <c r="D134" s="91" t="s">
        <v>5</v>
      </c>
      <c r="E134" s="91" t="s">
        <v>251</v>
      </c>
      <c r="F134" s="92">
        <v>0.2</v>
      </c>
      <c r="G134" s="93">
        <v>1655</v>
      </c>
      <c r="H134" s="90">
        <v>24</v>
      </c>
      <c r="I134" s="89">
        <f t="shared" si="4"/>
        <v>9.9149999999999991</v>
      </c>
      <c r="J134" s="89">
        <f t="shared" si="5"/>
        <v>47.59</v>
      </c>
      <c r="K134" s="89">
        <f t="shared" si="6"/>
        <v>11.23</v>
      </c>
      <c r="L134" s="89">
        <f t="shared" si="7"/>
        <v>58.820000000000007</v>
      </c>
      <c r="M134" s="61"/>
    </row>
    <row r="135" spans="1:13" ht="30" customHeight="1">
      <c r="A135" s="89">
        <v>128</v>
      </c>
      <c r="B135" s="91" t="s">
        <v>10</v>
      </c>
      <c r="C135" s="91" t="s">
        <v>34</v>
      </c>
      <c r="D135" s="91" t="s">
        <v>31</v>
      </c>
      <c r="E135" s="91" t="s">
        <v>57</v>
      </c>
      <c r="F135" s="92" t="s">
        <v>381</v>
      </c>
      <c r="G135" s="93">
        <v>1230</v>
      </c>
      <c r="H135" s="90">
        <v>0.5</v>
      </c>
      <c r="I135" s="89">
        <f t="shared" si="4"/>
        <v>7.3689999999999998</v>
      </c>
      <c r="J135" s="89">
        <f t="shared" si="5"/>
        <v>1.84</v>
      </c>
      <c r="K135" s="89">
        <f t="shared" si="6"/>
        <v>0.43</v>
      </c>
      <c r="L135" s="89">
        <f t="shared" si="7"/>
        <v>2.27</v>
      </c>
      <c r="M135" s="61"/>
    </row>
    <row r="136" spans="1:13" ht="30" customHeight="1">
      <c r="A136" s="89">
        <v>129</v>
      </c>
      <c r="B136" s="91" t="s">
        <v>10</v>
      </c>
      <c r="C136" s="91" t="s">
        <v>34</v>
      </c>
      <c r="D136" s="91" t="s">
        <v>31</v>
      </c>
      <c r="E136" s="91" t="s">
        <v>57</v>
      </c>
      <c r="F136" s="92" t="s">
        <v>469</v>
      </c>
      <c r="G136" s="93">
        <v>1230</v>
      </c>
      <c r="H136" s="90">
        <v>142.5</v>
      </c>
      <c r="I136" s="89">
        <f t="shared" ref="I136:I199" si="8">ROUND(G136/166.92,3)</f>
        <v>7.3689999999999998</v>
      </c>
      <c r="J136" s="89">
        <f t="shared" ref="J136:J199" si="9">ROUND(I136*H136*F136,2)</f>
        <v>210.02</v>
      </c>
      <c r="K136" s="89">
        <f t="shared" ref="K136:K199" si="10">ROUND(J136*0.2359,2)</f>
        <v>49.54</v>
      </c>
      <c r="L136" s="89">
        <f t="shared" ref="L136:L199" si="11">J136+K136</f>
        <v>259.56</v>
      </c>
      <c r="M136" s="61"/>
    </row>
    <row r="137" spans="1:13" ht="30" customHeight="1">
      <c r="A137" s="89">
        <v>130</v>
      </c>
      <c r="B137" s="91" t="s">
        <v>142</v>
      </c>
      <c r="C137" s="91" t="s">
        <v>330</v>
      </c>
      <c r="D137" s="91" t="s">
        <v>482</v>
      </c>
      <c r="E137" s="91" t="s">
        <v>483</v>
      </c>
      <c r="F137" s="92" t="s">
        <v>469</v>
      </c>
      <c r="G137" s="93">
        <v>1530</v>
      </c>
      <c r="H137" s="90">
        <v>4</v>
      </c>
      <c r="I137" s="89">
        <f t="shared" si="8"/>
        <v>9.1660000000000004</v>
      </c>
      <c r="J137" s="89">
        <f t="shared" si="9"/>
        <v>7.33</v>
      </c>
      <c r="K137" s="89">
        <f t="shared" si="10"/>
        <v>1.73</v>
      </c>
      <c r="L137" s="89">
        <f t="shared" si="11"/>
        <v>9.06</v>
      </c>
      <c r="M137" s="61"/>
    </row>
    <row r="138" spans="1:13" ht="30" customHeight="1">
      <c r="A138" s="89">
        <v>131</v>
      </c>
      <c r="B138" s="91" t="s">
        <v>10</v>
      </c>
      <c r="C138" s="91" t="s">
        <v>38</v>
      </c>
      <c r="D138" s="91" t="s">
        <v>31</v>
      </c>
      <c r="E138" s="91" t="s">
        <v>284</v>
      </c>
      <c r="F138" s="92" t="s">
        <v>469</v>
      </c>
      <c r="G138" s="93">
        <v>1318.9</v>
      </c>
      <c r="H138" s="90">
        <v>134</v>
      </c>
      <c r="I138" s="89">
        <f t="shared" si="8"/>
        <v>7.9009999999999998</v>
      </c>
      <c r="J138" s="89">
        <f t="shared" si="9"/>
        <v>211.75</v>
      </c>
      <c r="K138" s="89">
        <f t="shared" si="10"/>
        <v>49.95</v>
      </c>
      <c r="L138" s="89">
        <f t="shared" si="11"/>
        <v>261.7</v>
      </c>
      <c r="M138" s="61"/>
    </row>
    <row r="139" spans="1:13" ht="60">
      <c r="A139" s="89">
        <v>132</v>
      </c>
      <c r="B139" s="91" t="s">
        <v>142</v>
      </c>
      <c r="C139" s="91" t="s">
        <v>144</v>
      </c>
      <c r="D139" s="91" t="s">
        <v>31</v>
      </c>
      <c r="E139" s="91" t="s">
        <v>484</v>
      </c>
      <c r="F139" s="92" t="s">
        <v>381</v>
      </c>
      <c r="G139" s="93">
        <v>1660</v>
      </c>
      <c r="H139" s="90">
        <v>13</v>
      </c>
      <c r="I139" s="89">
        <f t="shared" si="8"/>
        <v>9.9450000000000003</v>
      </c>
      <c r="J139" s="89">
        <f t="shared" si="9"/>
        <v>64.64</v>
      </c>
      <c r="K139" s="89">
        <f t="shared" si="10"/>
        <v>15.25</v>
      </c>
      <c r="L139" s="89">
        <f t="shared" si="11"/>
        <v>79.89</v>
      </c>
      <c r="M139" s="61"/>
    </row>
    <row r="140" spans="1:13" ht="30" customHeight="1">
      <c r="A140" s="89">
        <v>133</v>
      </c>
      <c r="B140" s="91" t="s">
        <v>142</v>
      </c>
      <c r="C140" s="91" t="s">
        <v>144</v>
      </c>
      <c r="D140" s="91" t="s">
        <v>31</v>
      </c>
      <c r="E140" s="91" t="s">
        <v>484</v>
      </c>
      <c r="F140" s="92" t="s">
        <v>469</v>
      </c>
      <c r="G140" s="93">
        <v>1660</v>
      </c>
      <c r="H140" s="90">
        <v>74</v>
      </c>
      <c r="I140" s="89">
        <f t="shared" si="8"/>
        <v>9.9450000000000003</v>
      </c>
      <c r="J140" s="89">
        <f t="shared" si="9"/>
        <v>147.19</v>
      </c>
      <c r="K140" s="89">
        <f t="shared" si="10"/>
        <v>34.72</v>
      </c>
      <c r="L140" s="89">
        <f t="shared" si="11"/>
        <v>181.91</v>
      </c>
      <c r="M140" s="61"/>
    </row>
    <row r="141" spans="1:13" ht="30" customHeight="1">
      <c r="A141" s="89">
        <v>134</v>
      </c>
      <c r="B141" s="91" t="s">
        <v>10</v>
      </c>
      <c r="C141" s="91" t="s">
        <v>30</v>
      </c>
      <c r="D141" s="91" t="s">
        <v>28</v>
      </c>
      <c r="E141" s="91" t="s">
        <v>58</v>
      </c>
      <c r="F141" s="92">
        <v>0.1</v>
      </c>
      <c r="G141" s="93">
        <v>1075</v>
      </c>
      <c r="H141" s="90">
        <v>151.5</v>
      </c>
      <c r="I141" s="89">
        <f t="shared" si="8"/>
        <v>6.44</v>
      </c>
      <c r="J141" s="89">
        <f t="shared" si="9"/>
        <v>97.57</v>
      </c>
      <c r="K141" s="89">
        <f t="shared" si="10"/>
        <v>23.02</v>
      </c>
      <c r="L141" s="89">
        <f t="shared" si="11"/>
        <v>120.58999999999999</v>
      </c>
      <c r="M141" s="61"/>
    </row>
    <row r="142" spans="1:13" ht="30" customHeight="1">
      <c r="A142" s="89">
        <v>135</v>
      </c>
      <c r="B142" s="91" t="s">
        <v>142</v>
      </c>
      <c r="C142" s="91" t="s">
        <v>143</v>
      </c>
      <c r="D142" s="91" t="s">
        <v>31</v>
      </c>
      <c r="E142" s="91" t="s">
        <v>485</v>
      </c>
      <c r="F142" s="92" t="s">
        <v>381</v>
      </c>
      <c r="G142" s="93">
        <v>1660</v>
      </c>
      <c r="H142" s="90">
        <v>22</v>
      </c>
      <c r="I142" s="89">
        <f t="shared" si="8"/>
        <v>9.9450000000000003</v>
      </c>
      <c r="J142" s="89">
        <f t="shared" si="9"/>
        <v>109.4</v>
      </c>
      <c r="K142" s="89">
        <f t="shared" si="10"/>
        <v>25.81</v>
      </c>
      <c r="L142" s="89">
        <f t="shared" si="11"/>
        <v>135.21</v>
      </c>
      <c r="M142" s="61"/>
    </row>
    <row r="143" spans="1:13" ht="30" customHeight="1">
      <c r="A143" s="89">
        <v>136</v>
      </c>
      <c r="B143" s="91" t="s">
        <v>142</v>
      </c>
      <c r="C143" s="91" t="s">
        <v>143</v>
      </c>
      <c r="D143" s="91" t="s">
        <v>31</v>
      </c>
      <c r="E143" s="91" t="s">
        <v>485</v>
      </c>
      <c r="F143" s="92" t="s">
        <v>469</v>
      </c>
      <c r="G143" s="93">
        <v>1660</v>
      </c>
      <c r="H143" s="90">
        <v>100</v>
      </c>
      <c r="I143" s="89">
        <f t="shared" si="8"/>
        <v>9.9450000000000003</v>
      </c>
      <c r="J143" s="89">
        <f t="shared" si="9"/>
        <v>198.9</v>
      </c>
      <c r="K143" s="89">
        <f t="shared" si="10"/>
        <v>46.92</v>
      </c>
      <c r="L143" s="89">
        <f t="shared" si="11"/>
        <v>245.82</v>
      </c>
      <c r="M143" s="61"/>
    </row>
    <row r="144" spans="1:13" ht="30" customHeight="1">
      <c r="A144" s="89">
        <v>137</v>
      </c>
      <c r="B144" s="91" t="s">
        <v>10</v>
      </c>
      <c r="C144" s="91" t="s">
        <v>329</v>
      </c>
      <c r="D144" s="91" t="s">
        <v>241</v>
      </c>
      <c r="E144" s="91" t="s">
        <v>341</v>
      </c>
      <c r="F144" s="92" t="s">
        <v>392</v>
      </c>
      <c r="G144" s="93">
        <v>795</v>
      </c>
      <c r="H144" s="90">
        <v>11.5</v>
      </c>
      <c r="I144" s="89">
        <f t="shared" si="8"/>
        <v>4.7629999999999999</v>
      </c>
      <c r="J144" s="89">
        <f t="shared" si="9"/>
        <v>5.48</v>
      </c>
      <c r="K144" s="89">
        <f t="shared" si="10"/>
        <v>1.29</v>
      </c>
      <c r="L144" s="89">
        <f t="shared" si="11"/>
        <v>6.7700000000000005</v>
      </c>
      <c r="M144" s="61"/>
    </row>
    <row r="145" spans="1:13" ht="45">
      <c r="A145" s="89">
        <v>138</v>
      </c>
      <c r="B145" s="91" t="s">
        <v>10</v>
      </c>
      <c r="C145" s="91" t="s">
        <v>329</v>
      </c>
      <c r="D145" s="91" t="s">
        <v>241</v>
      </c>
      <c r="E145" s="91" t="s">
        <v>341</v>
      </c>
      <c r="F145" s="92" t="s">
        <v>392</v>
      </c>
      <c r="G145" s="93">
        <v>1055</v>
      </c>
      <c r="H145" s="90">
        <v>128</v>
      </c>
      <c r="I145" s="89">
        <f t="shared" si="8"/>
        <v>6.32</v>
      </c>
      <c r="J145" s="89">
        <f t="shared" si="9"/>
        <v>80.900000000000006</v>
      </c>
      <c r="K145" s="89">
        <f t="shared" si="10"/>
        <v>19.079999999999998</v>
      </c>
      <c r="L145" s="89">
        <f t="shared" si="11"/>
        <v>99.98</v>
      </c>
      <c r="M145" s="61"/>
    </row>
    <row r="146" spans="1:13" ht="45">
      <c r="A146" s="89">
        <v>139</v>
      </c>
      <c r="B146" s="91" t="s">
        <v>10</v>
      </c>
      <c r="C146" s="91" t="s">
        <v>38</v>
      </c>
      <c r="D146" s="91" t="s">
        <v>31</v>
      </c>
      <c r="E146" s="91" t="s">
        <v>199</v>
      </c>
      <c r="F146" s="92" t="s">
        <v>469</v>
      </c>
      <c r="G146" s="93">
        <v>1210</v>
      </c>
      <c r="H146" s="90">
        <v>188</v>
      </c>
      <c r="I146" s="89">
        <f t="shared" si="8"/>
        <v>7.2489999999999997</v>
      </c>
      <c r="J146" s="89">
        <f t="shared" si="9"/>
        <v>272.56</v>
      </c>
      <c r="K146" s="89">
        <f t="shared" si="10"/>
        <v>64.3</v>
      </c>
      <c r="L146" s="89">
        <f t="shared" si="11"/>
        <v>336.86</v>
      </c>
      <c r="M146" s="61"/>
    </row>
    <row r="147" spans="1:13" ht="45">
      <c r="A147" s="89">
        <v>140</v>
      </c>
      <c r="B147" s="91" t="s">
        <v>10</v>
      </c>
      <c r="C147" s="91" t="s">
        <v>30</v>
      </c>
      <c r="D147" s="91" t="s">
        <v>31</v>
      </c>
      <c r="E147" s="91" t="s">
        <v>252</v>
      </c>
      <c r="F147" s="92">
        <v>0.1</v>
      </c>
      <c r="G147" s="93">
        <v>1170</v>
      </c>
      <c r="H147" s="90">
        <v>143</v>
      </c>
      <c r="I147" s="89">
        <f t="shared" si="8"/>
        <v>7.0090000000000003</v>
      </c>
      <c r="J147" s="89">
        <f t="shared" si="9"/>
        <v>100.23</v>
      </c>
      <c r="K147" s="89">
        <f t="shared" si="10"/>
        <v>23.64</v>
      </c>
      <c r="L147" s="89">
        <f t="shared" si="11"/>
        <v>123.87</v>
      </c>
      <c r="M147" s="61"/>
    </row>
    <row r="148" spans="1:13" ht="45">
      <c r="A148" s="89">
        <v>141</v>
      </c>
      <c r="B148" s="91" t="s">
        <v>10</v>
      </c>
      <c r="C148" s="91" t="s">
        <v>38</v>
      </c>
      <c r="D148" s="91" t="s">
        <v>28</v>
      </c>
      <c r="E148" s="91" t="s">
        <v>130</v>
      </c>
      <c r="F148" s="92" t="s">
        <v>469</v>
      </c>
      <c r="G148" s="93">
        <v>1128.8499999999999</v>
      </c>
      <c r="H148" s="90">
        <v>132</v>
      </c>
      <c r="I148" s="89">
        <f t="shared" si="8"/>
        <v>6.7629999999999999</v>
      </c>
      <c r="J148" s="89">
        <f t="shared" si="9"/>
        <v>178.54</v>
      </c>
      <c r="K148" s="89">
        <f t="shared" si="10"/>
        <v>42.12</v>
      </c>
      <c r="L148" s="89">
        <f t="shared" si="11"/>
        <v>220.66</v>
      </c>
      <c r="M148" s="61"/>
    </row>
    <row r="149" spans="1:13" ht="60">
      <c r="A149" s="89">
        <v>142</v>
      </c>
      <c r="B149" s="91" t="s">
        <v>142</v>
      </c>
      <c r="C149" s="91" t="s">
        <v>144</v>
      </c>
      <c r="D149" s="91" t="s">
        <v>31</v>
      </c>
      <c r="E149" s="91" t="s">
        <v>232</v>
      </c>
      <c r="F149" s="92" t="s">
        <v>381</v>
      </c>
      <c r="G149" s="93">
        <v>1695</v>
      </c>
      <c r="H149" s="90">
        <v>8.5</v>
      </c>
      <c r="I149" s="89">
        <f t="shared" si="8"/>
        <v>10.154999999999999</v>
      </c>
      <c r="J149" s="89">
        <f t="shared" si="9"/>
        <v>43.16</v>
      </c>
      <c r="K149" s="89">
        <f t="shared" si="10"/>
        <v>10.18</v>
      </c>
      <c r="L149" s="89">
        <f t="shared" si="11"/>
        <v>53.339999999999996</v>
      </c>
      <c r="M149" s="61"/>
    </row>
    <row r="150" spans="1:13" ht="30" customHeight="1">
      <c r="A150" s="89">
        <v>143</v>
      </c>
      <c r="B150" s="91" t="s">
        <v>142</v>
      </c>
      <c r="C150" s="91" t="s">
        <v>144</v>
      </c>
      <c r="D150" s="91" t="s">
        <v>31</v>
      </c>
      <c r="E150" s="91" t="s">
        <v>232</v>
      </c>
      <c r="F150" s="92" t="s">
        <v>469</v>
      </c>
      <c r="G150" s="93">
        <v>1695</v>
      </c>
      <c r="H150" s="90">
        <v>15.5</v>
      </c>
      <c r="I150" s="89">
        <f t="shared" si="8"/>
        <v>10.154999999999999</v>
      </c>
      <c r="J150" s="89">
        <f t="shared" si="9"/>
        <v>31.48</v>
      </c>
      <c r="K150" s="89">
        <f t="shared" si="10"/>
        <v>7.43</v>
      </c>
      <c r="L150" s="89">
        <f t="shared" si="11"/>
        <v>38.909999999999997</v>
      </c>
      <c r="M150" s="61"/>
    </row>
    <row r="151" spans="1:13" ht="30" customHeight="1">
      <c r="A151" s="89">
        <v>144</v>
      </c>
      <c r="B151" s="91" t="s">
        <v>142</v>
      </c>
      <c r="C151" s="91" t="s">
        <v>144</v>
      </c>
      <c r="D151" s="91" t="s">
        <v>31</v>
      </c>
      <c r="E151" s="91" t="s">
        <v>232</v>
      </c>
      <c r="F151" s="92" t="s">
        <v>381</v>
      </c>
      <c r="G151" s="93">
        <v>1695</v>
      </c>
      <c r="H151" s="90">
        <v>5</v>
      </c>
      <c r="I151" s="89">
        <f t="shared" si="8"/>
        <v>10.154999999999999</v>
      </c>
      <c r="J151" s="89">
        <f t="shared" si="9"/>
        <v>25.39</v>
      </c>
      <c r="K151" s="89">
        <f t="shared" si="10"/>
        <v>5.99</v>
      </c>
      <c r="L151" s="89">
        <f t="shared" si="11"/>
        <v>31.380000000000003</v>
      </c>
      <c r="M151" s="61"/>
    </row>
    <row r="152" spans="1:13" ht="30" customHeight="1">
      <c r="A152" s="89">
        <v>145</v>
      </c>
      <c r="B152" s="91" t="s">
        <v>142</v>
      </c>
      <c r="C152" s="91" t="s">
        <v>144</v>
      </c>
      <c r="D152" s="91" t="s">
        <v>31</v>
      </c>
      <c r="E152" s="91" t="s">
        <v>232</v>
      </c>
      <c r="F152" s="92" t="s">
        <v>469</v>
      </c>
      <c r="G152" s="93">
        <v>1695</v>
      </c>
      <c r="H152" s="90">
        <v>37</v>
      </c>
      <c r="I152" s="89">
        <f t="shared" si="8"/>
        <v>10.154999999999999</v>
      </c>
      <c r="J152" s="89">
        <f t="shared" si="9"/>
        <v>75.150000000000006</v>
      </c>
      <c r="K152" s="89">
        <f t="shared" si="10"/>
        <v>17.73</v>
      </c>
      <c r="L152" s="89">
        <f t="shared" si="11"/>
        <v>92.88000000000001</v>
      </c>
      <c r="M152" s="61"/>
    </row>
    <row r="153" spans="1:13" ht="30" customHeight="1">
      <c r="A153" s="89">
        <v>146</v>
      </c>
      <c r="B153" s="91" t="s">
        <v>10</v>
      </c>
      <c r="C153" s="91" t="s">
        <v>38</v>
      </c>
      <c r="D153" s="91" t="s">
        <v>28</v>
      </c>
      <c r="E153" s="91" t="s">
        <v>200</v>
      </c>
      <c r="F153" s="92" t="s">
        <v>469</v>
      </c>
      <c r="G153" s="93">
        <v>1055</v>
      </c>
      <c r="H153" s="90">
        <v>139.5</v>
      </c>
      <c r="I153" s="89">
        <f t="shared" si="8"/>
        <v>6.32</v>
      </c>
      <c r="J153" s="89">
        <f t="shared" si="9"/>
        <v>176.33</v>
      </c>
      <c r="K153" s="89">
        <f t="shared" si="10"/>
        <v>41.6</v>
      </c>
      <c r="L153" s="89">
        <f t="shared" si="11"/>
        <v>217.93</v>
      </c>
      <c r="M153" s="61"/>
    </row>
    <row r="154" spans="1:13" ht="30" customHeight="1">
      <c r="A154" s="89">
        <v>147</v>
      </c>
      <c r="B154" s="91" t="s">
        <v>29</v>
      </c>
      <c r="C154" s="91" t="s">
        <v>132</v>
      </c>
      <c r="D154" s="91" t="s">
        <v>31</v>
      </c>
      <c r="E154" s="91" t="s">
        <v>405</v>
      </c>
      <c r="F154" s="92" t="s">
        <v>469</v>
      </c>
      <c r="G154" s="93">
        <v>1170</v>
      </c>
      <c r="H154" s="90">
        <v>24</v>
      </c>
      <c r="I154" s="89">
        <f t="shared" si="8"/>
        <v>7.0090000000000003</v>
      </c>
      <c r="J154" s="89">
        <f t="shared" si="9"/>
        <v>33.64</v>
      </c>
      <c r="K154" s="89">
        <f t="shared" si="10"/>
        <v>7.94</v>
      </c>
      <c r="L154" s="89">
        <f t="shared" si="11"/>
        <v>41.58</v>
      </c>
      <c r="M154" s="61"/>
    </row>
    <row r="155" spans="1:13" ht="30" customHeight="1">
      <c r="A155" s="89">
        <v>148</v>
      </c>
      <c r="B155" s="91" t="s">
        <v>29</v>
      </c>
      <c r="C155" s="91" t="s">
        <v>140</v>
      </c>
      <c r="D155" s="91" t="s">
        <v>31</v>
      </c>
      <c r="E155" s="91" t="s">
        <v>312</v>
      </c>
      <c r="F155" s="92" t="s">
        <v>392</v>
      </c>
      <c r="G155" s="93">
        <v>1185</v>
      </c>
      <c r="H155" s="90">
        <v>22</v>
      </c>
      <c r="I155" s="89">
        <f t="shared" si="8"/>
        <v>7.0990000000000002</v>
      </c>
      <c r="J155" s="89">
        <f t="shared" si="9"/>
        <v>15.62</v>
      </c>
      <c r="K155" s="89">
        <f t="shared" si="10"/>
        <v>3.68</v>
      </c>
      <c r="L155" s="89">
        <f t="shared" si="11"/>
        <v>19.3</v>
      </c>
      <c r="M155" s="61"/>
    </row>
    <row r="156" spans="1:13" ht="30" customHeight="1">
      <c r="A156" s="89">
        <v>149</v>
      </c>
      <c r="B156" s="91" t="s">
        <v>10</v>
      </c>
      <c r="C156" s="91" t="s">
        <v>329</v>
      </c>
      <c r="D156" s="91" t="s">
        <v>28</v>
      </c>
      <c r="E156" s="91" t="s">
        <v>342</v>
      </c>
      <c r="F156" s="92" t="s">
        <v>392</v>
      </c>
      <c r="G156" s="93">
        <v>1075</v>
      </c>
      <c r="H156" s="90">
        <v>165</v>
      </c>
      <c r="I156" s="89">
        <f t="shared" si="8"/>
        <v>6.44</v>
      </c>
      <c r="J156" s="89">
        <f t="shared" si="9"/>
        <v>106.26</v>
      </c>
      <c r="K156" s="89">
        <f t="shared" si="10"/>
        <v>25.07</v>
      </c>
      <c r="L156" s="89">
        <f t="shared" si="11"/>
        <v>131.33000000000001</v>
      </c>
      <c r="M156" s="61"/>
    </row>
    <row r="157" spans="1:13" ht="60">
      <c r="A157" s="89">
        <v>150</v>
      </c>
      <c r="B157" s="91" t="s">
        <v>142</v>
      </c>
      <c r="C157" s="91" t="s">
        <v>124</v>
      </c>
      <c r="D157" s="91" t="s">
        <v>239</v>
      </c>
      <c r="E157" s="91" t="s">
        <v>253</v>
      </c>
      <c r="F157" s="92" t="s">
        <v>469</v>
      </c>
      <c r="G157" s="93">
        <v>2295</v>
      </c>
      <c r="H157" s="90">
        <v>9</v>
      </c>
      <c r="I157" s="89">
        <f t="shared" si="8"/>
        <v>13.749000000000001</v>
      </c>
      <c r="J157" s="89">
        <f t="shared" si="9"/>
        <v>24.75</v>
      </c>
      <c r="K157" s="89">
        <f t="shared" si="10"/>
        <v>5.84</v>
      </c>
      <c r="L157" s="89">
        <f t="shared" si="11"/>
        <v>30.59</v>
      </c>
      <c r="M157" s="61"/>
    </row>
    <row r="158" spans="1:13" ht="45">
      <c r="A158" s="89">
        <v>151</v>
      </c>
      <c r="B158" s="91" t="s">
        <v>10</v>
      </c>
      <c r="C158" s="91" t="s">
        <v>38</v>
      </c>
      <c r="D158" s="91" t="s">
        <v>28</v>
      </c>
      <c r="E158" s="91" t="s">
        <v>201</v>
      </c>
      <c r="F158" s="92" t="s">
        <v>469</v>
      </c>
      <c r="G158" s="93">
        <v>1055</v>
      </c>
      <c r="H158" s="90">
        <v>180</v>
      </c>
      <c r="I158" s="89">
        <f t="shared" si="8"/>
        <v>6.32</v>
      </c>
      <c r="J158" s="89">
        <f t="shared" si="9"/>
        <v>227.52</v>
      </c>
      <c r="K158" s="89">
        <f t="shared" si="10"/>
        <v>53.67</v>
      </c>
      <c r="L158" s="89">
        <f t="shared" si="11"/>
        <v>281.19</v>
      </c>
      <c r="M158" s="61"/>
    </row>
    <row r="159" spans="1:13" ht="30" customHeight="1">
      <c r="A159" s="89">
        <v>152</v>
      </c>
      <c r="B159" s="91" t="s">
        <v>10</v>
      </c>
      <c r="C159" s="91" t="s">
        <v>329</v>
      </c>
      <c r="D159" s="91" t="s">
        <v>28</v>
      </c>
      <c r="E159" s="91" t="s">
        <v>343</v>
      </c>
      <c r="F159" s="92" t="s">
        <v>392</v>
      </c>
      <c r="G159" s="93">
        <v>1055</v>
      </c>
      <c r="H159" s="90">
        <v>164.5</v>
      </c>
      <c r="I159" s="89">
        <f t="shared" si="8"/>
        <v>6.32</v>
      </c>
      <c r="J159" s="89">
        <f t="shared" si="9"/>
        <v>103.96</v>
      </c>
      <c r="K159" s="89">
        <f t="shared" si="10"/>
        <v>24.52</v>
      </c>
      <c r="L159" s="89">
        <f t="shared" si="11"/>
        <v>128.47999999999999</v>
      </c>
      <c r="M159" s="61"/>
    </row>
    <row r="160" spans="1:13" ht="45">
      <c r="A160" s="89">
        <v>153</v>
      </c>
      <c r="B160" s="91" t="s">
        <v>10</v>
      </c>
      <c r="C160" s="91" t="s">
        <v>329</v>
      </c>
      <c r="D160" s="91" t="s">
        <v>28</v>
      </c>
      <c r="E160" s="91" t="s">
        <v>343</v>
      </c>
      <c r="F160" s="92" t="s">
        <v>381</v>
      </c>
      <c r="G160" s="93">
        <v>1055</v>
      </c>
      <c r="H160" s="90">
        <v>0.5</v>
      </c>
      <c r="I160" s="89">
        <f t="shared" si="8"/>
        <v>6.32</v>
      </c>
      <c r="J160" s="89">
        <f t="shared" si="9"/>
        <v>1.58</v>
      </c>
      <c r="K160" s="89">
        <f t="shared" si="10"/>
        <v>0.37</v>
      </c>
      <c r="L160" s="89">
        <f t="shared" si="11"/>
        <v>1.9500000000000002</v>
      </c>
      <c r="M160" s="61"/>
    </row>
    <row r="161" spans="1:13" ht="30">
      <c r="A161" s="89">
        <v>154</v>
      </c>
      <c r="B161" s="91" t="s">
        <v>29</v>
      </c>
      <c r="C161" s="91" t="s">
        <v>132</v>
      </c>
      <c r="D161" s="91" t="s">
        <v>28</v>
      </c>
      <c r="E161" s="91" t="s">
        <v>486</v>
      </c>
      <c r="F161" s="92" t="s">
        <v>469</v>
      </c>
      <c r="G161" s="93">
        <v>1055</v>
      </c>
      <c r="H161" s="90">
        <v>72</v>
      </c>
      <c r="I161" s="89">
        <f t="shared" si="8"/>
        <v>6.32</v>
      </c>
      <c r="J161" s="89">
        <f t="shared" si="9"/>
        <v>91.01</v>
      </c>
      <c r="K161" s="89">
        <f t="shared" si="10"/>
        <v>21.47</v>
      </c>
      <c r="L161" s="89">
        <f t="shared" si="11"/>
        <v>112.48</v>
      </c>
      <c r="M161" s="61"/>
    </row>
    <row r="162" spans="1:13" ht="45">
      <c r="A162" s="89">
        <v>155</v>
      </c>
      <c r="B162" s="91" t="s">
        <v>10</v>
      </c>
      <c r="C162" s="91" t="s">
        <v>218</v>
      </c>
      <c r="D162" s="91" t="s">
        <v>219</v>
      </c>
      <c r="E162" s="91" t="s">
        <v>221</v>
      </c>
      <c r="F162" s="92" t="s">
        <v>469</v>
      </c>
      <c r="G162" s="93">
        <v>1765</v>
      </c>
      <c r="H162" s="90">
        <v>38.5</v>
      </c>
      <c r="I162" s="89">
        <f t="shared" si="8"/>
        <v>10.574</v>
      </c>
      <c r="J162" s="89">
        <f t="shared" si="9"/>
        <v>81.42</v>
      </c>
      <c r="K162" s="89">
        <f t="shared" si="10"/>
        <v>19.21</v>
      </c>
      <c r="L162" s="89">
        <f t="shared" si="11"/>
        <v>100.63</v>
      </c>
      <c r="M162" s="61"/>
    </row>
    <row r="163" spans="1:13" ht="45">
      <c r="A163" s="89">
        <v>156</v>
      </c>
      <c r="B163" s="91" t="s">
        <v>10</v>
      </c>
      <c r="C163" s="91" t="s">
        <v>30</v>
      </c>
      <c r="D163" s="91" t="s">
        <v>5</v>
      </c>
      <c r="E163" s="91" t="s">
        <v>487</v>
      </c>
      <c r="F163" s="92">
        <v>0.1</v>
      </c>
      <c r="G163" s="93">
        <v>1510</v>
      </c>
      <c r="H163" s="90">
        <v>169</v>
      </c>
      <c r="I163" s="89">
        <f t="shared" si="8"/>
        <v>9.0459999999999994</v>
      </c>
      <c r="J163" s="89">
        <f t="shared" si="9"/>
        <v>152.88</v>
      </c>
      <c r="K163" s="89">
        <f t="shared" si="10"/>
        <v>36.06</v>
      </c>
      <c r="L163" s="89">
        <f t="shared" si="11"/>
        <v>188.94</v>
      </c>
      <c r="M163" s="61"/>
    </row>
    <row r="164" spans="1:13" ht="45">
      <c r="A164" s="89">
        <v>157</v>
      </c>
      <c r="B164" s="91" t="s">
        <v>10</v>
      </c>
      <c r="C164" s="91" t="s">
        <v>30</v>
      </c>
      <c r="D164" s="91" t="s">
        <v>31</v>
      </c>
      <c r="E164" s="91" t="s">
        <v>59</v>
      </c>
      <c r="F164" s="92">
        <v>0.1</v>
      </c>
      <c r="G164" s="93">
        <v>1170</v>
      </c>
      <c r="H164" s="90">
        <v>75.5</v>
      </c>
      <c r="I164" s="89">
        <f t="shared" si="8"/>
        <v>7.0090000000000003</v>
      </c>
      <c r="J164" s="89">
        <f t="shared" si="9"/>
        <v>52.92</v>
      </c>
      <c r="K164" s="89">
        <f t="shared" si="10"/>
        <v>12.48</v>
      </c>
      <c r="L164" s="89">
        <f t="shared" si="11"/>
        <v>65.400000000000006</v>
      </c>
      <c r="M164" s="61"/>
    </row>
    <row r="165" spans="1:13" ht="45">
      <c r="A165" s="89">
        <v>158</v>
      </c>
      <c r="B165" s="91" t="s">
        <v>10</v>
      </c>
      <c r="C165" s="91" t="s">
        <v>30</v>
      </c>
      <c r="D165" s="91" t="s">
        <v>241</v>
      </c>
      <c r="E165" s="91" t="s">
        <v>254</v>
      </c>
      <c r="F165" s="92">
        <v>0.1</v>
      </c>
      <c r="G165" s="93">
        <v>775</v>
      </c>
      <c r="H165" s="90">
        <v>66</v>
      </c>
      <c r="I165" s="89">
        <f t="shared" si="8"/>
        <v>4.6429999999999998</v>
      </c>
      <c r="J165" s="89">
        <f t="shared" si="9"/>
        <v>30.64</v>
      </c>
      <c r="K165" s="89">
        <f t="shared" si="10"/>
        <v>7.23</v>
      </c>
      <c r="L165" s="89">
        <f t="shared" si="11"/>
        <v>37.870000000000005</v>
      </c>
      <c r="M165" s="61"/>
    </row>
    <row r="166" spans="1:13" ht="45">
      <c r="A166" s="89">
        <v>159</v>
      </c>
      <c r="B166" s="91" t="s">
        <v>10</v>
      </c>
      <c r="C166" s="91" t="s">
        <v>129</v>
      </c>
      <c r="D166" s="91" t="s">
        <v>31</v>
      </c>
      <c r="E166" s="91" t="s">
        <v>406</v>
      </c>
      <c r="F166" s="92">
        <v>0.1</v>
      </c>
      <c r="G166" s="93">
        <v>1210</v>
      </c>
      <c r="H166" s="90">
        <v>64</v>
      </c>
      <c r="I166" s="89">
        <f t="shared" si="8"/>
        <v>7.2489999999999997</v>
      </c>
      <c r="J166" s="89">
        <f t="shared" si="9"/>
        <v>46.39</v>
      </c>
      <c r="K166" s="89">
        <f t="shared" si="10"/>
        <v>10.94</v>
      </c>
      <c r="L166" s="89">
        <f t="shared" si="11"/>
        <v>57.33</v>
      </c>
      <c r="M166" s="61"/>
    </row>
    <row r="167" spans="1:13" ht="60">
      <c r="A167" s="89">
        <v>160</v>
      </c>
      <c r="B167" s="91" t="s">
        <v>142</v>
      </c>
      <c r="C167" s="91" t="s">
        <v>122</v>
      </c>
      <c r="D167" s="91" t="s">
        <v>31</v>
      </c>
      <c r="E167" s="91" t="s">
        <v>344</v>
      </c>
      <c r="F167" s="92" t="s">
        <v>381</v>
      </c>
      <c r="G167" s="93">
        <v>1975</v>
      </c>
      <c r="H167" s="90">
        <v>19</v>
      </c>
      <c r="I167" s="89">
        <f t="shared" si="8"/>
        <v>11.832000000000001</v>
      </c>
      <c r="J167" s="89">
        <f t="shared" si="9"/>
        <v>112.4</v>
      </c>
      <c r="K167" s="89">
        <f t="shared" si="10"/>
        <v>26.52</v>
      </c>
      <c r="L167" s="89">
        <f t="shared" si="11"/>
        <v>138.92000000000002</v>
      </c>
      <c r="M167" s="61"/>
    </row>
    <row r="168" spans="1:13" ht="30" customHeight="1">
      <c r="A168" s="89">
        <v>161</v>
      </c>
      <c r="B168" s="91" t="s">
        <v>142</v>
      </c>
      <c r="C168" s="91" t="s">
        <v>122</v>
      </c>
      <c r="D168" s="91" t="s">
        <v>31</v>
      </c>
      <c r="E168" s="91" t="s">
        <v>344</v>
      </c>
      <c r="F168" s="92" t="s">
        <v>469</v>
      </c>
      <c r="G168" s="93">
        <v>1975</v>
      </c>
      <c r="H168" s="90">
        <v>173</v>
      </c>
      <c r="I168" s="89">
        <f t="shared" si="8"/>
        <v>11.832000000000001</v>
      </c>
      <c r="J168" s="89">
        <f t="shared" si="9"/>
        <v>409.39</v>
      </c>
      <c r="K168" s="89">
        <f t="shared" si="10"/>
        <v>96.58</v>
      </c>
      <c r="L168" s="89">
        <f t="shared" si="11"/>
        <v>505.96999999999997</v>
      </c>
      <c r="M168" s="61"/>
    </row>
    <row r="169" spans="1:13" ht="30">
      <c r="A169" s="89">
        <v>162</v>
      </c>
      <c r="B169" s="91" t="s">
        <v>45</v>
      </c>
      <c r="C169" s="91" t="s">
        <v>141</v>
      </c>
      <c r="D169" s="91" t="s">
        <v>31</v>
      </c>
      <c r="E169" s="91" t="s">
        <v>488</v>
      </c>
      <c r="F169" s="92">
        <v>0.1</v>
      </c>
      <c r="G169" s="93">
        <v>1230</v>
      </c>
      <c r="H169" s="90">
        <v>44</v>
      </c>
      <c r="I169" s="89">
        <f t="shared" si="8"/>
        <v>7.3689999999999998</v>
      </c>
      <c r="J169" s="89">
        <f t="shared" si="9"/>
        <v>32.42</v>
      </c>
      <c r="K169" s="89">
        <f t="shared" si="10"/>
        <v>7.65</v>
      </c>
      <c r="L169" s="89">
        <f t="shared" si="11"/>
        <v>40.07</v>
      </c>
      <c r="M169" s="61"/>
    </row>
    <row r="170" spans="1:13" ht="30">
      <c r="A170" s="89">
        <v>163</v>
      </c>
      <c r="B170" s="91" t="s">
        <v>29</v>
      </c>
      <c r="C170" s="91" t="s">
        <v>140</v>
      </c>
      <c r="D170" s="91" t="s">
        <v>31</v>
      </c>
      <c r="E170" s="91" t="s">
        <v>489</v>
      </c>
      <c r="F170" s="92" t="s">
        <v>469</v>
      </c>
      <c r="G170" s="93">
        <v>1165</v>
      </c>
      <c r="H170" s="90">
        <v>63.5</v>
      </c>
      <c r="I170" s="89">
        <f t="shared" si="8"/>
        <v>6.9790000000000001</v>
      </c>
      <c r="J170" s="89">
        <f t="shared" si="9"/>
        <v>88.63</v>
      </c>
      <c r="K170" s="89">
        <f t="shared" si="10"/>
        <v>20.91</v>
      </c>
      <c r="L170" s="89">
        <f t="shared" si="11"/>
        <v>109.53999999999999</v>
      </c>
      <c r="M170" s="61"/>
    </row>
    <row r="171" spans="1:13" ht="30" customHeight="1">
      <c r="A171" s="89">
        <v>164</v>
      </c>
      <c r="B171" s="91" t="s">
        <v>10</v>
      </c>
      <c r="C171" s="91" t="s">
        <v>34</v>
      </c>
      <c r="D171" s="91" t="s">
        <v>31</v>
      </c>
      <c r="E171" s="91" t="s">
        <v>313</v>
      </c>
      <c r="F171" s="92" t="s">
        <v>469</v>
      </c>
      <c r="G171" s="93">
        <v>1190</v>
      </c>
      <c r="H171" s="90">
        <v>147</v>
      </c>
      <c r="I171" s="89">
        <f t="shared" si="8"/>
        <v>7.1289999999999996</v>
      </c>
      <c r="J171" s="89">
        <f t="shared" si="9"/>
        <v>209.59</v>
      </c>
      <c r="K171" s="89">
        <f t="shared" si="10"/>
        <v>49.44</v>
      </c>
      <c r="L171" s="89">
        <f t="shared" si="11"/>
        <v>259.02999999999997</v>
      </c>
      <c r="M171" s="61"/>
    </row>
    <row r="172" spans="1:13" ht="30" customHeight="1">
      <c r="A172" s="89">
        <v>165</v>
      </c>
      <c r="B172" s="91" t="s">
        <v>45</v>
      </c>
      <c r="C172" s="91" t="s">
        <v>141</v>
      </c>
      <c r="D172" s="91" t="s">
        <v>28</v>
      </c>
      <c r="E172" s="91" t="s">
        <v>490</v>
      </c>
      <c r="F172" s="92">
        <v>0.1</v>
      </c>
      <c r="G172" s="93">
        <v>1181.5999999999999</v>
      </c>
      <c r="H172" s="90">
        <v>44</v>
      </c>
      <c r="I172" s="89">
        <f t="shared" si="8"/>
        <v>7.0789999999999997</v>
      </c>
      <c r="J172" s="89">
        <f t="shared" si="9"/>
        <v>31.15</v>
      </c>
      <c r="K172" s="89">
        <f t="shared" si="10"/>
        <v>7.35</v>
      </c>
      <c r="L172" s="89">
        <f t="shared" si="11"/>
        <v>38.5</v>
      </c>
      <c r="M172" s="61"/>
    </row>
    <row r="173" spans="1:13" ht="30" customHeight="1">
      <c r="A173" s="89">
        <v>166</v>
      </c>
      <c r="B173" s="91" t="s">
        <v>10</v>
      </c>
      <c r="C173" s="91" t="s">
        <v>329</v>
      </c>
      <c r="D173" s="91" t="s">
        <v>28</v>
      </c>
      <c r="E173" s="91" t="s">
        <v>345</v>
      </c>
      <c r="F173" s="92" t="s">
        <v>392</v>
      </c>
      <c r="G173" s="93">
        <v>1055</v>
      </c>
      <c r="H173" s="90">
        <v>139.5</v>
      </c>
      <c r="I173" s="89">
        <f t="shared" si="8"/>
        <v>6.32</v>
      </c>
      <c r="J173" s="89">
        <f t="shared" si="9"/>
        <v>88.16</v>
      </c>
      <c r="K173" s="89">
        <f t="shared" si="10"/>
        <v>20.8</v>
      </c>
      <c r="L173" s="89">
        <f t="shared" si="11"/>
        <v>108.96</v>
      </c>
      <c r="M173" s="61"/>
    </row>
    <row r="174" spans="1:13" ht="30" customHeight="1">
      <c r="A174" s="89">
        <v>167</v>
      </c>
      <c r="B174" s="91" t="s">
        <v>10</v>
      </c>
      <c r="C174" s="91" t="s">
        <v>38</v>
      </c>
      <c r="D174" s="91" t="s">
        <v>35</v>
      </c>
      <c r="E174" s="91" t="s">
        <v>202</v>
      </c>
      <c r="F174" s="92" t="s">
        <v>469</v>
      </c>
      <c r="G174" s="93">
        <v>1315</v>
      </c>
      <c r="H174" s="90">
        <v>168</v>
      </c>
      <c r="I174" s="89">
        <f t="shared" si="8"/>
        <v>7.8780000000000001</v>
      </c>
      <c r="J174" s="89">
        <f t="shared" si="9"/>
        <v>264.7</v>
      </c>
      <c r="K174" s="89">
        <f t="shared" si="10"/>
        <v>62.44</v>
      </c>
      <c r="L174" s="89">
        <f t="shared" si="11"/>
        <v>327.14</v>
      </c>
      <c r="M174" s="61"/>
    </row>
    <row r="175" spans="1:13" ht="30" customHeight="1">
      <c r="A175" s="89">
        <v>168</v>
      </c>
      <c r="B175" s="91" t="s">
        <v>10</v>
      </c>
      <c r="C175" s="91" t="s">
        <v>233</v>
      </c>
      <c r="D175" s="91" t="s">
        <v>35</v>
      </c>
      <c r="E175" s="91" t="s">
        <v>299</v>
      </c>
      <c r="F175" s="92">
        <v>0.2</v>
      </c>
      <c r="G175" s="93">
        <v>1290</v>
      </c>
      <c r="H175" s="90">
        <v>12</v>
      </c>
      <c r="I175" s="89">
        <f t="shared" si="8"/>
        <v>7.7279999999999998</v>
      </c>
      <c r="J175" s="89">
        <f t="shared" si="9"/>
        <v>18.55</v>
      </c>
      <c r="K175" s="89">
        <f t="shared" si="10"/>
        <v>4.38</v>
      </c>
      <c r="L175" s="89">
        <f t="shared" si="11"/>
        <v>22.93</v>
      </c>
      <c r="M175" s="61"/>
    </row>
    <row r="176" spans="1:13" ht="30" customHeight="1">
      <c r="A176" s="89">
        <v>169</v>
      </c>
      <c r="B176" s="91" t="s">
        <v>10</v>
      </c>
      <c r="C176" s="91" t="s">
        <v>34</v>
      </c>
      <c r="D176" s="91" t="s">
        <v>40</v>
      </c>
      <c r="E176" s="91" t="s">
        <v>61</v>
      </c>
      <c r="F176" s="92" t="s">
        <v>381</v>
      </c>
      <c r="G176" s="93">
        <v>1305</v>
      </c>
      <c r="H176" s="90">
        <v>5.67</v>
      </c>
      <c r="I176" s="89">
        <f t="shared" si="8"/>
        <v>7.8179999999999996</v>
      </c>
      <c r="J176" s="89">
        <f t="shared" si="9"/>
        <v>22.16</v>
      </c>
      <c r="K176" s="89">
        <f t="shared" si="10"/>
        <v>5.23</v>
      </c>
      <c r="L176" s="89">
        <f t="shared" si="11"/>
        <v>27.39</v>
      </c>
      <c r="M176" s="61"/>
    </row>
    <row r="177" spans="1:13" ht="30" customHeight="1">
      <c r="A177" s="89">
        <v>170</v>
      </c>
      <c r="B177" s="91" t="s">
        <v>10</v>
      </c>
      <c r="C177" s="91" t="s">
        <v>34</v>
      </c>
      <c r="D177" s="91" t="s">
        <v>40</v>
      </c>
      <c r="E177" s="91" t="s">
        <v>61</v>
      </c>
      <c r="F177" s="92" t="s">
        <v>469</v>
      </c>
      <c r="G177" s="93">
        <v>1305</v>
      </c>
      <c r="H177" s="90">
        <v>27.33</v>
      </c>
      <c r="I177" s="89">
        <f t="shared" si="8"/>
        <v>7.8179999999999996</v>
      </c>
      <c r="J177" s="89">
        <f t="shared" si="9"/>
        <v>42.73</v>
      </c>
      <c r="K177" s="89">
        <f t="shared" si="10"/>
        <v>10.08</v>
      </c>
      <c r="L177" s="89">
        <f t="shared" si="11"/>
        <v>52.809999999999995</v>
      </c>
      <c r="M177" s="61"/>
    </row>
    <row r="178" spans="1:13" ht="30" customHeight="1">
      <c r="A178" s="89">
        <v>171</v>
      </c>
      <c r="B178" s="91" t="s">
        <v>10</v>
      </c>
      <c r="C178" s="91" t="s">
        <v>30</v>
      </c>
      <c r="D178" s="91" t="s">
        <v>28</v>
      </c>
      <c r="E178" s="91" t="s">
        <v>62</v>
      </c>
      <c r="F178" s="92">
        <v>0.1</v>
      </c>
      <c r="G178" s="93">
        <v>1055</v>
      </c>
      <c r="H178" s="90">
        <v>145.5</v>
      </c>
      <c r="I178" s="89">
        <f t="shared" si="8"/>
        <v>6.32</v>
      </c>
      <c r="J178" s="89">
        <f t="shared" si="9"/>
        <v>91.96</v>
      </c>
      <c r="K178" s="89">
        <f t="shared" si="10"/>
        <v>21.69</v>
      </c>
      <c r="L178" s="89">
        <f t="shared" si="11"/>
        <v>113.64999999999999</v>
      </c>
      <c r="M178" s="61"/>
    </row>
    <row r="179" spans="1:13" ht="30" customHeight="1">
      <c r="A179" s="89">
        <v>172</v>
      </c>
      <c r="B179" s="91" t="s">
        <v>142</v>
      </c>
      <c r="C179" s="91" t="s">
        <v>122</v>
      </c>
      <c r="D179" s="91" t="s">
        <v>35</v>
      </c>
      <c r="E179" s="91" t="s">
        <v>63</v>
      </c>
      <c r="F179" s="92" t="s">
        <v>381</v>
      </c>
      <c r="G179" s="93">
        <v>1925</v>
      </c>
      <c r="H179" s="90">
        <v>25.5</v>
      </c>
      <c r="I179" s="89">
        <f t="shared" si="8"/>
        <v>11.532</v>
      </c>
      <c r="J179" s="89">
        <f t="shared" si="9"/>
        <v>147.03</v>
      </c>
      <c r="K179" s="89">
        <f t="shared" si="10"/>
        <v>34.68</v>
      </c>
      <c r="L179" s="89">
        <f t="shared" si="11"/>
        <v>181.71</v>
      </c>
      <c r="M179" s="61"/>
    </row>
    <row r="180" spans="1:13" ht="30" customHeight="1">
      <c r="A180" s="89">
        <v>173</v>
      </c>
      <c r="B180" s="91" t="s">
        <v>142</v>
      </c>
      <c r="C180" s="91" t="s">
        <v>122</v>
      </c>
      <c r="D180" s="91" t="s">
        <v>35</v>
      </c>
      <c r="E180" s="91" t="s">
        <v>63</v>
      </c>
      <c r="F180" s="92" t="s">
        <v>469</v>
      </c>
      <c r="G180" s="93">
        <v>1925</v>
      </c>
      <c r="H180" s="90">
        <v>166.5</v>
      </c>
      <c r="I180" s="89">
        <f t="shared" si="8"/>
        <v>11.532</v>
      </c>
      <c r="J180" s="89">
        <f t="shared" si="9"/>
        <v>384.02</v>
      </c>
      <c r="K180" s="89">
        <f t="shared" si="10"/>
        <v>90.59</v>
      </c>
      <c r="L180" s="89">
        <f t="shared" si="11"/>
        <v>474.61</v>
      </c>
      <c r="M180" s="61"/>
    </row>
    <row r="181" spans="1:13" ht="30" customHeight="1">
      <c r="A181" s="89">
        <v>174</v>
      </c>
      <c r="B181" s="91" t="s">
        <v>29</v>
      </c>
      <c r="C181" s="91" t="s">
        <v>140</v>
      </c>
      <c r="D181" s="91" t="s">
        <v>28</v>
      </c>
      <c r="E181" s="91" t="s">
        <v>491</v>
      </c>
      <c r="F181" s="92" t="s">
        <v>469</v>
      </c>
      <c r="G181" s="93">
        <v>1050</v>
      </c>
      <c r="H181" s="90">
        <v>63.5</v>
      </c>
      <c r="I181" s="89">
        <f t="shared" si="8"/>
        <v>6.29</v>
      </c>
      <c r="J181" s="89">
        <f t="shared" si="9"/>
        <v>79.88</v>
      </c>
      <c r="K181" s="89">
        <f t="shared" si="10"/>
        <v>18.84</v>
      </c>
      <c r="L181" s="89">
        <f t="shared" si="11"/>
        <v>98.72</v>
      </c>
      <c r="M181" s="61"/>
    </row>
    <row r="182" spans="1:13" ht="30" customHeight="1">
      <c r="A182" s="89">
        <v>175</v>
      </c>
      <c r="B182" s="91" t="s">
        <v>142</v>
      </c>
      <c r="C182" s="91" t="s">
        <v>143</v>
      </c>
      <c r="D182" s="91" t="s">
        <v>31</v>
      </c>
      <c r="E182" s="91" t="s">
        <v>492</v>
      </c>
      <c r="F182" s="92" t="s">
        <v>381</v>
      </c>
      <c r="G182" s="93">
        <v>1660</v>
      </c>
      <c r="H182" s="90">
        <v>23.5</v>
      </c>
      <c r="I182" s="89">
        <f t="shared" si="8"/>
        <v>9.9450000000000003</v>
      </c>
      <c r="J182" s="89">
        <f t="shared" si="9"/>
        <v>116.85</v>
      </c>
      <c r="K182" s="89">
        <f t="shared" si="10"/>
        <v>27.56</v>
      </c>
      <c r="L182" s="89">
        <f t="shared" si="11"/>
        <v>144.41</v>
      </c>
      <c r="M182" s="61"/>
    </row>
    <row r="183" spans="1:13" ht="30" customHeight="1">
      <c r="A183" s="89">
        <v>176</v>
      </c>
      <c r="B183" s="91" t="s">
        <v>142</v>
      </c>
      <c r="C183" s="91" t="s">
        <v>143</v>
      </c>
      <c r="D183" s="91" t="s">
        <v>31</v>
      </c>
      <c r="E183" s="91" t="s">
        <v>492</v>
      </c>
      <c r="F183" s="92" t="s">
        <v>469</v>
      </c>
      <c r="G183" s="93">
        <v>1660</v>
      </c>
      <c r="H183" s="90">
        <v>122.5</v>
      </c>
      <c r="I183" s="89">
        <f t="shared" si="8"/>
        <v>9.9450000000000003</v>
      </c>
      <c r="J183" s="89">
        <f t="shared" si="9"/>
        <v>243.65</v>
      </c>
      <c r="K183" s="89">
        <f t="shared" si="10"/>
        <v>57.48</v>
      </c>
      <c r="L183" s="89">
        <f t="shared" si="11"/>
        <v>301.13</v>
      </c>
      <c r="M183" s="61"/>
    </row>
    <row r="184" spans="1:13" ht="30" customHeight="1">
      <c r="A184" s="89">
        <v>177</v>
      </c>
      <c r="B184" s="91" t="s">
        <v>10</v>
      </c>
      <c r="C184" s="91" t="s">
        <v>218</v>
      </c>
      <c r="D184" s="91" t="s">
        <v>219</v>
      </c>
      <c r="E184" s="91" t="s">
        <v>407</v>
      </c>
      <c r="F184" s="92" t="s">
        <v>469</v>
      </c>
      <c r="G184" s="93">
        <v>1805</v>
      </c>
      <c r="H184" s="90">
        <v>55</v>
      </c>
      <c r="I184" s="89">
        <f t="shared" si="8"/>
        <v>10.814</v>
      </c>
      <c r="J184" s="89">
        <f t="shared" si="9"/>
        <v>118.95</v>
      </c>
      <c r="K184" s="89">
        <f t="shared" si="10"/>
        <v>28.06</v>
      </c>
      <c r="L184" s="89">
        <f t="shared" si="11"/>
        <v>147.01</v>
      </c>
      <c r="M184" s="61"/>
    </row>
    <row r="185" spans="1:13" ht="45">
      <c r="A185" s="89">
        <v>178</v>
      </c>
      <c r="B185" s="91" t="s">
        <v>10</v>
      </c>
      <c r="C185" s="91" t="s">
        <v>34</v>
      </c>
      <c r="D185" s="91" t="s">
        <v>31</v>
      </c>
      <c r="E185" s="91" t="s">
        <v>408</v>
      </c>
      <c r="F185" s="92" t="s">
        <v>381</v>
      </c>
      <c r="G185" s="93">
        <v>1170</v>
      </c>
      <c r="H185" s="90">
        <v>2.33</v>
      </c>
      <c r="I185" s="89">
        <f t="shared" si="8"/>
        <v>7.0090000000000003</v>
      </c>
      <c r="J185" s="89">
        <f t="shared" si="9"/>
        <v>8.17</v>
      </c>
      <c r="K185" s="89">
        <f t="shared" si="10"/>
        <v>1.93</v>
      </c>
      <c r="L185" s="89">
        <f t="shared" si="11"/>
        <v>10.1</v>
      </c>
      <c r="M185" s="61"/>
    </row>
    <row r="186" spans="1:13" ht="45">
      <c r="A186" s="89">
        <v>179</v>
      </c>
      <c r="B186" s="91" t="s">
        <v>10</v>
      </c>
      <c r="C186" s="91" t="s">
        <v>34</v>
      </c>
      <c r="D186" s="91" t="s">
        <v>31</v>
      </c>
      <c r="E186" s="91" t="s">
        <v>408</v>
      </c>
      <c r="F186" s="92" t="s">
        <v>469</v>
      </c>
      <c r="G186" s="93">
        <v>1170</v>
      </c>
      <c r="H186" s="90">
        <v>140.66999999999999</v>
      </c>
      <c r="I186" s="89">
        <f t="shared" si="8"/>
        <v>7.0090000000000003</v>
      </c>
      <c r="J186" s="89">
        <f t="shared" si="9"/>
        <v>197.19</v>
      </c>
      <c r="K186" s="89">
        <f t="shared" si="10"/>
        <v>46.52</v>
      </c>
      <c r="L186" s="89">
        <f t="shared" si="11"/>
        <v>243.71</v>
      </c>
      <c r="M186" s="61"/>
    </row>
    <row r="187" spans="1:13" ht="45">
      <c r="A187" s="89">
        <v>180</v>
      </c>
      <c r="B187" s="91" t="s">
        <v>10</v>
      </c>
      <c r="C187" s="91" t="s">
        <v>329</v>
      </c>
      <c r="D187" s="91" t="s">
        <v>31</v>
      </c>
      <c r="E187" s="91" t="s">
        <v>346</v>
      </c>
      <c r="F187" s="92" t="s">
        <v>392</v>
      </c>
      <c r="G187" s="93">
        <v>1150</v>
      </c>
      <c r="H187" s="90">
        <v>99</v>
      </c>
      <c r="I187" s="89">
        <f t="shared" si="8"/>
        <v>6.89</v>
      </c>
      <c r="J187" s="89">
        <f t="shared" si="9"/>
        <v>68.209999999999994</v>
      </c>
      <c r="K187" s="89">
        <f t="shared" si="10"/>
        <v>16.09</v>
      </c>
      <c r="L187" s="89">
        <f t="shared" si="11"/>
        <v>84.3</v>
      </c>
      <c r="M187" s="61"/>
    </row>
    <row r="188" spans="1:13" ht="30" customHeight="1">
      <c r="A188" s="89">
        <v>181</v>
      </c>
      <c r="B188" s="91" t="s">
        <v>10</v>
      </c>
      <c r="C188" s="91" t="s">
        <v>233</v>
      </c>
      <c r="D188" s="91" t="s">
        <v>35</v>
      </c>
      <c r="E188" s="91" t="s">
        <v>314</v>
      </c>
      <c r="F188" s="92">
        <v>0.2</v>
      </c>
      <c r="G188" s="93">
        <v>1330</v>
      </c>
      <c r="H188" s="90">
        <v>24</v>
      </c>
      <c r="I188" s="89">
        <f t="shared" si="8"/>
        <v>7.968</v>
      </c>
      <c r="J188" s="89">
        <f t="shared" si="9"/>
        <v>38.25</v>
      </c>
      <c r="K188" s="89">
        <f t="shared" si="10"/>
        <v>9.02</v>
      </c>
      <c r="L188" s="89">
        <f t="shared" si="11"/>
        <v>47.269999999999996</v>
      </c>
      <c r="M188" s="61"/>
    </row>
    <row r="189" spans="1:13" ht="30" customHeight="1">
      <c r="A189" s="89">
        <v>182</v>
      </c>
      <c r="B189" s="91" t="s">
        <v>10</v>
      </c>
      <c r="C189" s="91" t="s">
        <v>37</v>
      </c>
      <c r="D189" s="91" t="s">
        <v>28</v>
      </c>
      <c r="E189" s="91" t="s">
        <v>315</v>
      </c>
      <c r="F189" s="92" t="s">
        <v>392</v>
      </c>
      <c r="G189" s="93">
        <v>1075</v>
      </c>
      <c r="H189" s="90">
        <v>141.08000000000001</v>
      </c>
      <c r="I189" s="89">
        <f t="shared" si="8"/>
        <v>6.44</v>
      </c>
      <c r="J189" s="89">
        <f t="shared" si="9"/>
        <v>90.86</v>
      </c>
      <c r="K189" s="89">
        <f t="shared" si="10"/>
        <v>21.43</v>
      </c>
      <c r="L189" s="89">
        <f t="shared" si="11"/>
        <v>112.28999999999999</v>
      </c>
      <c r="M189" s="61"/>
    </row>
    <row r="190" spans="1:13" ht="30" customHeight="1">
      <c r="A190" s="89">
        <v>183</v>
      </c>
      <c r="B190" s="91" t="s">
        <v>10</v>
      </c>
      <c r="C190" s="91" t="s">
        <v>37</v>
      </c>
      <c r="D190" s="91" t="s">
        <v>28</v>
      </c>
      <c r="E190" s="91" t="s">
        <v>315</v>
      </c>
      <c r="F190" s="92" t="s">
        <v>381</v>
      </c>
      <c r="G190" s="93">
        <v>1075</v>
      </c>
      <c r="H190" s="90">
        <v>0.92</v>
      </c>
      <c r="I190" s="89">
        <f t="shared" si="8"/>
        <v>6.44</v>
      </c>
      <c r="J190" s="89">
        <f t="shared" si="9"/>
        <v>2.96</v>
      </c>
      <c r="K190" s="89">
        <f t="shared" si="10"/>
        <v>0.7</v>
      </c>
      <c r="L190" s="89">
        <f t="shared" si="11"/>
        <v>3.66</v>
      </c>
      <c r="M190" s="61"/>
    </row>
    <row r="191" spans="1:13" ht="30" customHeight="1">
      <c r="A191" s="89">
        <v>184</v>
      </c>
      <c r="B191" s="91" t="s">
        <v>10</v>
      </c>
      <c r="C191" s="91" t="s">
        <v>34</v>
      </c>
      <c r="D191" s="91" t="s">
        <v>31</v>
      </c>
      <c r="E191" s="91" t="s">
        <v>131</v>
      </c>
      <c r="F191" s="92" t="s">
        <v>469</v>
      </c>
      <c r="G191" s="93">
        <v>1210</v>
      </c>
      <c r="H191" s="90">
        <v>15</v>
      </c>
      <c r="I191" s="89">
        <f t="shared" si="8"/>
        <v>7.2489999999999997</v>
      </c>
      <c r="J191" s="89">
        <f t="shared" si="9"/>
        <v>21.75</v>
      </c>
      <c r="K191" s="89">
        <f t="shared" si="10"/>
        <v>5.13</v>
      </c>
      <c r="L191" s="89">
        <f t="shared" si="11"/>
        <v>26.88</v>
      </c>
      <c r="M191" s="61"/>
    </row>
    <row r="192" spans="1:13" ht="30" customHeight="1">
      <c r="A192" s="89">
        <v>185</v>
      </c>
      <c r="B192" s="91" t="s">
        <v>10</v>
      </c>
      <c r="C192" s="91" t="s">
        <v>34</v>
      </c>
      <c r="D192" s="91" t="s">
        <v>31</v>
      </c>
      <c r="E192" s="91" t="s">
        <v>347</v>
      </c>
      <c r="F192" s="92" t="s">
        <v>469</v>
      </c>
      <c r="G192" s="93">
        <v>1410</v>
      </c>
      <c r="H192" s="90">
        <v>11</v>
      </c>
      <c r="I192" s="89">
        <f t="shared" si="8"/>
        <v>8.4469999999999992</v>
      </c>
      <c r="J192" s="89">
        <f t="shared" si="9"/>
        <v>18.579999999999998</v>
      </c>
      <c r="K192" s="89">
        <f t="shared" si="10"/>
        <v>4.38</v>
      </c>
      <c r="L192" s="89">
        <f t="shared" si="11"/>
        <v>22.959999999999997</v>
      </c>
      <c r="M192" s="61"/>
    </row>
    <row r="193" spans="1:13" ht="45">
      <c r="A193" s="89">
        <v>186</v>
      </c>
      <c r="B193" s="91" t="s">
        <v>10</v>
      </c>
      <c r="C193" s="91" t="s">
        <v>37</v>
      </c>
      <c r="D193" s="91" t="s">
        <v>28</v>
      </c>
      <c r="E193" s="91" t="s">
        <v>157</v>
      </c>
      <c r="F193" s="92" t="s">
        <v>392</v>
      </c>
      <c r="G193" s="93">
        <v>1055</v>
      </c>
      <c r="H193" s="90">
        <v>152.08000000000001</v>
      </c>
      <c r="I193" s="89">
        <f t="shared" si="8"/>
        <v>6.32</v>
      </c>
      <c r="J193" s="89">
        <f t="shared" si="9"/>
        <v>96.11</v>
      </c>
      <c r="K193" s="89">
        <f t="shared" si="10"/>
        <v>22.67</v>
      </c>
      <c r="L193" s="89">
        <f t="shared" si="11"/>
        <v>118.78</v>
      </c>
      <c r="M193" s="61"/>
    </row>
    <row r="194" spans="1:13" ht="45">
      <c r="A194" s="89">
        <v>187</v>
      </c>
      <c r="B194" s="91" t="s">
        <v>10</v>
      </c>
      <c r="C194" s="91" t="s">
        <v>37</v>
      </c>
      <c r="D194" s="91" t="s">
        <v>28</v>
      </c>
      <c r="E194" s="91" t="s">
        <v>157</v>
      </c>
      <c r="F194" s="92" t="s">
        <v>381</v>
      </c>
      <c r="G194" s="93">
        <v>1055</v>
      </c>
      <c r="H194" s="90">
        <v>0.92</v>
      </c>
      <c r="I194" s="89">
        <f t="shared" si="8"/>
        <v>6.32</v>
      </c>
      <c r="J194" s="89">
        <f t="shared" si="9"/>
        <v>2.91</v>
      </c>
      <c r="K194" s="89">
        <f t="shared" si="10"/>
        <v>0.69</v>
      </c>
      <c r="L194" s="89">
        <f t="shared" si="11"/>
        <v>3.6</v>
      </c>
      <c r="M194" s="61"/>
    </row>
    <row r="195" spans="1:13" ht="30" customHeight="1">
      <c r="A195" s="89">
        <v>188</v>
      </c>
      <c r="B195" s="91" t="s">
        <v>10</v>
      </c>
      <c r="C195" s="91" t="s">
        <v>37</v>
      </c>
      <c r="D195" s="91" t="s">
        <v>28</v>
      </c>
      <c r="E195" s="91" t="s">
        <v>255</v>
      </c>
      <c r="F195" s="92" t="s">
        <v>392</v>
      </c>
      <c r="G195" s="93">
        <v>1055</v>
      </c>
      <c r="H195" s="90">
        <v>100.5</v>
      </c>
      <c r="I195" s="89">
        <f t="shared" si="8"/>
        <v>6.32</v>
      </c>
      <c r="J195" s="89">
        <f t="shared" si="9"/>
        <v>63.52</v>
      </c>
      <c r="K195" s="89">
        <f t="shared" si="10"/>
        <v>14.98</v>
      </c>
      <c r="L195" s="89">
        <f t="shared" si="11"/>
        <v>78.5</v>
      </c>
      <c r="M195" s="61"/>
    </row>
    <row r="196" spans="1:13" ht="30" customHeight="1">
      <c r="A196" s="89">
        <v>189</v>
      </c>
      <c r="B196" s="91" t="s">
        <v>10</v>
      </c>
      <c r="C196" s="91" t="s">
        <v>38</v>
      </c>
      <c r="D196" s="91" t="s">
        <v>28</v>
      </c>
      <c r="E196" s="91" t="s">
        <v>409</v>
      </c>
      <c r="F196" s="92" t="s">
        <v>469</v>
      </c>
      <c r="G196" s="93">
        <v>1055</v>
      </c>
      <c r="H196" s="90">
        <v>96</v>
      </c>
      <c r="I196" s="89">
        <f t="shared" si="8"/>
        <v>6.32</v>
      </c>
      <c r="J196" s="89">
        <f t="shared" si="9"/>
        <v>121.34</v>
      </c>
      <c r="K196" s="89">
        <f t="shared" si="10"/>
        <v>28.62</v>
      </c>
      <c r="L196" s="89">
        <f t="shared" si="11"/>
        <v>149.96</v>
      </c>
      <c r="M196" s="61"/>
    </row>
    <row r="197" spans="1:13" ht="30" customHeight="1">
      <c r="A197" s="89">
        <v>190</v>
      </c>
      <c r="B197" s="91" t="s">
        <v>142</v>
      </c>
      <c r="C197" s="91" t="s">
        <v>144</v>
      </c>
      <c r="D197" s="91" t="s">
        <v>31</v>
      </c>
      <c r="E197" s="91" t="s">
        <v>65</v>
      </c>
      <c r="F197" s="92" t="s">
        <v>381</v>
      </c>
      <c r="G197" s="93">
        <v>1680</v>
      </c>
      <c r="H197" s="90">
        <v>11.5</v>
      </c>
      <c r="I197" s="89">
        <f t="shared" si="8"/>
        <v>10.065</v>
      </c>
      <c r="J197" s="89">
        <f t="shared" si="9"/>
        <v>57.87</v>
      </c>
      <c r="K197" s="89">
        <f t="shared" si="10"/>
        <v>13.65</v>
      </c>
      <c r="L197" s="89">
        <f t="shared" si="11"/>
        <v>71.52</v>
      </c>
      <c r="M197" s="61"/>
    </row>
    <row r="198" spans="1:13" ht="30" customHeight="1">
      <c r="A198" s="89">
        <v>191</v>
      </c>
      <c r="B198" s="91" t="s">
        <v>142</v>
      </c>
      <c r="C198" s="91" t="s">
        <v>144</v>
      </c>
      <c r="D198" s="91" t="s">
        <v>31</v>
      </c>
      <c r="E198" s="91" t="s">
        <v>65</v>
      </c>
      <c r="F198" s="92" t="s">
        <v>469</v>
      </c>
      <c r="G198" s="93">
        <v>1680</v>
      </c>
      <c r="H198" s="90">
        <v>161</v>
      </c>
      <c r="I198" s="89">
        <f t="shared" si="8"/>
        <v>10.065</v>
      </c>
      <c r="J198" s="89">
        <f t="shared" si="9"/>
        <v>324.08999999999997</v>
      </c>
      <c r="K198" s="89">
        <f t="shared" si="10"/>
        <v>76.45</v>
      </c>
      <c r="L198" s="89">
        <f t="shared" si="11"/>
        <v>400.53999999999996</v>
      </c>
      <c r="M198" s="61"/>
    </row>
    <row r="199" spans="1:13" ht="45">
      <c r="A199" s="89">
        <v>192</v>
      </c>
      <c r="B199" s="91" t="s">
        <v>10</v>
      </c>
      <c r="C199" s="91" t="s">
        <v>235</v>
      </c>
      <c r="D199" s="91" t="s">
        <v>5</v>
      </c>
      <c r="E199" s="91" t="s">
        <v>256</v>
      </c>
      <c r="F199" s="92">
        <v>0.2</v>
      </c>
      <c r="G199" s="93">
        <v>1725</v>
      </c>
      <c r="H199" s="90">
        <v>24</v>
      </c>
      <c r="I199" s="89">
        <f t="shared" si="8"/>
        <v>10.334</v>
      </c>
      <c r="J199" s="89">
        <f t="shared" si="9"/>
        <v>49.6</v>
      </c>
      <c r="K199" s="89">
        <f t="shared" si="10"/>
        <v>11.7</v>
      </c>
      <c r="L199" s="89">
        <f t="shared" si="11"/>
        <v>61.3</v>
      </c>
      <c r="M199" s="61"/>
    </row>
    <row r="200" spans="1:13" ht="30">
      <c r="A200" s="89">
        <v>193</v>
      </c>
      <c r="B200" s="91" t="s">
        <v>45</v>
      </c>
      <c r="C200" s="91" t="s">
        <v>108</v>
      </c>
      <c r="D200" s="91" t="s">
        <v>28</v>
      </c>
      <c r="E200" s="91" t="s">
        <v>348</v>
      </c>
      <c r="F200" s="92">
        <v>0.1</v>
      </c>
      <c r="G200" s="93">
        <v>1115</v>
      </c>
      <c r="H200" s="90">
        <v>44</v>
      </c>
      <c r="I200" s="89">
        <f t="shared" ref="I200:I263" si="12">ROUND(G200/166.92,3)</f>
        <v>6.68</v>
      </c>
      <c r="J200" s="89">
        <f t="shared" ref="J200:J263" si="13">ROUND(I200*H200*F200,2)</f>
        <v>29.39</v>
      </c>
      <c r="K200" s="89">
        <f t="shared" ref="K200:K263" si="14">ROUND(J200*0.2359,2)</f>
        <v>6.93</v>
      </c>
      <c r="L200" s="89">
        <f t="shared" ref="L200:L263" si="15">J200+K200</f>
        <v>36.32</v>
      </c>
      <c r="M200" s="61"/>
    </row>
    <row r="201" spans="1:13" ht="30" customHeight="1">
      <c r="A201" s="89">
        <v>194</v>
      </c>
      <c r="B201" s="91" t="s">
        <v>10</v>
      </c>
      <c r="C201" s="91" t="s">
        <v>38</v>
      </c>
      <c r="D201" s="91" t="s">
        <v>28</v>
      </c>
      <c r="E201" s="91" t="s">
        <v>257</v>
      </c>
      <c r="F201" s="92" t="s">
        <v>469</v>
      </c>
      <c r="G201" s="93">
        <v>1055</v>
      </c>
      <c r="H201" s="90">
        <v>63.5</v>
      </c>
      <c r="I201" s="89">
        <f t="shared" si="12"/>
        <v>6.32</v>
      </c>
      <c r="J201" s="89">
        <f t="shared" si="13"/>
        <v>80.260000000000005</v>
      </c>
      <c r="K201" s="89">
        <f t="shared" si="14"/>
        <v>18.93</v>
      </c>
      <c r="L201" s="89">
        <f t="shared" si="15"/>
        <v>99.19</v>
      </c>
      <c r="M201" s="61"/>
    </row>
    <row r="202" spans="1:13" ht="30" customHeight="1">
      <c r="A202" s="89">
        <v>195</v>
      </c>
      <c r="B202" s="91" t="s">
        <v>10</v>
      </c>
      <c r="C202" s="91" t="s">
        <v>30</v>
      </c>
      <c r="D202" s="91" t="s">
        <v>31</v>
      </c>
      <c r="E202" s="91" t="s">
        <v>66</v>
      </c>
      <c r="F202" s="92">
        <v>0.1</v>
      </c>
      <c r="G202" s="93">
        <v>1170</v>
      </c>
      <c r="H202" s="90">
        <v>154</v>
      </c>
      <c r="I202" s="89">
        <f t="shared" si="12"/>
        <v>7.0090000000000003</v>
      </c>
      <c r="J202" s="89">
        <f t="shared" si="13"/>
        <v>107.94</v>
      </c>
      <c r="K202" s="89">
        <f t="shared" si="14"/>
        <v>25.46</v>
      </c>
      <c r="L202" s="89">
        <f t="shared" si="15"/>
        <v>133.4</v>
      </c>
      <c r="M202" s="61"/>
    </row>
    <row r="203" spans="1:13" ht="30" customHeight="1">
      <c r="A203" s="89">
        <v>196</v>
      </c>
      <c r="B203" s="91" t="s">
        <v>10</v>
      </c>
      <c r="C203" s="91" t="s">
        <v>34</v>
      </c>
      <c r="D203" s="91" t="s">
        <v>28</v>
      </c>
      <c r="E203" s="91" t="s">
        <v>111</v>
      </c>
      <c r="F203" s="92" t="s">
        <v>381</v>
      </c>
      <c r="G203" s="93">
        <v>1055</v>
      </c>
      <c r="H203" s="90">
        <v>4.17</v>
      </c>
      <c r="I203" s="89">
        <f t="shared" si="12"/>
        <v>6.32</v>
      </c>
      <c r="J203" s="89">
        <f t="shared" si="13"/>
        <v>13.18</v>
      </c>
      <c r="K203" s="89">
        <f t="shared" si="14"/>
        <v>3.11</v>
      </c>
      <c r="L203" s="89">
        <f t="shared" si="15"/>
        <v>16.29</v>
      </c>
      <c r="M203" s="61"/>
    </row>
    <row r="204" spans="1:13" ht="30" customHeight="1">
      <c r="A204" s="89">
        <v>197</v>
      </c>
      <c r="B204" s="91" t="s">
        <v>10</v>
      </c>
      <c r="C204" s="91" t="s">
        <v>34</v>
      </c>
      <c r="D204" s="91" t="s">
        <v>28</v>
      </c>
      <c r="E204" s="91" t="s">
        <v>111</v>
      </c>
      <c r="F204" s="92" t="s">
        <v>469</v>
      </c>
      <c r="G204" s="93">
        <v>1055</v>
      </c>
      <c r="H204" s="90">
        <v>151.83000000000001</v>
      </c>
      <c r="I204" s="89">
        <f t="shared" si="12"/>
        <v>6.32</v>
      </c>
      <c r="J204" s="89">
        <f t="shared" si="13"/>
        <v>191.91</v>
      </c>
      <c r="K204" s="89">
        <f t="shared" si="14"/>
        <v>45.27</v>
      </c>
      <c r="L204" s="89">
        <f t="shared" si="15"/>
        <v>237.18</v>
      </c>
      <c r="M204" s="61"/>
    </row>
    <row r="205" spans="1:13" ht="30" customHeight="1">
      <c r="A205" s="89">
        <v>198</v>
      </c>
      <c r="B205" s="91" t="s">
        <v>10</v>
      </c>
      <c r="C205" s="91" t="s">
        <v>179</v>
      </c>
      <c r="D205" s="91" t="s">
        <v>222</v>
      </c>
      <c r="E205" s="91" t="s">
        <v>223</v>
      </c>
      <c r="F205" s="92" t="s">
        <v>469</v>
      </c>
      <c r="G205" s="93">
        <v>1560</v>
      </c>
      <c r="H205" s="90">
        <v>60</v>
      </c>
      <c r="I205" s="89">
        <f t="shared" si="12"/>
        <v>9.3460000000000001</v>
      </c>
      <c r="J205" s="89">
        <f t="shared" si="13"/>
        <v>112.15</v>
      </c>
      <c r="K205" s="89">
        <f t="shared" si="14"/>
        <v>26.46</v>
      </c>
      <c r="L205" s="89">
        <f t="shared" si="15"/>
        <v>138.61000000000001</v>
      </c>
      <c r="M205" s="61"/>
    </row>
    <row r="206" spans="1:13" ht="30" customHeight="1">
      <c r="A206" s="89">
        <v>199</v>
      </c>
      <c r="B206" s="91" t="s">
        <v>10</v>
      </c>
      <c r="C206" s="91" t="s">
        <v>179</v>
      </c>
      <c r="D206" s="91" t="s">
        <v>181</v>
      </c>
      <c r="E206" s="91" t="s">
        <v>258</v>
      </c>
      <c r="F206" s="92" t="s">
        <v>469</v>
      </c>
      <c r="G206" s="93">
        <v>1785</v>
      </c>
      <c r="H206" s="90">
        <v>30.5</v>
      </c>
      <c r="I206" s="89">
        <f t="shared" si="12"/>
        <v>10.694000000000001</v>
      </c>
      <c r="J206" s="89">
        <f t="shared" si="13"/>
        <v>65.23</v>
      </c>
      <c r="K206" s="89">
        <f t="shared" si="14"/>
        <v>15.39</v>
      </c>
      <c r="L206" s="89">
        <f t="shared" si="15"/>
        <v>80.62</v>
      </c>
      <c r="M206" s="61"/>
    </row>
    <row r="207" spans="1:13" ht="30" customHeight="1">
      <c r="A207" s="89">
        <v>200</v>
      </c>
      <c r="B207" s="91" t="s">
        <v>142</v>
      </c>
      <c r="C207" s="91" t="s">
        <v>144</v>
      </c>
      <c r="D207" s="91" t="s">
        <v>31</v>
      </c>
      <c r="E207" s="91" t="s">
        <v>300</v>
      </c>
      <c r="F207" s="92" t="s">
        <v>381</v>
      </c>
      <c r="G207" s="93">
        <v>1560</v>
      </c>
      <c r="H207" s="90">
        <v>23</v>
      </c>
      <c r="I207" s="89">
        <f t="shared" si="12"/>
        <v>9.3460000000000001</v>
      </c>
      <c r="J207" s="89">
        <f t="shared" si="13"/>
        <v>107.48</v>
      </c>
      <c r="K207" s="89">
        <f t="shared" si="14"/>
        <v>25.35</v>
      </c>
      <c r="L207" s="89">
        <f t="shared" si="15"/>
        <v>132.83000000000001</v>
      </c>
      <c r="M207" s="61"/>
    </row>
    <row r="208" spans="1:13" ht="30" customHeight="1">
      <c r="A208" s="89">
        <v>201</v>
      </c>
      <c r="B208" s="91" t="s">
        <v>142</v>
      </c>
      <c r="C208" s="91" t="s">
        <v>144</v>
      </c>
      <c r="D208" s="91" t="s">
        <v>31</v>
      </c>
      <c r="E208" s="91" t="s">
        <v>300</v>
      </c>
      <c r="F208" s="92" t="s">
        <v>469</v>
      </c>
      <c r="G208" s="93">
        <v>1560</v>
      </c>
      <c r="H208" s="90">
        <v>190</v>
      </c>
      <c r="I208" s="89">
        <f t="shared" si="12"/>
        <v>9.3460000000000001</v>
      </c>
      <c r="J208" s="89">
        <f t="shared" si="13"/>
        <v>355.15</v>
      </c>
      <c r="K208" s="89">
        <f t="shared" si="14"/>
        <v>83.78</v>
      </c>
      <c r="L208" s="89">
        <f t="shared" si="15"/>
        <v>438.92999999999995</v>
      </c>
      <c r="M208" s="61"/>
    </row>
    <row r="209" spans="1:13" ht="30" customHeight="1">
      <c r="A209" s="89">
        <v>202</v>
      </c>
      <c r="B209" s="91" t="s">
        <v>142</v>
      </c>
      <c r="C209" s="91" t="s">
        <v>143</v>
      </c>
      <c r="D209" s="91" t="s">
        <v>5</v>
      </c>
      <c r="E209" s="91" t="s">
        <v>349</v>
      </c>
      <c r="F209" s="92" t="s">
        <v>381</v>
      </c>
      <c r="G209" s="93">
        <v>2030</v>
      </c>
      <c r="H209" s="90">
        <v>22</v>
      </c>
      <c r="I209" s="89">
        <f t="shared" si="12"/>
        <v>12.162000000000001</v>
      </c>
      <c r="J209" s="89">
        <f t="shared" si="13"/>
        <v>133.78</v>
      </c>
      <c r="K209" s="89">
        <f t="shared" si="14"/>
        <v>31.56</v>
      </c>
      <c r="L209" s="89">
        <f t="shared" si="15"/>
        <v>165.34</v>
      </c>
      <c r="M209" s="61"/>
    </row>
    <row r="210" spans="1:13" ht="30" customHeight="1">
      <c r="A210" s="89">
        <v>203</v>
      </c>
      <c r="B210" s="91" t="s">
        <v>142</v>
      </c>
      <c r="C210" s="91" t="s">
        <v>143</v>
      </c>
      <c r="D210" s="91" t="s">
        <v>5</v>
      </c>
      <c r="E210" s="91" t="s">
        <v>349</v>
      </c>
      <c r="F210" s="92" t="s">
        <v>469</v>
      </c>
      <c r="G210" s="93">
        <v>2030</v>
      </c>
      <c r="H210" s="90">
        <v>100</v>
      </c>
      <c r="I210" s="89">
        <f t="shared" si="12"/>
        <v>12.162000000000001</v>
      </c>
      <c r="J210" s="89">
        <f t="shared" si="13"/>
        <v>243.24</v>
      </c>
      <c r="K210" s="89">
        <f t="shared" si="14"/>
        <v>57.38</v>
      </c>
      <c r="L210" s="89">
        <f t="shared" si="15"/>
        <v>300.62</v>
      </c>
      <c r="M210" s="61"/>
    </row>
    <row r="211" spans="1:13" ht="30" customHeight="1">
      <c r="A211" s="89">
        <v>204</v>
      </c>
      <c r="B211" s="91" t="s">
        <v>10</v>
      </c>
      <c r="C211" s="91" t="s">
        <v>34</v>
      </c>
      <c r="D211" s="91" t="s">
        <v>28</v>
      </c>
      <c r="E211" s="91" t="s">
        <v>316</v>
      </c>
      <c r="F211" s="92" t="s">
        <v>381</v>
      </c>
      <c r="G211" s="93">
        <v>1055</v>
      </c>
      <c r="H211" s="90">
        <v>1.33</v>
      </c>
      <c r="I211" s="89">
        <f t="shared" si="12"/>
        <v>6.32</v>
      </c>
      <c r="J211" s="89">
        <f t="shared" si="13"/>
        <v>4.2</v>
      </c>
      <c r="K211" s="89">
        <f t="shared" si="14"/>
        <v>0.99</v>
      </c>
      <c r="L211" s="89">
        <f t="shared" si="15"/>
        <v>5.19</v>
      </c>
      <c r="M211" s="61"/>
    </row>
    <row r="212" spans="1:13" ht="30" customHeight="1">
      <c r="A212" s="89">
        <v>205</v>
      </c>
      <c r="B212" s="91" t="s">
        <v>10</v>
      </c>
      <c r="C212" s="91" t="s">
        <v>34</v>
      </c>
      <c r="D212" s="91" t="s">
        <v>28</v>
      </c>
      <c r="E212" s="91" t="s">
        <v>316</v>
      </c>
      <c r="F212" s="92" t="s">
        <v>469</v>
      </c>
      <c r="G212" s="93">
        <v>1055</v>
      </c>
      <c r="H212" s="90">
        <v>130.66999999999999</v>
      </c>
      <c r="I212" s="89">
        <f t="shared" si="12"/>
        <v>6.32</v>
      </c>
      <c r="J212" s="89">
        <f t="shared" si="13"/>
        <v>165.17</v>
      </c>
      <c r="K212" s="89">
        <f t="shared" si="14"/>
        <v>38.96</v>
      </c>
      <c r="L212" s="89">
        <f t="shared" si="15"/>
        <v>204.13</v>
      </c>
      <c r="M212" s="61"/>
    </row>
    <row r="213" spans="1:13" ht="30" customHeight="1">
      <c r="A213" s="89">
        <v>206</v>
      </c>
      <c r="B213" s="91" t="s">
        <v>10</v>
      </c>
      <c r="C213" s="91" t="s">
        <v>329</v>
      </c>
      <c r="D213" s="91" t="s">
        <v>35</v>
      </c>
      <c r="E213" s="91" t="s">
        <v>350</v>
      </c>
      <c r="F213" s="92" t="s">
        <v>392</v>
      </c>
      <c r="G213" s="93">
        <v>1375</v>
      </c>
      <c r="H213" s="90">
        <v>25.5</v>
      </c>
      <c r="I213" s="89">
        <f t="shared" si="12"/>
        <v>8.2370000000000001</v>
      </c>
      <c r="J213" s="89">
        <f t="shared" si="13"/>
        <v>21</v>
      </c>
      <c r="K213" s="89">
        <f t="shared" si="14"/>
        <v>4.95</v>
      </c>
      <c r="L213" s="89">
        <f t="shared" si="15"/>
        <v>25.95</v>
      </c>
      <c r="M213" s="61"/>
    </row>
    <row r="214" spans="1:13" ht="30">
      <c r="A214" s="89">
        <v>207</v>
      </c>
      <c r="B214" s="91" t="s">
        <v>29</v>
      </c>
      <c r="C214" s="91" t="s">
        <v>128</v>
      </c>
      <c r="D214" s="91" t="s">
        <v>40</v>
      </c>
      <c r="E214" s="91" t="s">
        <v>410</v>
      </c>
      <c r="F214" s="92" t="s">
        <v>469</v>
      </c>
      <c r="G214" s="93">
        <v>1245</v>
      </c>
      <c r="H214" s="90">
        <v>26</v>
      </c>
      <c r="I214" s="89">
        <f t="shared" si="12"/>
        <v>7.4589999999999996</v>
      </c>
      <c r="J214" s="89">
        <f t="shared" si="13"/>
        <v>38.79</v>
      </c>
      <c r="K214" s="89">
        <f t="shared" si="14"/>
        <v>9.15</v>
      </c>
      <c r="L214" s="89">
        <f t="shared" si="15"/>
        <v>47.94</v>
      </c>
      <c r="M214" s="61"/>
    </row>
    <row r="215" spans="1:13" ht="45">
      <c r="A215" s="89">
        <v>208</v>
      </c>
      <c r="B215" s="91" t="s">
        <v>10</v>
      </c>
      <c r="C215" s="91" t="s">
        <v>329</v>
      </c>
      <c r="D215" s="91" t="s">
        <v>35</v>
      </c>
      <c r="E215" s="91" t="s">
        <v>351</v>
      </c>
      <c r="F215" s="92" t="s">
        <v>392</v>
      </c>
      <c r="G215" s="93">
        <v>1355</v>
      </c>
      <c r="H215" s="90">
        <v>121</v>
      </c>
      <c r="I215" s="89">
        <f t="shared" si="12"/>
        <v>8.1180000000000003</v>
      </c>
      <c r="J215" s="89">
        <f t="shared" si="13"/>
        <v>98.23</v>
      </c>
      <c r="K215" s="89">
        <f t="shared" si="14"/>
        <v>23.17</v>
      </c>
      <c r="L215" s="89">
        <f t="shared" si="15"/>
        <v>121.4</v>
      </c>
      <c r="M215" s="61"/>
    </row>
    <row r="216" spans="1:13" ht="41.45" customHeight="1">
      <c r="A216" s="89">
        <v>209</v>
      </c>
      <c r="B216" s="91" t="s">
        <v>29</v>
      </c>
      <c r="C216" s="91" t="s">
        <v>146</v>
      </c>
      <c r="D216" s="91" t="s">
        <v>28</v>
      </c>
      <c r="E216" s="91" t="s">
        <v>317</v>
      </c>
      <c r="F216" s="92" t="s">
        <v>392</v>
      </c>
      <c r="G216" s="93">
        <v>1055</v>
      </c>
      <c r="H216" s="90">
        <v>22</v>
      </c>
      <c r="I216" s="89">
        <f t="shared" si="12"/>
        <v>6.32</v>
      </c>
      <c r="J216" s="89">
        <f t="shared" si="13"/>
        <v>13.9</v>
      </c>
      <c r="K216" s="89">
        <f t="shared" si="14"/>
        <v>3.28</v>
      </c>
      <c r="L216" s="89">
        <f t="shared" si="15"/>
        <v>17.18</v>
      </c>
      <c r="M216" s="61"/>
    </row>
    <row r="217" spans="1:13" ht="30" customHeight="1">
      <c r="A217" s="89">
        <v>210</v>
      </c>
      <c r="B217" s="91" t="s">
        <v>10</v>
      </c>
      <c r="C217" s="91" t="s">
        <v>329</v>
      </c>
      <c r="D217" s="91" t="s">
        <v>28</v>
      </c>
      <c r="E217" s="91" t="s">
        <v>352</v>
      </c>
      <c r="F217" s="92" t="s">
        <v>392</v>
      </c>
      <c r="G217" s="93">
        <v>1055</v>
      </c>
      <c r="H217" s="90">
        <v>110</v>
      </c>
      <c r="I217" s="89">
        <f t="shared" si="12"/>
        <v>6.32</v>
      </c>
      <c r="J217" s="89">
        <f t="shared" si="13"/>
        <v>69.52</v>
      </c>
      <c r="K217" s="89">
        <f t="shared" si="14"/>
        <v>16.399999999999999</v>
      </c>
      <c r="L217" s="89">
        <f t="shared" si="15"/>
        <v>85.919999999999987</v>
      </c>
      <c r="M217" s="61"/>
    </row>
    <row r="218" spans="1:13" ht="45">
      <c r="A218" s="89">
        <v>211</v>
      </c>
      <c r="B218" s="91" t="s">
        <v>10</v>
      </c>
      <c r="C218" s="91" t="s">
        <v>30</v>
      </c>
      <c r="D218" s="91" t="s">
        <v>35</v>
      </c>
      <c r="E218" s="91" t="s">
        <v>69</v>
      </c>
      <c r="F218" s="92">
        <v>0.1</v>
      </c>
      <c r="G218" s="93">
        <v>1335</v>
      </c>
      <c r="H218" s="90">
        <v>165</v>
      </c>
      <c r="I218" s="89">
        <f t="shared" si="12"/>
        <v>7.9980000000000002</v>
      </c>
      <c r="J218" s="89">
        <f t="shared" si="13"/>
        <v>131.97</v>
      </c>
      <c r="K218" s="89">
        <f t="shared" si="14"/>
        <v>31.13</v>
      </c>
      <c r="L218" s="89">
        <f t="shared" si="15"/>
        <v>163.1</v>
      </c>
      <c r="M218" s="61"/>
    </row>
    <row r="219" spans="1:13" ht="30" customHeight="1">
      <c r="A219" s="89">
        <v>212</v>
      </c>
      <c r="B219" s="91" t="s">
        <v>10</v>
      </c>
      <c r="C219" s="91" t="s">
        <v>30</v>
      </c>
      <c r="D219" s="91" t="s">
        <v>35</v>
      </c>
      <c r="E219" s="91" t="s">
        <v>70</v>
      </c>
      <c r="F219" s="92">
        <v>0.1</v>
      </c>
      <c r="G219" s="93">
        <v>1575</v>
      </c>
      <c r="H219" s="90">
        <v>57.5</v>
      </c>
      <c r="I219" s="89">
        <f t="shared" si="12"/>
        <v>9.4359999999999999</v>
      </c>
      <c r="J219" s="89">
        <f t="shared" si="13"/>
        <v>54.26</v>
      </c>
      <c r="K219" s="89">
        <f t="shared" si="14"/>
        <v>12.8</v>
      </c>
      <c r="L219" s="89">
        <f t="shared" si="15"/>
        <v>67.06</v>
      </c>
      <c r="M219" s="61"/>
    </row>
    <row r="220" spans="1:13" ht="30" customHeight="1">
      <c r="A220" s="89">
        <v>213</v>
      </c>
      <c r="B220" s="91" t="s">
        <v>10</v>
      </c>
      <c r="C220" s="91" t="s">
        <v>329</v>
      </c>
      <c r="D220" s="91" t="s">
        <v>31</v>
      </c>
      <c r="E220" s="91" t="s">
        <v>353</v>
      </c>
      <c r="F220" s="92" t="s">
        <v>392</v>
      </c>
      <c r="G220" s="93">
        <v>1190</v>
      </c>
      <c r="H220" s="90">
        <v>147.5</v>
      </c>
      <c r="I220" s="89">
        <f t="shared" si="12"/>
        <v>7.1289999999999996</v>
      </c>
      <c r="J220" s="89">
        <f t="shared" si="13"/>
        <v>105.15</v>
      </c>
      <c r="K220" s="89">
        <f t="shared" si="14"/>
        <v>24.8</v>
      </c>
      <c r="L220" s="89">
        <f t="shared" si="15"/>
        <v>129.95000000000002</v>
      </c>
      <c r="M220" s="61"/>
    </row>
    <row r="221" spans="1:13" ht="30" customHeight="1">
      <c r="A221" s="89">
        <v>214</v>
      </c>
      <c r="B221" s="91" t="s">
        <v>10</v>
      </c>
      <c r="C221" s="91" t="s">
        <v>38</v>
      </c>
      <c r="D221" s="91" t="s">
        <v>28</v>
      </c>
      <c r="E221" s="91" t="s">
        <v>354</v>
      </c>
      <c r="F221" s="92" t="s">
        <v>469</v>
      </c>
      <c r="G221" s="93">
        <v>1055</v>
      </c>
      <c r="H221" s="90">
        <v>184</v>
      </c>
      <c r="I221" s="89">
        <f t="shared" si="12"/>
        <v>6.32</v>
      </c>
      <c r="J221" s="89">
        <f t="shared" si="13"/>
        <v>232.58</v>
      </c>
      <c r="K221" s="89">
        <f t="shared" si="14"/>
        <v>54.87</v>
      </c>
      <c r="L221" s="89">
        <f t="shared" si="15"/>
        <v>287.45</v>
      </c>
      <c r="M221" s="61"/>
    </row>
    <row r="222" spans="1:13" ht="30" customHeight="1">
      <c r="A222" s="89">
        <v>215</v>
      </c>
      <c r="B222" s="91" t="s">
        <v>10</v>
      </c>
      <c r="C222" s="91" t="s">
        <v>179</v>
      </c>
      <c r="D222" s="91" t="s">
        <v>222</v>
      </c>
      <c r="E222" s="91" t="s">
        <v>224</v>
      </c>
      <c r="F222" s="92" t="s">
        <v>469</v>
      </c>
      <c r="G222" s="93">
        <v>1560</v>
      </c>
      <c r="H222" s="90">
        <v>45</v>
      </c>
      <c r="I222" s="89">
        <f t="shared" si="12"/>
        <v>9.3460000000000001</v>
      </c>
      <c r="J222" s="89">
        <f t="shared" si="13"/>
        <v>84.11</v>
      </c>
      <c r="K222" s="89">
        <f t="shared" si="14"/>
        <v>19.84</v>
      </c>
      <c r="L222" s="89">
        <f t="shared" si="15"/>
        <v>103.95</v>
      </c>
      <c r="M222" s="61"/>
    </row>
    <row r="223" spans="1:13" ht="45">
      <c r="A223" s="89">
        <v>216</v>
      </c>
      <c r="B223" s="91" t="s">
        <v>10</v>
      </c>
      <c r="C223" s="91" t="s">
        <v>329</v>
      </c>
      <c r="D223" s="91" t="s">
        <v>28</v>
      </c>
      <c r="E223" s="91" t="s">
        <v>411</v>
      </c>
      <c r="F223" s="92" t="s">
        <v>392</v>
      </c>
      <c r="G223" s="93">
        <v>1055</v>
      </c>
      <c r="H223" s="90">
        <v>44</v>
      </c>
      <c r="I223" s="89">
        <f t="shared" si="12"/>
        <v>6.32</v>
      </c>
      <c r="J223" s="89">
        <f t="shared" si="13"/>
        <v>27.81</v>
      </c>
      <c r="K223" s="89">
        <f t="shared" si="14"/>
        <v>6.56</v>
      </c>
      <c r="L223" s="89">
        <f t="shared" si="15"/>
        <v>34.369999999999997</v>
      </c>
      <c r="M223" s="61"/>
    </row>
    <row r="224" spans="1:13" ht="45">
      <c r="A224" s="89">
        <v>217</v>
      </c>
      <c r="B224" s="91" t="s">
        <v>10</v>
      </c>
      <c r="C224" s="91" t="s">
        <v>30</v>
      </c>
      <c r="D224" s="91" t="s">
        <v>28</v>
      </c>
      <c r="E224" s="91" t="s">
        <v>112</v>
      </c>
      <c r="F224" s="92">
        <v>0.1</v>
      </c>
      <c r="G224" s="93">
        <v>1055</v>
      </c>
      <c r="H224" s="90">
        <v>143</v>
      </c>
      <c r="I224" s="89">
        <f t="shared" si="12"/>
        <v>6.32</v>
      </c>
      <c r="J224" s="89">
        <f t="shared" si="13"/>
        <v>90.38</v>
      </c>
      <c r="K224" s="89">
        <f t="shared" si="14"/>
        <v>21.32</v>
      </c>
      <c r="L224" s="89">
        <f t="shared" si="15"/>
        <v>111.69999999999999</v>
      </c>
      <c r="M224" s="61"/>
    </row>
    <row r="225" spans="1:13" ht="30" customHeight="1">
      <c r="A225" s="89">
        <v>218</v>
      </c>
      <c r="B225" s="91" t="s">
        <v>142</v>
      </c>
      <c r="C225" s="91" t="s">
        <v>125</v>
      </c>
      <c r="D225" s="91" t="s">
        <v>239</v>
      </c>
      <c r="E225" s="91" t="s">
        <v>412</v>
      </c>
      <c r="F225" s="92" t="s">
        <v>469</v>
      </c>
      <c r="G225" s="93">
        <v>2185</v>
      </c>
      <c r="H225" s="90">
        <v>20</v>
      </c>
      <c r="I225" s="89">
        <f t="shared" si="12"/>
        <v>13.09</v>
      </c>
      <c r="J225" s="89">
        <f t="shared" si="13"/>
        <v>52.36</v>
      </c>
      <c r="K225" s="89">
        <f t="shared" si="14"/>
        <v>12.35</v>
      </c>
      <c r="L225" s="89">
        <f t="shared" si="15"/>
        <v>64.709999999999994</v>
      </c>
      <c r="M225" s="61"/>
    </row>
    <row r="226" spans="1:13" ht="30" customHeight="1">
      <c r="A226" s="89">
        <v>219</v>
      </c>
      <c r="B226" s="91" t="s">
        <v>10</v>
      </c>
      <c r="C226" s="91" t="s">
        <v>34</v>
      </c>
      <c r="D226" s="91" t="s">
        <v>35</v>
      </c>
      <c r="E226" s="91" t="s">
        <v>116</v>
      </c>
      <c r="F226" s="92" t="s">
        <v>381</v>
      </c>
      <c r="G226" s="93">
        <v>1315</v>
      </c>
      <c r="H226" s="90">
        <v>1</v>
      </c>
      <c r="I226" s="89">
        <f t="shared" si="12"/>
        <v>7.8780000000000001</v>
      </c>
      <c r="J226" s="89">
        <f t="shared" si="13"/>
        <v>3.94</v>
      </c>
      <c r="K226" s="89">
        <f t="shared" si="14"/>
        <v>0.93</v>
      </c>
      <c r="L226" s="89">
        <f t="shared" si="15"/>
        <v>4.87</v>
      </c>
      <c r="M226" s="61"/>
    </row>
    <row r="227" spans="1:13" ht="45">
      <c r="A227" s="89">
        <v>220</v>
      </c>
      <c r="B227" s="91" t="s">
        <v>10</v>
      </c>
      <c r="C227" s="91" t="s">
        <v>34</v>
      </c>
      <c r="D227" s="91" t="s">
        <v>35</v>
      </c>
      <c r="E227" s="91" t="s">
        <v>116</v>
      </c>
      <c r="F227" s="92" t="s">
        <v>469</v>
      </c>
      <c r="G227" s="93">
        <v>1315</v>
      </c>
      <c r="H227" s="90">
        <v>149</v>
      </c>
      <c r="I227" s="89">
        <f t="shared" si="12"/>
        <v>7.8780000000000001</v>
      </c>
      <c r="J227" s="89">
        <f t="shared" si="13"/>
        <v>234.76</v>
      </c>
      <c r="K227" s="89">
        <f t="shared" si="14"/>
        <v>55.38</v>
      </c>
      <c r="L227" s="89">
        <f t="shared" si="15"/>
        <v>290.14</v>
      </c>
      <c r="M227" s="61"/>
    </row>
    <row r="228" spans="1:13" ht="45">
      <c r="A228" s="89">
        <v>221</v>
      </c>
      <c r="B228" s="91" t="s">
        <v>10</v>
      </c>
      <c r="C228" s="91" t="s">
        <v>30</v>
      </c>
      <c r="D228" s="91" t="s">
        <v>241</v>
      </c>
      <c r="E228" s="91" t="s">
        <v>413</v>
      </c>
      <c r="F228" s="92">
        <v>0.1</v>
      </c>
      <c r="G228" s="93">
        <v>775</v>
      </c>
      <c r="H228" s="90">
        <v>110</v>
      </c>
      <c r="I228" s="89">
        <f t="shared" si="12"/>
        <v>4.6429999999999998</v>
      </c>
      <c r="J228" s="89">
        <f t="shared" si="13"/>
        <v>51.07</v>
      </c>
      <c r="K228" s="89">
        <f t="shared" si="14"/>
        <v>12.05</v>
      </c>
      <c r="L228" s="89">
        <f t="shared" si="15"/>
        <v>63.120000000000005</v>
      </c>
      <c r="M228" s="61"/>
    </row>
    <row r="229" spans="1:13" ht="30" customHeight="1">
      <c r="A229" s="89">
        <v>222</v>
      </c>
      <c r="B229" s="91" t="s">
        <v>10</v>
      </c>
      <c r="C229" s="91" t="s">
        <v>37</v>
      </c>
      <c r="D229" s="91" t="s">
        <v>28</v>
      </c>
      <c r="E229" s="91" t="s">
        <v>147</v>
      </c>
      <c r="F229" s="92" t="s">
        <v>392</v>
      </c>
      <c r="G229" s="93">
        <v>1075</v>
      </c>
      <c r="H229" s="90">
        <v>54.5</v>
      </c>
      <c r="I229" s="89">
        <f t="shared" si="12"/>
        <v>6.44</v>
      </c>
      <c r="J229" s="89">
        <f t="shared" si="13"/>
        <v>35.1</v>
      </c>
      <c r="K229" s="89">
        <f t="shared" si="14"/>
        <v>8.2799999999999994</v>
      </c>
      <c r="L229" s="89">
        <f t="shared" si="15"/>
        <v>43.38</v>
      </c>
      <c r="M229" s="61"/>
    </row>
    <row r="230" spans="1:13" ht="30" customHeight="1">
      <c r="A230" s="89">
        <v>223</v>
      </c>
      <c r="B230" s="91" t="s">
        <v>10</v>
      </c>
      <c r="C230" s="91" t="s">
        <v>34</v>
      </c>
      <c r="D230" s="91" t="s">
        <v>72</v>
      </c>
      <c r="E230" s="91" t="s">
        <v>73</v>
      </c>
      <c r="F230" s="92" t="s">
        <v>469</v>
      </c>
      <c r="G230" s="93">
        <v>1375</v>
      </c>
      <c r="H230" s="90">
        <v>156</v>
      </c>
      <c r="I230" s="89">
        <f t="shared" si="12"/>
        <v>8.2370000000000001</v>
      </c>
      <c r="J230" s="89">
        <f t="shared" si="13"/>
        <v>256.99</v>
      </c>
      <c r="K230" s="89">
        <f t="shared" si="14"/>
        <v>60.62</v>
      </c>
      <c r="L230" s="89">
        <f t="shared" si="15"/>
        <v>317.61</v>
      </c>
      <c r="M230" s="61"/>
    </row>
    <row r="231" spans="1:13" ht="30" customHeight="1">
      <c r="A231" s="89">
        <v>224</v>
      </c>
      <c r="B231" s="91" t="s">
        <v>10</v>
      </c>
      <c r="C231" s="91" t="s">
        <v>37</v>
      </c>
      <c r="D231" s="91" t="s">
        <v>31</v>
      </c>
      <c r="E231" s="91" t="s">
        <v>74</v>
      </c>
      <c r="F231" s="92" t="s">
        <v>392</v>
      </c>
      <c r="G231" s="93">
        <v>1210</v>
      </c>
      <c r="H231" s="90">
        <v>140.75</v>
      </c>
      <c r="I231" s="89">
        <f t="shared" si="12"/>
        <v>7.2489999999999997</v>
      </c>
      <c r="J231" s="89">
        <f t="shared" si="13"/>
        <v>102.03</v>
      </c>
      <c r="K231" s="89">
        <f t="shared" si="14"/>
        <v>24.07</v>
      </c>
      <c r="L231" s="89">
        <f t="shared" si="15"/>
        <v>126.1</v>
      </c>
      <c r="M231" s="61"/>
    </row>
    <row r="232" spans="1:13" ht="30" customHeight="1">
      <c r="A232" s="89">
        <v>225</v>
      </c>
      <c r="B232" s="91" t="s">
        <v>10</v>
      </c>
      <c r="C232" s="91" t="s">
        <v>37</v>
      </c>
      <c r="D232" s="91" t="s">
        <v>31</v>
      </c>
      <c r="E232" s="91" t="s">
        <v>74</v>
      </c>
      <c r="F232" s="92" t="s">
        <v>381</v>
      </c>
      <c r="G232" s="93">
        <v>1210</v>
      </c>
      <c r="H232" s="90">
        <v>1.25</v>
      </c>
      <c r="I232" s="89">
        <f t="shared" si="12"/>
        <v>7.2489999999999997</v>
      </c>
      <c r="J232" s="89">
        <f t="shared" si="13"/>
        <v>4.53</v>
      </c>
      <c r="K232" s="89">
        <f t="shared" si="14"/>
        <v>1.07</v>
      </c>
      <c r="L232" s="89">
        <f t="shared" si="15"/>
        <v>5.6000000000000005</v>
      </c>
      <c r="M232" s="61"/>
    </row>
    <row r="233" spans="1:13" ht="30" customHeight="1">
      <c r="A233" s="89">
        <v>226</v>
      </c>
      <c r="B233" s="91" t="s">
        <v>10</v>
      </c>
      <c r="C233" s="91" t="s">
        <v>37</v>
      </c>
      <c r="D233" s="91" t="s">
        <v>72</v>
      </c>
      <c r="E233" s="91" t="s">
        <v>75</v>
      </c>
      <c r="F233" s="92" t="s">
        <v>392</v>
      </c>
      <c r="G233" s="93">
        <v>1395</v>
      </c>
      <c r="H233" s="90">
        <v>54</v>
      </c>
      <c r="I233" s="89">
        <f t="shared" si="12"/>
        <v>8.3569999999999993</v>
      </c>
      <c r="J233" s="89">
        <f t="shared" si="13"/>
        <v>45.13</v>
      </c>
      <c r="K233" s="89">
        <f t="shared" si="14"/>
        <v>10.65</v>
      </c>
      <c r="L233" s="89">
        <f t="shared" si="15"/>
        <v>55.78</v>
      </c>
      <c r="M233" s="61"/>
    </row>
    <row r="234" spans="1:13" ht="30" customHeight="1">
      <c r="A234" s="89">
        <v>227</v>
      </c>
      <c r="B234" s="91" t="s">
        <v>10</v>
      </c>
      <c r="C234" s="91" t="s">
        <v>37</v>
      </c>
      <c r="D234" s="91" t="s">
        <v>40</v>
      </c>
      <c r="E234" s="91" t="s">
        <v>77</v>
      </c>
      <c r="F234" s="92" t="s">
        <v>392</v>
      </c>
      <c r="G234" s="93">
        <v>1525</v>
      </c>
      <c r="H234" s="90">
        <v>88</v>
      </c>
      <c r="I234" s="89">
        <f t="shared" si="12"/>
        <v>9.1359999999999992</v>
      </c>
      <c r="J234" s="89">
        <f t="shared" si="13"/>
        <v>80.400000000000006</v>
      </c>
      <c r="K234" s="89">
        <f t="shared" si="14"/>
        <v>18.97</v>
      </c>
      <c r="L234" s="89">
        <f t="shared" si="15"/>
        <v>99.37</v>
      </c>
      <c r="M234" s="61"/>
    </row>
    <row r="235" spans="1:13" ht="30" customHeight="1">
      <c r="A235" s="89">
        <v>228</v>
      </c>
      <c r="B235" s="91" t="s">
        <v>10</v>
      </c>
      <c r="C235" s="91" t="s">
        <v>37</v>
      </c>
      <c r="D235" s="91" t="s">
        <v>40</v>
      </c>
      <c r="E235" s="91" t="s">
        <v>76</v>
      </c>
      <c r="F235" s="92" t="s">
        <v>392</v>
      </c>
      <c r="G235" s="93">
        <v>1525</v>
      </c>
      <c r="H235" s="90">
        <v>111</v>
      </c>
      <c r="I235" s="89">
        <f t="shared" si="12"/>
        <v>9.1359999999999992</v>
      </c>
      <c r="J235" s="89">
        <f t="shared" si="13"/>
        <v>101.41</v>
      </c>
      <c r="K235" s="89">
        <f t="shared" si="14"/>
        <v>23.92</v>
      </c>
      <c r="L235" s="89">
        <f t="shared" si="15"/>
        <v>125.33</v>
      </c>
      <c r="M235" s="61"/>
    </row>
    <row r="236" spans="1:13" ht="30" customHeight="1">
      <c r="A236" s="89">
        <v>229</v>
      </c>
      <c r="B236" s="91" t="s">
        <v>10</v>
      </c>
      <c r="C236" s="91" t="s">
        <v>37</v>
      </c>
      <c r="D236" s="91" t="s">
        <v>35</v>
      </c>
      <c r="E236" s="91" t="s">
        <v>78</v>
      </c>
      <c r="F236" s="92" t="s">
        <v>392</v>
      </c>
      <c r="G236" s="93">
        <v>1315</v>
      </c>
      <c r="H236" s="90">
        <v>133.5</v>
      </c>
      <c r="I236" s="89">
        <f t="shared" si="12"/>
        <v>7.8780000000000001</v>
      </c>
      <c r="J236" s="89">
        <f t="shared" si="13"/>
        <v>105.17</v>
      </c>
      <c r="K236" s="89">
        <f t="shared" si="14"/>
        <v>24.81</v>
      </c>
      <c r="L236" s="89">
        <f t="shared" si="15"/>
        <v>129.97999999999999</v>
      </c>
      <c r="M236" s="61"/>
    </row>
    <row r="237" spans="1:13" ht="45">
      <c r="A237" s="89">
        <v>230</v>
      </c>
      <c r="B237" s="91" t="s">
        <v>10</v>
      </c>
      <c r="C237" s="91" t="s">
        <v>179</v>
      </c>
      <c r="D237" s="91" t="s">
        <v>222</v>
      </c>
      <c r="E237" s="91" t="s">
        <v>225</v>
      </c>
      <c r="F237" s="92" t="s">
        <v>469</v>
      </c>
      <c r="G237" s="93">
        <v>1580</v>
      </c>
      <c r="H237" s="90">
        <v>41</v>
      </c>
      <c r="I237" s="89">
        <f t="shared" si="12"/>
        <v>9.4659999999999993</v>
      </c>
      <c r="J237" s="89">
        <f t="shared" si="13"/>
        <v>77.62</v>
      </c>
      <c r="K237" s="89">
        <f t="shared" si="14"/>
        <v>18.309999999999999</v>
      </c>
      <c r="L237" s="89">
        <f t="shared" si="15"/>
        <v>95.93</v>
      </c>
      <c r="M237" s="61"/>
    </row>
    <row r="238" spans="1:13" ht="45">
      <c r="A238" s="89">
        <v>231</v>
      </c>
      <c r="B238" s="91" t="s">
        <v>10</v>
      </c>
      <c r="C238" s="91" t="s">
        <v>235</v>
      </c>
      <c r="D238" s="91" t="s">
        <v>5</v>
      </c>
      <c r="E238" s="91" t="s">
        <v>318</v>
      </c>
      <c r="F238" s="92">
        <v>0.2</v>
      </c>
      <c r="G238" s="93">
        <v>1665</v>
      </c>
      <c r="H238" s="90">
        <v>24</v>
      </c>
      <c r="I238" s="89">
        <f t="shared" si="12"/>
        <v>9.9749999999999996</v>
      </c>
      <c r="J238" s="89">
        <f t="shared" si="13"/>
        <v>47.88</v>
      </c>
      <c r="K238" s="89">
        <f t="shared" si="14"/>
        <v>11.29</v>
      </c>
      <c r="L238" s="89">
        <f t="shared" si="15"/>
        <v>59.17</v>
      </c>
      <c r="M238" s="61"/>
    </row>
    <row r="239" spans="1:13" ht="45">
      <c r="A239" s="89">
        <v>232</v>
      </c>
      <c r="B239" s="91" t="s">
        <v>10</v>
      </c>
      <c r="C239" s="91" t="s">
        <v>107</v>
      </c>
      <c r="D239" s="91" t="s">
        <v>40</v>
      </c>
      <c r="E239" s="91" t="s">
        <v>285</v>
      </c>
      <c r="F239" s="92">
        <v>0.1</v>
      </c>
      <c r="G239" s="93">
        <v>1290</v>
      </c>
      <c r="H239" s="90">
        <v>41</v>
      </c>
      <c r="I239" s="89">
        <f t="shared" si="12"/>
        <v>7.7279999999999998</v>
      </c>
      <c r="J239" s="89">
        <f t="shared" si="13"/>
        <v>31.68</v>
      </c>
      <c r="K239" s="89">
        <f t="shared" si="14"/>
        <v>7.47</v>
      </c>
      <c r="L239" s="89">
        <f t="shared" si="15"/>
        <v>39.15</v>
      </c>
      <c r="M239" s="61"/>
    </row>
    <row r="240" spans="1:13" ht="30" customHeight="1">
      <c r="A240" s="89">
        <v>233</v>
      </c>
      <c r="B240" s="91" t="s">
        <v>10</v>
      </c>
      <c r="C240" s="91" t="s">
        <v>329</v>
      </c>
      <c r="D240" s="91" t="s">
        <v>31</v>
      </c>
      <c r="E240" s="91" t="s">
        <v>355</v>
      </c>
      <c r="F240" s="92" t="s">
        <v>392</v>
      </c>
      <c r="G240" s="93">
        <v>1230</v>
      </c>
      <c r="H240" s="90">
        <v>154</v>
      </c>
      <c r="I240" s="89">
        <f t="shared" si="12"/>
        <v>7.3689999999999998</v>
      </c>
      <c r="J240" s="89">
        <f t="shared" si="13"/>
        <v>113.48</v>
      </c>
      <c r="K240" s="89">
        <f t="shared" si="14"/>
        <v>26.77</v>
      </c>
      <c r="L240" s="89">
        <f t="shared" si="15"/>
        <v>140.25</v>
      </c>
      <c r="M240" s="61"/>
    </row>
    <row r="241" spans="1:13" ht="30" customHeight="1">
      <c r="A241" s="89">
        <v>234</v>
      </c>
      <c r="B241" s="91" t="s">
        <v>10</v>
      </c>
      <c r="C241" s="91" t="s">
        <v>233</v>
      </c>
      <c r="D241" s="91" t="s">
        <v>31</v>
      </c>
      <c r="E241" s="91" t="s">
        <v>414</v>
      </c>
      <c r="F241" s="92">
        <v>0.2</v>
      </c>
      <c r="G241" s="93">
        <v>1210</v>
      </c>
      <c r="H241" s="90">
        <v>24</v>
      </c>
      <c r="I241" s="89">
        <f t="shared" si="12"/>
        <v>7.2489999999999997</v>
      </c>
      <c r="J241" s="89">
        <f t="shared" si="13"/>
        <v>34.799999999999997</v>
      </c>
      <c r="K241" s="89">
        <f t="shared" si="14"/>
        <v>8.2100000000000009</v>
      </c>
      <c r="L241" s="89">
        <f t="shared" si="15"/>
        <v>43.01</v>
      </c>
      <c r="M241" s="61"/>
    </row>
    <row r="242" spans="1:13" ht="30" customHeight="1">
      <c r="A242" s="89">
        <v>235</v>
      </c>
      <c r="B242" s="91" t="s">
        <v>10</v>
      </c>
      <c r="C242" s="91" t="s">
        <v>179</v>
      </c>
      <c r="D242" s="91" t="s">
        <v>181</v>
      </c>
      <c r="E242" s="91" t="s">
        <v>226</v>
      </c>
      <c r="F242" s="92" t="s">
        <v>469</v>
      </c>
      <c r="G242" s="93">
        <v>1785</v>
      </c>
      <c r="H242" s="90">
        <v>48</v>
      </c>
      <c r="I242" s="89">
        <f t="shared" si="12"/>
        <v>10.694000000000001</v>
      </c>
      <c r="J242" s="89">
        <f t="shared" si="13"/>
        <v>102.66</v>
      </c>
      <c r="K242" s="89">
        <f t="shared" si="14"/>
        <v>24.22</v>
      </c>
      <c r="L242" s="89">
        <f t="shared" si="15"/>
        <v>126.88</v>
      </c>
      <c r="M242" s="61"/>
    </row>
    <row r="243" spans="1:13" ht="30" customHeight="1">
      <c r="A243" s="89">
        <v>236</v>
      </c>
      <c r="B243" s="91" t="s">
        <v>10</v>
      </c>
      <c r="C243" s="91" t="s">
        <v>37</v>
      </c>
      <c r="D243" s="91" t="s">
        <v>28</v>
      </c>
      <c r="E243" s="91" t="s">
        <v>259</v>
      </c>
      <c r="F243" s="92" t="s">
        <v>392</v>
      </c>
      <c r="G243" s="93">
        <v>1055</v>
      </c>
      <c r="H243" s="90">
        <v>130.09</v>
      </c>
      <c r="I243" s="89">
        <f t="shared" si="12"/>
        <v>6.32</v>
      </c>
      <c r="J243" s="89">
        <f t="shared" si="13"/>
        <v>82.22</v>
      </c>
      <c r="K243" s="89">
        <f t="shared" si="14"/>
        <v>19.399999999999999</v>
      </c>
      <c r="L243" s="89">
        <f t="shared" si="15"/>
        <v>101.62</v>
      </c>
      <c r="M243" s="61"/>
    </row>
    <row r="244" spans="1:13" ht="30" customHeight="1">
      <c r="A244" s="89">
        <v>237</v>
      </c>
      <c r="B244" s="91" t="s">
        <v>10</v>
      </c>
      <c r="C244" s="91" t="s">
        <v>37</v>
      </c>
      <c r="D244" s="91" t="s">
        <v>28</v>
      </c>
      <c r="E244" s="91" t="s">
        <v>259</v>
      </c>
      <c r="F244" s="92" t="s">
        <v>381</v>
      </c>
      <c r="G244" s="93">
        <v>1055</v>
      </c>
      <c r="H244" s="90">
        <v>0.91</v>
      </c>
      <c r="I244" s="89">
        <f t="shared" si="12"/>
        <v>6.32</v>
      </c>
      <c r="J244" s="89">
        <f t="shared" si="13"/>
        <v>2.88</v>
      </c>
      <c r="K244" s="89">
        <f t="shared" si="14"/>
        <v>0.68</v>
      </c>
      <c r="L244" s="89">
        <f t="shared" si="15"/>
        <v>3.56</v>
      </c>
      <c r="M244" s="61"/>
    </row>
    <row r="245" spans="1:13" ht="30" customHeight="1">
      <c r="A245" s="89">
        <v>238</v>
      </c>
      <c r="B245" s="91" t="s">
        <v>10</v>
      </c>
      <c r="C245" s="91" t="s">
        <v>30</v>
      </c>
      <c r="D245" s="91" t="s">
        <v>28</v>
      </c>
      <c r="E245" s="91" t="s">
        <v>301</v>
      </c>
      <c r="F245" s="92">
        <v>0.1</v>
      </c>
      <c r="G245" s="93">
        <v>1055</v>
      </c>
      <c r="H245" s="90">
        <v>110</v>
      </c>
      <c r="I245" s="89">
        <f t="shared" si="12"/>
        <v>6.32</v>
      </c>
      <c r="J245" s="89">
        <f t="shared" si="13"/>
        <v>69.52</v>
      </c>
      <c r="K245" s="89">
        <f t="shared" si="14"/>
        <v>16.399999999999999</v>
      </c>
      <c r="L245" s="89">
        <f t="shared" si="15"/>
        <v>85.919999999999987</v>
      </c>
      <c r="M245" s="61"/>
    </row>
    <row r="246" spans="1:13" ht="45">
      <c r="A246" s="89">
        <v>239</v>
      </c>
      <c r="B246" s="91" t="s">
        <v>10</v>
      </c>
      <c r="C246" s="91" t="s">
        <v>329</v>
      </c>
      <c r="D246" s="91" t="s">
        <v>35</v>
      </c>
      <c r="E246" s="91" t="s">
        <v>356</v>
      </c>
      <c r="F246" s="92" t="s">
        <v>392</v>
      </c>
      <c r="G246" s="93">
        <v>1375</v>
      </c>
      <c r="H246" s="90">
        <v>154</v>
      </c>
      <c r="I246" s="89">
        <f t="shared" si="12"/>
        <v>8.2370000000000001</v>
      </c>
      <c r="J246" s="89">
        <f t="shared" si="13"/>
        <v>126.85</v>
      </c>
      <c r="K246" s="89">
        <f t="shared" si="14"/>
        <v>29.92</v>
      </c>
      <c r="L246" s="89">
        <f t="shared" si="15"/>
        <v>156.76999999999998</v>
      </c>
      <c r="M246" s="61"/>
    </row>
    <row r="247" spans="1:13" ht="30" customHeight="1">
      <c r="A247" s="89">
        <v>240</v>
      </c>
      <c r="B247" s="91" t="s">
        <v>10</v>
      </c>
      <c r="C247" s="91" t="s">
        <v>235</v>
      </c>
      <c r="D247" s="91" t="s">
        <v>5</v>
      </c>
      <c r="E247" s="91" t="s">
        <v>493</v>
      </c>
      <c r="F247" s="92">
        <v>0.2</v>
      </c>
      <c r="G247" s="93">
        <v>1705</v>
      </c>
      <c r="H247" s="90">
        <v>12</v>
      </c>
      <c r="I247" s="89">
        <f t="shared" si="12"/>
        <v>10.214</v>
      </c>
      <c r="J247" s="89">
        <f t="shared" si="13"/>
        <v>24.51</v>
      </c>
      <c r="K247" s="89">
        <f t="shared" si="14"/>
        <v>5.78</v>
      </c>
      <c r="L247" s="89">
        <f t="shared" si="15"/>
        <v>30.290000000000003</v>
      </c>
      <c r="M247" s="61"/>
    </row>
    <row r="248" spans="1:13" ht="30" customHeight="1">
      <c r="A248" s="89">
        <v>241</v>
      </c>
      <c r="B248" s="91" t="s">
        <v>10</v>
      </c>
      <c r="C248" s="91" t="s">
        <v>37</v>
      </c>
      <c r="D248" s="91" t="s">
        <v>31</v>
      </c>
      <c r="E248" s="91" t="s">
        <v>80</v>
      </c>
      <c r="F248" s="92" t="s">
        <v>392</v>
      </c>
      <c r="G248" s="93">
        <v>1170</v>
      </c>
      <c r="H248" s="90">
        <v>113</v>
      </c>
      <c r="I248" s="89">
        <f t="shared" si="12"/>
        <v>7.0090000000000003</v>
      </c>
      <c r="J248" s="89">
        <f t="shared" si="13"/>
        <v>79.2</v>
      </c>
      <c r="K248" s="89">
        <f t="shared" si="14"/>
        <v>18.68</v>
      </c>
      <c r="L248" s="89">
        <f t="shared" si="15"/>
        <v>97.88</v>
      </c>
      <c r="M248" s="61"/>
    </row>
    <row r="249" spans="1:13" ht="45">
      <c r="A249" s="89">
        <v>242</v>
      </c>
      <c r="B249" s="91" t="s">
        <v>10</v>
      </c>
      <c r="C249" s="91" t="s">
        <v>37</v>
      </c>
      <c r="D249" s="91" t="s">
        <v>31</v>
      </c>
      <c r="E249" s="91" t="s">
        <v>79</v>
      </c>
      <c r="F249" s="92" t="s">
        <v>392</v>
      </c>
      <c r="G249" s="93">
        <v>1170</v>
      </c>
      <c r="H249" s="90">
        <v>76</v>
      </c>
      <c r="I249" s="89">
        <f t="shared" si="12"/>
        <v>7.0090000000000003</v>
      </c>
      <c r="J249" s="89">
        <f t="shared" si="13"/>
        <v>53.27</v>
      </c>
      <c r="K249" s="89">
        <f t="shared" si="14"/>
        <v>12.57</v>
      </c>
      <c r="L249" s="89">
        <f t="shared" si="15"/>
        <v>65.84</v>
      </c>
      <c r="M249" s="61"/>
    </row>
    <row r="250" spans="1:13" ht="45">
      <c r="A250" s="89">
        <v>243</v>
      </c>
      <c r="B250" s="91" t="s">
        <v>10</v>
      </c>
      <c r="C250" s="91" t="s">
        <v>37</v>
      </c>
      <c r="D250" s="91" t="s">
        <v>35</v>
      </c>
      <c r="E250" s="91" t="s">
        <v>494</v>
      </c>
      <c r="F250" s="92" t="s">
        <v>392</v>
      </c>
      <c r="G250" s="93">
        <v>1315</v>
      </c>
      <c r="H250" s="90">
        <v>108.67</v>
      </c>
      <c r="I250" s="89">
        <f t="shared" si="12"/>
        <v>7.8780000000000001</v>
      </c>
      <c r="J250" s="89">
        <f t="shared" si="13"/>
        <v>85.61</v>
      </c>
      <c r="K250" s="89">
        <f t="shared" si="14"/>
        <v>20.2</v>
      </c>
      <c r="L250" s="89">
        <f t="shared" si="15"/>
        <v>105.81</v>
      </c>
      <c r="M250" s="61"/>
    </row>
    <row r="251" spans="1:13" ht="30" customHeight="1">
      <c r="A251" s="89">
        <v>244</v>
      </c>
      <c r="B251" s="91" t="s">
        <v>10</v>
      </c>
      <c r="C251" s="91" t="s">
        <v>37</v>
      </c>
      <c r="D251" s="91" t="s">
        <v>35</v>
      </c>
      <c r="E251" s="91" t="s">
        <v>494</v>
      </c>
      <c r="F251" s="92" t="s">
        <v>495</v>
      </c>
      <c r="G251" s="93">
        <v>1315</v>
      </c>
      <c r="H251" s="90">
        <v>0.33</v>
      </c>
      <c r="I251" s="89">
        <f t="shared" si="12"/>
        <v>7.8780000000000001</v>
      </c>
      <c r="J251" s="89">
        <f t="shared" si="13"/>
        <v>1.3</v>
      </c>
      <c r="K251" s="89">
        <f t="shared" si="14"/>
        <v>0.31</v>
      </c>
      <c r="L251" s="89">
        <f t="shared" si="15"/>
        <v>1.61</v>
      </c>
      <c r="M251" s="61"/>
    </row>
    <row r="252" spans="1:13" ht="30" customHeight="1">
      <c r="A252" s="89">
        <v>245</v>
      </c>
      <c r="B252" s="91" t="s">
        <v>10</v>
      </c>
      <c r="C252" s="91" t="s">
        <v>329</v>
      </c>
      <c r="D252" s="91" t="s">
        <v>31</v>
      </c>
      <c r="E252" s="91" t="s">
        <v>357</v>
      </c>
      <c r="F252" s="92" t="s">
        <v>392</v>
      </c>
      <c r="G252" s="93">
        <v>1230</v>
      </c>
      <c r="H252" s="90">
        <v>80</v>
      </c>
      <c r="I252" s="89">
        <f t="shared" si="12"/>
        <v>7.3689999999999998</v>
      </c>
      <c r="J252" s="89">
        <f t="shared" si="13"/>
        <v>58.95</v>
      </c>
      <c r="K252" s="89">
        <f t="shared" si="14"/>
        <v>13.91</v>
      </c>
      <c r="L252" s="89">
        <f t="shared" si="15"/>
        <v>72.86</v>
      </c>
      <c r="M252" s="61"/>
    </row>
    <row r="253" spans="1:13" ht="30" customHeight="1">
      <c r="A253" s="89">
        <v>246</v>
      </c>
      <c r="B253" s="91" t="s">
        <v>10</v>
      </c>
      <c r="C253" s="91" t="s">
        <v>38</v>
      </c>
      <c r="D253" s="91" t="s">
        <v>31</v>
      </c>
      <c r="E253" s="91" t="s">
        <v>203</v>
      </c>
      <c r="F253" s="92" t="s">
        <v>469</v>
      </c>
      <c r="G253" s="93">
        <v>1230</v>
      </c>
      <c r="H253" s="90">
        <v>164.5</v>
      </c>
      <c r="I253" s="89">
        <f t="shared" si="12"/>
        <v>7.3689999999999998</v>
      </c>
      <c r="J253" s="89">
        <f t="shared" si="13"/>
        <v>242.44</v>
      </c>
      <c r="K253" s="89">
        <f t="shared" si="14"/>
        <v>57.19</v>
      </c>
      <c r="L253" s="89">
        <f t="shared" si="15"/>
        <v>299.63</v>
      </c>
      <c r="M253" s="61"/>
    </row>
    <row r="254" spans="1:13" ht="30" customHeight="1">
      <c r="A254" s="89">
        <v>247</v>
      </c>
      <c r="B254" s="91" t="s">
        <v>10</v>
      </c>
      <c r="C254" s="91" t="s">
        <v>37</v>
      </c>
      <c r="D254" s="91" t="s">
        <v>35</v>
      </c>
      <c r="E254" s="91" t="s">
        <v>286</v>
      </c>
      <c r="F254" s="92" t="s">
        <v>392</v>
      </c>
      <c r="G254" s="93">
        <v>1315</v>
      </c>
      <c r="H254" s="90">
        <v>153.08000000000001</v>
      </c>
      <c r="I254" s="89">
        <f t="shared" si="12"/>
        <v>7.8780000000000001</v>
      </c>
      <c r="J254" s="89">
        <f t="shared" si="13"/>
        <v>120.6</v>
      </c>
      <c r="K254" s="89">
        <f t="shared" si="14"/>
        <v>28.45</v>
      </c>
      <c r="L254" s="89">
        <f t="shared" si="15"/>
        <v>149.04999999999998</v>
      </c>
      <c r="M254" s="61"/>
    </row>
    <row r="255" spans="1:13" ht="30" customHeight="1">
      <c r="A255" s="89">
        <v>248</v>
      </c>
      <c r="B255" s="91" t="s">
        <v>10</v>
      </c>
      <c r="C255" s="91" t="s">
        <v>37</v>
      </c>
      <c r="D255" s="91" t="s">
        <v>35</v>
      </c>
      <c r="E255" s="91" t="s">
        <v>286</v>
      </c>
      <c r="F255" s="92" t="s">
        <v>381</v>
      </c>
      <c r="G255" s="93">
        <v>1315</v>
      </c>
      <c r="H255" s="90">
        <v>0.92</v>
      </c>
      <c r="I255" s="89">
        <f t="shared" si="12"/>
        <v>7.8780000000000001</v>
      </c>
      <c r="J255" s="89">
        <f t="shared" si="13"/>
        <v>3.62</v>
      </c>
      <c r="K255" s="89">
        <f t="shared" si="14"/>
        <v>0.85</v>
      </c>
      <c r="L255" s="89">
        <f t="shared" si="15"/>
        <v>4.47</v>
      </c>
      <c r="M255" s="61"/>
    </row>
    <row r="256" spans="1:13" ht="30" customHeight="1">
      <c r="A256" s="89">
        <v>249</v>
      </c>
      <c r="B256" s="91" t="s">
        <v>10</v>
      </c>
      <c r="C256" s="91" t="s">
        <v>179</v>
      </c>
      <c r="D256" s="91" t="s">
        <v>181</v>
      </c>
      <c r="E256" s="91" t="s">
        <v>358</v>
      </c>
      <c r="F256" s="92" t="s">
        <v>469</v>
      </c>
      <c r="G256" s="93">
        <v>1805</v>
      </c>
      <c r="H256" s="90">
        <v>11</v>
      </c>
      <c r="I256" s="89">
        <f t="shared" si="12"/>
        <v>10.814</v>
      </c>
      <c r="J256" s="89">
        <f t="shared" si="13"/>
        <v>23.79</v>
      </c>
      <c r="K256" s="89">
        <f t="shared" si="14"/>
        <v>5.61</v>
      </c>
      <c r="L256" s="89">
        <f t="shared" si="15"/>
        <v>29.4</v>
      </c>
      <c r="M256" s="61"/>
    </row>
    <row r="257" spans="1:13" ht="30" customHeight="1">
      <c r="A257" s="89">
        <v>250</v>
      </c>
      <c r="B257" s="91" t="s">
        <v>10</v>
      </c>
      <c r="C257" s="91" t="s">
        <v>329</v>
      </c>
      <c r="D257" s="91" t="s">
        <v>60</v>
      </c>
      <c r="E257" s="91" t="s">
        <v>359</v>
      </c>
      <c r="F257" s="92" t="s">
        <v>392</v>
      </c>
      <c r="G257" s="93">
        <v>1825</v>
      </c>
      <c r="H257" s="90">
        <v>144</v>
      </c>
      <c r="I257" s="89">
        <f t="shared" si="12"/>
        <v>10.933</v>
      </c>
      <c r="J257" s="89">
        <f t="shared" si="13"/>
        <v>157.44</v>
      </c>
      <c r="K257" s="89">
        <f t="shared" si="14"/>
        <v>37.14</v>
      </c>
      <c r="L257" s="89">
        <f t="shared" si="15"/>
        <v>194.57999999999998</v>
      </c>
      <c r="M257" s="61"/>
    </row>
    <row r="258" spans="1:13" ht="30" customHeight="1">
      <c r="A258" s="89">
        <v>251</v>
      </c>
      <c r="B258" s="91" t="s">
        <v>10</v>
      </c>
      <c r="C258" s="91" t="s">
        <v>248</v>
      </c>
      <c r="D258" s="91" t="s">
        <v>5</v>
      </c>
      <c r="E258" s="91" t="s">
        <v>260</v>
      </c>
      <c r="F258" s="92">
        <v>0.2</v>
      </c>
      <c r="G258" s="93">
        <v>1635</v>
      </c>
      <c r="H258" s="90">
        <v>19</v>
      </c>
      <c r="I258" s="89">
        <f t="shared" si="12"/>
        <v>9.7949999999999999</v>
      </c>
      <c r="J258" s="89">
        <f t="shared" si="13"/>
        <v>37.22</v>
      </c>
      <c r="K258" s="89">
        <f t="shared" si="14"/>
        <v>8.7799999999999994</v>
      </c>
      <c r="L258" s="89">
        <f t="shared" si="15"/>
        <v>46</v>
      </c>
      <c r="M258" s="61"/>
    </row>
    <row r="259" spans="1:13" ht="30" customHeight="1">
      <c r="A259" s="89">
        <v>252</v>
      </c>
      <c r="B259" s="91" t="s">
        <v>10</v>
      </c>
      <c r="C259" s="91" t="s">
        <v>30</v>
      </c>
      <c r="D259" s="91" t="s">
        <v>40</v>
      </c>
      <c r="E259" s="91" t="s">
        <v>261</v>
      </c>
      <c r="F259" s="92">
        <v>0.1</v>
      </c>
      <c r="G259" s="93">
        <v>1265</v>
      </c>
      <c r="H259" s="90">
        <v>118.52</v>
      </c>
      <c r="I259" s="89">
        <f t="shared" si="12"/>
        <v>7.5780000000000003</v>
      </c>
      <c r="J259" s="89">
        <f t="shared" si="13"/>
        <v>89.81</v>
      </c>
      <c r="K259" s="89">
        <f t="shared" si="14"/>
        <v>21.19</v>
      </c>
      <c r="L259" s="89">
        <f t="shared" si="15"/>
        <v>111</v>
      </c>
      <c r="M259" s="61"/>
    </row>
    <row r="260" spans="1:13" ht="30" customHeight="1">
      <c r="A260" s="89">
        <v>253</v>
      </c>
      <c r="B260" s="91" t="s">
        <v>10</v>
      </c>
      <c r="C260" s="91" t="s">
        <v>30</v>
      </c>
      <c r="D260" s="91" t="s">
        <v>40</v>
      </c>
      <c r="E260" s="91" t="s">
        <v>261</v>
      </c>
      <c r="F260" s="92">
        <v>0.5</v>
      </c>
      <c r="G260" s="93">
        <v>1265</v>
      </c>
      <c r="H260" s="90">
        <v>3.48</v>
      </c>
      <c r="I260" s="89">
        <f t="shared" si="12"/>
        <v>7.5780000000000003</v>
      </c>
      <c r="J260" s="89">
        <f t="shared" si="13"/>
        <v>13.19</v>
      </c>
      <c r="K260" s="89">
        <f t="shared" si="14"/>
        <v>3.11</v>
      </c>
      <c r="L260" s="89">
        <f t="shared" si="15"/>
        <v>16.3</v>
      </c>
      <c r="M260" s="61"/>
    </row>
    <row r="261" spans="1:13" ht="30" customHeight="1">
      <c r="A261" s="89">
        <v>254</v>
      </c>
      <c r="B261" s="91" t="s">
        <v>10</v>
      </c>
      <c r="C261" s="91" t="s">
        <v>30</v>
      </c>
      <c r="D261" s="91" t="s">
        <v>35</v>
      </c>
      <c r="E261" s="91" t="s">
        <v>81</v>
      </c>
      <c r="F261" s="92">
        <v>0.1</v>
      </c>
      <c r="G261" s="93">
        <v>1355</v>
      </c>
      <c r="H261" s="90">
        <v>154</v>
      </c>
      <c r="I261" s="89">
        <f t="shared" si="12"/>
        <v>8.1180000000000003</v>
      </c>
      <c r="J261" s="89">
        <f t="shared" si="13"/>
        <v>125.02</v>
      </c>
      <c r="K261" s="89">
        <f t="shared" si="14"/>
        <v>29.49</v>
      </c>
      <c r="L261" s="89">
        <f t="shared" si="15"/>
        <v>154.51</v>
      </c>
      <c r="M261" s="61"/>
    </row>
    <row r="262" spans="1:13" ht="30" customHeight="1">
      <c r="A262" s="89">
        <v>255</v>
      </c>
      <c r="B262" s="91" t="s">
        <v>142</v>
      </c>
      <c r="C262" s="91" t="s">
        <v>124</v>
      </c>
      <c r="D262" s="91" t="s">
        <v>496</v>
      </c>
      <c r="E262" s="91" t="s">
        <v>497</v>
      </c>
      <c r="F262" s="92" t="s">
        <v>469</v>
      </c>
      <c r="G262" s="93">
        <v>2685</v>
      </c>
      <c r="H262" s="90">
        <v>4</v>
      </c>
      <c r="I262" s="89">
        <f t="shared" si="12"/>
        <v>16.085999999999999</v>
      </c>
      <c r="J262" s="89">
        <f t="shared" si="13"/>
        <v>12.87</v>
      </c>
      <c r="K262" s="89">
        <f t="shared" si="14"/>
        <v>3.04</v>
      </c>
      <c r="L262" s="89">
        <f t="shared" si="15"/>
        <v>15.91</v>
      </c>
      <c r="M262" s="61"/>
    </row>
    <row r="263" spans="1:13" ht="30" customHeight="1">
      <c r="A263" s="89">
        <v>256</v>
      </c>
      <c r="B263" s="91" t="s">
        <v>10</v>
      </c>
      <c r="C263" s="91" t="s">
        <v>179</v>
      </c>
      <c r="D263" s="91" t="s">
        <v>222</v>
      </c>
      <c r="E263" s="91" t="s">
        <v>82</v>
      </c>
      <c r="F263" s="92" t="s">
        <v>469</v>
      </c>
      <c r="G263" s="93">
        <v>1560</v>
      </c>
      <c r="H263" s="90">
        <v>48</v>
      </c>
      <c r="I263" s="89">
        <f t="shared" si="12"/>
        <v>9.3460000000000001</v>
      </c>
      <c r="J263" s="89">
        <f t="shared" si="13"/>
        <v>89.72</v>
      </c>
      <c r="K263" s="89">
        <f t="shared" si="14"/>
        <v>21.16</v>
      </c>
      <c r="L263" s="89">
        <f t="shared" si="15"/>
        <v>110.88</v>
      </c>
      <c r="M263" s="61"/>
    </row>
    <row r="264" spans="1:13" ht="30" customHeight="1">
      <c r="A264" s="89">
        <v>257</v>
      </c>
      <c r="B264" s="91" t="s">
        <v>10</v>
      </c>
      <c r="C264" s="91" t="s">
        <v>37</v>
      </c>
      <c r="D264" s="91" t="s">
        <v>28</v>
      </c>
      <c r="E264" s="91" t="s">
        <v>319</v>
      </c>
      <c r="F264" s="92" t="s">
        <v>392</v>
      </c>
      <c r="G264" s="93">
        <v>1055</v>
      </c>
      <c r="H264" s="90">
        <v>145.75</v>
      </c>
      <c r="I264" s="89">
        <f t="shared" ref="I264:I327" si="16">ROUND(G264/166.92,3)</f>
        <v>6.32</v>
      </c>
      <c r="J264" s="89">
        <f t="shared" ref="J264:J327" si="17">ROUND(I264*H264*F264,2)</f>
        <v>92.11</v>
      </c>
      <c r="K264" s="89">
        <f t="shared" ref="K264:K327" si="18">ROUND(J264*0.2359,2)</f>
        <v>21.73</v>
      </c>
      <c r="L264" s="89">
        <f t="shared" ref="L264:L327" si="19">J264+K264</f>
        <v>113.84</v>
      </c>
      <c r="M264" s="61"/>
    </row>
    <row r="265" spans="1:13" ht="30" customHeight="1">
      <c r="A265" s="89">
        <v>258</v>
      </c>
      <c r="B265" s="91" t="s">
        <v>142</v>
      </c>
      <c r="C265" s="91" t="s">
        <v>125</v>
      </c>
      <c r="D265" s="91" t="s">
        <v>239</v>
      </c>
      <c r="E265" s="91" t="s">
        <v>415</v>
      </c>
      <c r="F265" s="92" t="s">
        <v>469</v>
      </c>
      <c r="G265" s="93">
        <v>2215</v>
      </c>
      <c r="H265" s="90">
        <v>16</v>
      </c>
      <c r="I265" s="89">
        <f t="shared" si="16"/>
        <v>13.27</v>
      </c>
      <c r="J265" s="89">
        <f t="shared" si="17"/>
        <v>42.46</v>
      </c>
      <c r="K265" s="89">
        <f t="shared" si="18"/>
        <v>10.02</v>
      </c>
      <c r="L265" s="89">
        <f t="shared" si="19"/>
        <v>52.480000000000004</v>
      </c>
      <c r="M265" s="61"/>
    </row>
    <row r="266" spans="1:13" ht="30" customHeight="1">
      <c r="A266" s="89">
        <v>259</v>
      </c>
      <c r="B266" s="91" t="s">
        <v>10</v>
      </c>
      <c r="C266" s="91" t="s">
        <v>329</v>
      </c>
      <c r="D266" s="91" t="s">
        <v>40</v>
      </c>
      <c r="E266" s="91" t="s">
        <v>361</v>
      </c>
      <c r="F266" s="92" t="s">
        <v>392</v>
      </c>
      <c r="G266" s="93">
        <v>1325</v>
      </c>
      <c r="H266" s="90">
        <v>109.5</v>
      </c>
      <c r="I266" s="89">
        <f t="shared" si="16"/>
        <v>7.9379999999999997</v>
      </c>
      <c r="J266" s="89">
        <f t="shared" si="17"/>
        <v>86.92</v>
      </c>
      <c r="K266" s="89">
        <f t="shared" si="18"/>
        <v>20.5</v>
      </c>
      <c r="L266" s="89">
        <f t="shared" si="19"/>
        <v>107.42</v>
      </c>
      <c r="M266" s="61"/>
    </row>
    <row r="267" spans="1:13" ht="30" customHeight="1">
      <c r="A267" s="89">
        <v>260</v>
      </c>
      <c r="B267" s="91" t="s">
        <v>10</v>
      </c>
      <c r="C267" s="91" t="s">
        <v>30</v>
      </c>
      <c r="D267" s="91" t="s">
        <v>31</v>
      </c>
      <c r="E267" s="91" t="s">
        <v>287</v>
      </c>
      <c r="F267" s="92">
        <v>0.1</v>
      </c>
      <c r="G267" s="93">
        <v>1170</v>
      </c>
      <c r="H267" s="90">
        <v>44</v>
      </c>
      <c r="I267" s="89">
        <f t="shared" si="16"/>
        <v>7.0090000000000003</v>
      </c>
      <c r="J267" s="89">
        <f t="shared" si="17"/>
        <v>30.84</v>
      </c>
      <c r="K267" s="89">
        <f t="shared" si="18"/>
        <v>7.28</v>
      </c>
      <c r="L267" s="89">
        <f t="shared" si="19"/>
        <v>38.119999999999997</v>
      </c>
      <c r="M267" s="61"/>
    </row>
    <row r="268" spans="1:13" ht="42.6" customHeight="1">
      <c r="A268" s="89">
        <v>261</v>
      </c>
      <c r="B268" s="91" t="s">
        <v>10</v>
      </c>
      <c r="C268" s="91" t="s">
        <v>38</v>
      </c>
      <c r="D268" s="91" t="s">
        <v>40</v>
      </c>
      <c r="E268" s="91" t="s">
        <v>204</v>
      </c>
      <c r="F268" s="92" t="s">
        <v>469</v>
      </c>
      <c r="G268" s="93">
        <v>1285</v>
      </c>
      <c r="H268" s="90">
        <v>72</v>
      </c>
      <c r="I268" s="89">
        <f t="shared" si="16"/>
        <v>7.6980000000000004</v>
      </c>
      <c r="J268" s="89">
        <f t="shared" si="17"/>
        <v>110.85</v>
      </c>
      <c r="K268" s="89">
        <f t="shared" si="18"/>
        <v>26.15</v>
      </c>
      <c r="L268" s="89">
        <f t="shared" si="19"/>
        <v>137</v>
      </c>
      <c r="M268" s="61"/>
    </row>
    <row r="269" spans="1:13" ht="45">
      <c r="A269" s="89">
        <v>262</v>
      </c>
      <c r="B269" s="91" t="s">
        <v>10</v>
      </c>
      <c r="C269" s="91" t="s">
        <v>38</v>
      </c>
      <c r="D269" s="91" t="s">
        <v>31</v>
      </c>
      <c r="E269" s="91" t="s">
        <v>205</v>
      </c>
      <c r="F269" s="92" t="s">
        <v>469</v>
      </c>
      <c r="G269" s="93">
        <v>1230</v>
      </c>
      <c r="H269" s="90">
        <v>72</v>
      </c>
      <c r="I269" s="89">
        <f t="shared" si="16"/>
        <v>7.3689999999999998</v>
      </c>
      <c r="J269" s="89">
        <f t="shared" si="17"/>
        <v>106.11</v>
      </c>
      <c r="K269" s="89">
        <f t="shared" si="18"/>
        <v>25.03</v>
      </c>
      <c r="L269" s="89">
        <f t="shared" si="19"/>
        <v>131.13999999999999</v>
      </c>
      <c r="M269" s="61"/>
    </row>
    <row r="270" spans="1:13" ht="30">
      <c r="A270" s="89">
        <v>263</v>
      </c>
      <c r="B270" s="91" t="s">
        <v>45</v>
      </c>
      <c r="C270" s="91" t="s">
        <v>126</v>
      </c>
      <c r="D270" s="91" t="s">
        <v>31</v>
      </c>
      <c r="E270" s="91" t="s">
        <v>416</v>
      </c>
      <c r="F270" s="92">
        <v>0.1</v>
      </c>
      <c r="G270" s="93">
        <v>1210</v>
      </c>
      <c r="H270" s="90">
        <v>11</v>
      </c>
      <c r="I270" s="89">
        <f t="shared" si="16"/>
        <v>7.2489999999999997</v>
      </c>
      <c r="J270" s="89">
        <f t="shared" si="17"/>
        <v>7.97</v>
      </c>
      <c r="K270" s="89">
        <f t="shared" si="18"/>
        <v>1.88</v>
      </c>
      <c r="L270" s="89">
        <f t="shared" si="19"/>
        <v>9.85</v>
      </c>
      <c r="M270" s="61"/>
    </row>
    <row r="271" spans="1:13" ht="45">
      <c r="A271" s="89">
        <v>264</v>
      </c>
      <c r="B271" s="91" t="s">
        <v>10</v>
      </c>
      <c r="C271" s="91" t="s">
        <v>37</v>
      </c>
      <c r="D271" s="91" t="s">
        <v>35</v>
      </c>
      <c r="E271" s="91" t="s">
        <v>83</v>
      </c>
      <c r="F271" s="92" t="s">
        <v>392</v>
      </c>
      <c r="G271" s="93">
        <v>1575</v>
      </c>
      <c r="H271" s="90">
        <v>19.25</v>
      </c>
      <c r="I271" s="89">
        <f t="shared" si="16"/>
        <v>9.4359999999999999</v>
      </c>
      <c r="J271" s="89">
        <f t="shared" si="17"/>
        <v>18.16</v>
      </c>
      <c r="K271" s="89">
        <f t="shared" si="18"/>
        <v>4.28</v>
      </c>
      <c r="L271" s="89">
        <f t="shared" si="19"/>
        <v>22.44</v>
      </c>
      <c r="M271" s="61"/>
    </row>
    <row r="272" spans="1:13" ht="30" customHeight="1">
      <c r="A272" s="89">
        <v>265</v>
      </c>
      <c r="B272" s="91" t="s">
        <v>45</v>
      </c>
      <c r="C272" s="91" t="s">
        <v>108</v>
      </c>
      <c r="D272" s="91" t="s">
        <v>31</v>
      </c>
      <c r="E272" s="91" t="s">
        <v>498</v>
      </c>
      <c r="F272" s="92">
        <v>0.1</v>
      </c>
      <c r="G272" s="93">
        <v>1210</v>
      </c>
      <c r="H272" s="90">
        <v>33</v>
      </c>
      <c r="I272" s="89">
        <f t="shared" si="16"/>
        <v>7.2489999999999997</v>
      </c>
      <c r="J272" s="89">
        <f t="shared" si="17"/>
        <v>23.92</v>
      </c>
      <c r="K272" s="89">
        <f t="shared" si="18"/>
        <v>5.64</v>
      </c>
      <c r="L272" s="89">
        <f t="shared" si="19"/>
        <v>29.560000000000002</v>
      </c>
      <c r="M272" s="61"/>
    </row>
    <row r="273" spans="1:13" ht="30" customHeight="1">
      <c r="A273" s="89">
        <v>266</v>
      </c>
      <c r="B273" s="91" t="s">
        <v>142</v>
      </c>
      <c r="C273" s="91" t="s">
        <v>125</v>
      </c>
      <c r="D273" s="91" t="s">
        <v>262</v>
      </c>
      <c r="E273" s="91" t="s">
        <v>263</v>
      </c>
      <c r="F273" s="92" t="s">
        <v>469</v>
      </c>
      <c r="G273" s="93">
        <v>2455</v>
      </c>
      <c r="H273" s="90">
        <v>8</v>
      </c>
      <c r="I273" s="89">
        <f t="shared" si="16"/>
        <v>14.708</v>
      </c>
      <c r="J273" s="89">
        <f t="shared" si="17"/>
        <v>23.53</v>
      </c>
      <c r="K273" s="89">
        <f t="shared" si="18"/>
        <v>5.55</v>
      </c>
      <c r="L273" s="89">
        <f t="shared" si="19"/>
        <v>29.080000000000002</v>
      </c>
      <c r="M273" s="61"/>
    </row>
    <row r="274" spans="1:13" ht="30" customHeight="1">
      <c r="A274" s="89">
        <v>267</v>
      </c>
      <c r="B274" s="91" t="s">
        <v>10</v>
      </c>
      <c r="C274" s="91" t="s">
        <v>329</v>
      </c>
      <c r="D274" s="91" t="s">
        <v>28</v>
      </c>
      <c r="E274" s="91" t="s">
        <v>362</v>
      </c>
      <c r="F274" s="92" t="s">
        <v>392</v>
      </c>
      <c r="G274" s="93">
        <v>1055</v>
      </c>
      <c r="H274" s="90">
        <v>165</v>
      </c>
      <c r="I274" s="89">
        <f t="shared" si="16"/>
        <v>6.32</v>
      </c>
      <c r="J274" s="89">
        <f t="shared" si="17"/>
        <v>104.28</v>
      </c>
      <c r="K274" s="89">
        <f t="shared" si="18"/>
        <v>24.6</v>
      </c>
      <c r="L274" s="89">
        <f t="shared" si="19"/>
        <v>128.88</v>
      </c>
      <c r="M274" s="61"/>
    </row>
    <row r="275" spans="1:13" ht="30" customHeight="1">
      <c r="A275" s="89">
        <v>268</v>
      </c>
      <c r="B275" s="91" t="s">
        <v>10</v>
      </c>
      <c r="C275" s="91" t="s">
        <v>38</v>
      </c>
      <c r="D275" s="91" t="s">
        <v>28</v>
      </c>
      <c r="E275" s="91" t="s">
        <v>417</v>
      </c>
      <c r="F275" s="92" t="s">
        <v>469</v>
      </c>
      <c r="G275" s="93">
        <v>1055</v>
      </c>
      <c r="H275" s="90">
        <v>108</v>
      </c>
      <c r="I275" s="89">
        <f t="shared" si="16"/>
        <v>6.32</v>
      </c>
      <c r="J275" s="89">
        <f t="shared" si="17"/>
        <v>136.51</v>
      </c>
      <c r="K275" s="89">
        <f t="shared" si="18"/>
        <v>32.200000000000003</v>
      </c>
      <c r="L275" s="89">
        <f t="shared" si="19"/>
        <v>168.70999999999998</v>
      </c>
      <c r="M275" s="61"/>
    </row>
    <row r="276" spans="1:13" ht="30" customHeight="1">
      <c r="A276" s="89">
        <v>269</v>
      </c>
      <c r="B276" s="91" t="s">
        <v>10</v>
      </c>
      <c r="C276" s="91" t="s">
        <v>37</v>
      </c>
      <c r="D276" s="91" t="s">
        <v>28</v>
      </c>
      <c r="E276" s="91" t="s">
        <v>84</v>
      </c>
      <c r="F276" s="92" t="s">
        <v>392</v>
      </c>
      <c r="G276" s="93">
        <v>1075</v>
      </c>
      <c r="H276" s="90">
        <v>109</v>
      </c>
      <c r="I276" s="89">
        <f t="shared" si="16"/>
        <v>6.44</v>
      </c>
      <c r="J276" s="89">
        <f t="shared" si="17"/>
        <v>70.2</v>
      </c>
      <c r="K276" s="89">
        <f t="shared" si="18"/>
        <v>16.559999999999999</v>
      </c>
      <c r="L276" s="89">
        <f t="shared" si="19"/>
        <v>86.76</v>
      </c>
      <c r="M276" s="61"/>
    </row>
    <row r="277" spans="1:13" ht="30" customHeight="1">
      <c r="A277" s="89">
        <v>270</v>
      </c>
      <c r="B277" s="91" t="s">
        <v>10</v>
      </c>
      <c r="C277" s="91" t="s">
        <v>233</v>
      </c>
      <c r="D277" s="91" t="s">
        <v>31</v>
      </c>
      <c r="E277" s="91" t="s">
        <v>264</v>
      </c>
      <c r="F277" s="92">
        <v>0.2</v>
      </c>
      <c r="G277" s="93">
        <v>1210</v>
      </c>
      <c r="H277" s="90">
        <v>24</v>
      </c>
      <c r="I277" s="89">
        <f t="shared" si="16"/>
        <v>7.2489999999999997</v>
      </c>
      <c r="J277" s="89">
        <f t="shared" si="17"/>
        <v>34.799999999999997</v>
      </c>
      <c r="K277" s="89">
        <f t="shared" si="18"/>
        <v>8.2100000000000009</v>
      </c>
      <c r="L277" s="89">
        <f t="shared" si="19"/>
        <v>43.01</v>
      </c>
      <c r="M277" s="61"/>
    </row>
    <row r="278" spans="1:13" ht="30" customHeight="1">
      <c r="A278" s="89">
        <v>271</v>
      </c>
      <c r="B278" s="91" t="s">
        <v>10</v>
      </c>
      <c r="C278" s="91" t="s">
        <v>37</v>
      </c>
      <c r="D278" s="91" t="s">
        <v>40</v>
      </c>
      <c r="E278" s="91" t="s">
        <v>85</v>
      </c>
      <c r="F278" s="92" t="s">
        <v>392</v>
      </c>
      <c r="G278" s="93">
        <v>1285</v>
      </c>
      <c r="H278" s="90">
        <v>94.58</v>
      </c>
      <c r="I278" s="89">
        <f t="shared" si="16"/>
        <v>7.6980000000000004</v>
      </c>
      <c r="J278" s="89">
        <f t="shared" si="17"/>
        <v>72.81</v>
      </c>
      <c r="K278" s="89">
        <f t="shared" si="18"/>
        <v>17.18</v>
      </c>
      <c r="L278" s="89">
        <f t="shared" si="19"/>
        <v>89.990000000000009</v>
      </c>
      <c r="M278" s="61"/>
    </row>
    <row r="279" spans="1:13" ht="30" customHeight="1">
      <c r="A279" s="89">
        <v>272</v>
      </c>
      <c r="B279" s="91" t="s">
        <v>10</v>
      </c>
      <c r="C279" s="91" t="s">
        <v>37</v>
      </c>
      <c r="D279" s="91" t="s">
        <v>40</v>
      </c>
      <c r="E279" s="91" t="s">
        <v>85</v>
      </c>
      <c r="F279" s="92" t="s">
        <v>381</v>
      </c>
      <c r="G279" s="93">
        <v>1285</v>
      </c>
      <c r="H279" s="90">
        <v>0.92</v>
      </c>
      <c r="I279" s="89">
        <f t="shared" si="16"/>
        <v>7.6980000000000004</v>
      </c>
      <c r="J279" s="89">
        <f t="shared" si="17"/>
        <v>3.54</v>
      </c>
      <c r="K279" s="89">
        <f t="shared" si="18"/>
        <v>0.84</v>
      </c>
      <c r="L279" s="89">
        <f t="shared" si="19"/>
        <v>4.38</v>
      </c>
      <c r="M279" s="61"/>
    </row>
    <row r="280" spans="1:13" ht="30" customHeight="1">
      <c r="A280" s="89">
        <v>273</v>
      </c>
      <c r="B280" s="91" t="s">
        <v>10</v>
      </c>
      <c r="C280" s="91" t="s">
        <v>329</v>
      </c>
      <c r="D280" s="91" t="s">
        <v>72</v>
      </c>
      <c r="E280" s="91" t="s">
        <v>363</v>
      </c>
      <c r="F280" s="92" t="s">
        <v>392</v>
      </c>
      <c r="G280" s="93">
        <v>1335</v>
      </c>
      <c r="H280" s="90">
        <v>161.5</v>
      </c>
      <c r="I280" s="89">
        <f t="shared" si="16"/>
        <v>7.9980000000000002</v>
      </c>
      <c r="J280" s="89">
        <f t="shared" si="17"/>
        <v>129.16999999999999</v>
      </c>
      <c r="K280" s="89">
        <f t="shared" si="18"/>
        <v>30.47</v>
      </c>
      <c r="L280" s="89">
        <f t="shared" si="19"/>
        <v>159.63999999999999</v>
      </c>
      <c r="M280" s="61"/>
    </row>
    <row r="281" spans="1:13" ht="30" customHeight="1">
      <c r="A281" s="89">
        <v>274</v>
      </c>
      <c r="B281" s="91" t="s">
        <v>10</v>
      </c>
      <c r="C281" s="91" t="s">
        <v>37</v>
      </c>
      <c r="D281" s="91" t="s">
        <v>28</v>
      </c>
      <c r="E281" s="91" t="s">
        <v>265</v>
      </c>
      <c r="F281" s="92" t="s">
        <v>392</v>
      </c>
      <c r="G281" s="93">
        <v>1055</v>
      </c>
      <c r="H281" s="90">
        <v>142</v>
      </c>
      <c r="I281" s="89">
        <f t="shared" si="16"/>
        <v>6.32</v>
      </c>
      <c r="J281" s="89">
        <f t="shared" si="17"/>
        <v>89.74</v>
      </c>
      <c r="K281" s="89">
        <f t="shared" si="18"/>
        <v>21.17</v>
      </c>
      <c r="L281" s="89">
        <f t="shared" si="19"/>
        <v>110.91</v>
      </c>
      <c r="M281" s="61"/>
    </row>
    <row r="282" spans="1:13" ht="30" customHeight="1">
      <c r="A282" s="89">
        <v>275</v>
      </c>
      <c r="B282" s="91" t="s">
        <v>10</v>
      </c>
      <c r="C282" s="91" t="s">
        <v>30</v>
      </c>
      <c r="D282" s="91" t="s">
        <v>60</v>
      </c>
      <c r="E282" s="91" t="s">
        <v>149</v>
      </c>
      <c r="F282" s="92">
        <v>0.1</v>
      </c>
      <c r="G282" s="93">
        <v>1840</v>
      </c>
      <c r="H282" s="90">
        <v>54.6</v>
      </c>
      <c r="I282" s="89">
        <f t="shared" si="16"/>
        <v>11.023</v>
      </c>
      <c r="J282" s="89">
        <f t="shared" si="17"/>
        <v>60.19</v>
      </c>
      <c r="K282" s="89">
        <f t="shared" si="18"/>
        <v>14.2</v>
      </c>
      <c r="L282" s="89">
        <f t="shared" si="19"/>
        <v>74.39</v>
      </c>
      <c r="M282" s="61"/>
    </row>
    <row r="283" spans="1:13" ht="30" customHeight="1">
      <c r="A283" s="89">
        <v>276</v>
      </c>
      <c r="B283" s="91" t="s">
        <v>10</v>
      </c>
      <c r="C283" s="91" t="s">
        <v>30</v>
      </c>
      <c r="D283" s="91" t="s">
        <v>60</v>
      </c>
      <c r="E283" s="91" t="s">
        <v>149</v>
      </c>
      <c r="F283" s="92">
        <v>0.5</v>
      </c>
      <c r="G283" s="93">
        <v>1840</v>
      </c>
      <c r="H283" s="90">
        <v>2.4</v>
      </c>
      <c r="I283" s="89">
        <f t="shared" si="16"/>
        <v>11.023</v>
      </c>
      <c r="J283" s="89">
        <f t="shared" si="17"/>
        <v>13.23</v>
      </c>
      <c r="K283" s="89">
        <f t="shared" si="18"/>
        <v>3.12</v>
      </c>
      <c r="L283" s="89">
        <f t="shared" si="19"/>
        <v>16.350000000000001</v>
      </c>
      <c r="M283" s="61"/>
    </row>
    <row r="284" spans="1:13" ht="30" customHeight="1">
      <c r="A284" s="89">
        <v>277</v>
      </c>
      <c r="B284" s="91" t="s">
        <v>142</v>
      </c>
      <c r="C284" s="91" t="s">
        <v>143</v>
      </c>
      <c r="D284" s="91" t="s">
        <v>31</v>
      </c>
      <c r="E284" s="91" t="s">
        <v>364</v>
      </c>
      <c r="F284" s="92" t="s">
        <v>381</v>
      </c>
      <c r="G284" s="93">
        <v>1640</v>
      </c>
      <c r="H284" s="90">
        <v>20.5</v>
      </c>
      <c r="I284" s="89">
        <f t="shared" si="16"/>
        <v>9.8249999999999993</v>
      </c>
      <c r="J284" s="89">
        <f t="shared" si="17"/>
        <v>100.71</v>
      </c>
      <c r="K284" s="89">
        <f t="shared" si="18"/>
        <v>23.76</v>
      </c>
      <c r="L284" s="89">
        <f t="shared" si="19"/>
        <v>124.47</v>
      </c>
      <c r="M284" s="61"/>
    </row>
    <row r="285" spans="1:13" ht="30" customHeight="1">
      <c r="A285" s="89">
        <v>278</v>
      </c>
      <c r="B285" s="91" t="s">
        <v>142</v>
      </c>
      <c r="C285" s="91" t="s">
        <v>143</v>
      </c>
      <c r="D285" s="91" t="s">
        <v>31</v>
      </c>
      <c r="E285" s="91" t="s">
        <v>364</v>
      </c>
      <c r="F285" s="92" t="s">
        <v>469</v>
      </c>
      <c r="G285" s="93">
        <v>1640</v>
      </c>
      <c r="H285" s="90">
        <v>101.5</v>
      </c>
      <c r="I285" s="89">
        <f t="shared" si="16"/>
        <v>9.8249999999999993</v>
      </c>
      <c r="J285" s="89">
        <f t="shared" si="17"/>
        <v>199.45</v>
      </c>
      <c r="K285" s="89">
        <f t="shared" si="18"/>
        <v>47.05</v>
      </c>
      <c r="L285" s="89">
        <f t="shared" si="19"/>
        <v>246.5</v>
      </c>
      <c r="M285" s="61"/>
    </row>
    <row r="286" spans="1:13" ht="30" customHeight="1">
      <c r="A286" s="89">
        <v>279</v>
      </c>
      <c r="B286" s="91" t="s">
        <v>10</v>
      </c>
      <c r="C286" s="91" t="s">
        <v>30</v>
      </c>
      <c r="D286" s="91" t="s">
        <v>31</v>
      </c>
      <c r="E286" s="91" t="s">
        <v>86</v>
      </c>
      <c r="F286" s="92">
        <v>0.1</v>
      </c>
      <c r="G286" s="93">
        <v>1190</v>
      </c>
      <c r="H286" s="90">
        <v>44</v>
      </c>
      <c r="I286" s="89">
        <f t="shared" si="16"/>
        <v>7.1289999999999996</v>
      </c>
      <c r="J286" s="89">
        <f t="shared" si="17"/>
        <v>31.37</v>
      </c>
      <c r="K286" s="89">
        <f t="shared" si="18"/>
        <v>7.4</v>
      </c>
      <c r="L286" s="89">
        <f t="shared" si="19"/>
        <v>38.770000000000003</v>
      </c>
      <c r="M286" s="61"/>
    </row>
    <row r="287" spans="1:13" ht="30" customHeight="1">
      <c r="A287" s="89">
        <v>280</v>
      </c>
      <c r="B287" s="91" t="s">
        <v>10</v>
      </c>
      <c r="C287" s="91" t="s">
        <v>179</v>
      </c>
      <c r="D287" s="91" t="s">
        <v>222</v>
      </c>
      <c r="E287" s="91" t="s">
        <v>227</v>
      </c>
      <c r="F287" s="92" t="s">
        <v>469</v>
      </c>
      <c r="G287" s="93">
        <v>1580</v>
      </c>
      <c r="H287" s="90">
        <v>36</v>
      </c>
      <c r="I287" s="89">
        <f t="shared" si="16"/>
        <v>9.4659999999999993</v>
      </c>
      <c r="J287" s="89">
        <f t="shared" si="17"/>
        <v>68.16</v>
      </c>
      <c r="K287" s="89">
        <f t="shared" si="18"/>
        <v>16.079999999999998</v>
      </c>
      <c r="L287" s="89">
        <f t="shared" si="19"/>
        <v>84.24</v>
      </c>
      <c r="M287" s="61"/>
    </row>
    <row r="288" spans="1:13" ht="30" customHeight="1">
      <c r="A288" s="89">
        <v>281</v>
      </c>
      <c r="B288" s="91" t="s">
        <v>10</v>
      </c>
      <c r="C288" s="91" t="s">
        <v>37</v>
      </c>
      <c r="D288" s="91" t="s">
        <v>60</v>
      </c>
      <c r="E288" s="91" t="s">
        <v>87</v>
      </c>
      <c r="F288" s="92" t="s">
        <v>392</v>
      </c>
      <c r="G288" s="93">
        <v>1825</v>
      </c>
      <c r="H288" s="90">
        <v>130</v>
      </c>
      <c r="I288" s="89">
        <f t="shared" si="16"/>
        <v>10.933</v>
      </c>
      <c r="J288" s="89">
        <f t="shared" si="17"/>
        <v>142.13</v>
      </c>
      <c r="K288" s="89">
        <f t="shared" si="18"/>
        <v>33.53</v>
      </c>
      <c r="L288" s="89">
        <f t="shared" si="19"/>
        <v>175.66</v>
      </c>
      <c r="M288" s="61"/>
    </row>
    <row r="289" spans="1:13" ht="30" customHeight="1">
      <c r="A289" s="89">
        <v>282</v>
      </c>
      <c r="B289" s="91" t="s">
        <v>142</v>
      </c>
      <c r="C289" s="91" t="s">
        <v>173</v>
      </c>
      <c r="D289" s="91" t="s">
        <v>418</v>
      </c>
      <c r="E289" s="91" t="s">
        <v>419</v>
      </c>
      <c r="F289" s="92" t="s">
        <v>469</v>
      </c>
      <c r="G289" s="93">
        <v>2960</v>
      </c>
      <c r="H289" s="90">
        <v>7</v>
      </c>
      <c r="I289" s="89">
        <f t="shared" si="16"/>
        <v>17.733000000000001</v>
      </c>
      <c r="J289" s="89">
        <f t="shared" si="17"/>
        <v>24.83</v>
      </c>
      <c r="K289" s="89">
        <f t="shared" si="18"/>
        <v>5.86</v>
      </c>
      <c r="L289" s="89">
        <f t="shared" si="19"/>
        <v>30.689999999999998</v>
      </c>
      <c r="M289" s="61"/>
    </row>
    <row r="290" spans="1:13" ht="45">
      <c r="A290" s="89">
        <v>283</v>
      </c>
      <c r="B290" s="91" t="s">
        <v>10</v>
      </c>
      <c r="C290" s="91" t="s">
        <v>30</v>
      </c>
      <c r="D290" s="91" t="s">
        <v>31</v>
      </c>
      <c r="E290" s="91" t="s">
        <v>158</v>
      </c>
      <c r="F290" s="92">
        <v>0.1</v>
      </c>
      <c r="G290" s="93">
        <v>1230</v>
      </c>
      <c r="H290" s="90">
        <v>147.5</v>
      </c>
      <c r="I290" s="89">
        <f t="shared" si="16"/>
        <v>7.3689999999999998</v>
      </c>
      <c r="J290" s="89">
        <f t="shared" si="17"/>
        <v>108.69</v>
      </c>
      <c r="K290" s="89">
        <f t="shared" si="18"/>
        <v>25.64</v>
      </c>
      <c r="L290" s="89">
        <f t="shared" si="19"/>
        <v>134.32999999999998</v>
      </c>
      <c r="M290" s="61"/>
    </row>
    <row r="291" spans="1:13" ht="45">
      <c r="A291" s="89">
        <v>284</v>
      </c>
      <c r="B291" s="91" t="s">
        <v>10</v>
      </c>
      <c r="C291" s="91" t="s">
        <v>30</v>
      </c>
      <c r="D291" s="91" t="s">
        <v>28</v>
      </c>
      <c r="E291" s="91" t="s">
        <v>420</v>
      </c>
      <c r="F291" s="92">
        <v>0.1</v>
      </c>
      <c r="G291" s="93">
        <v>1055</v>
      </c>
      <c r="H291" s="90">
        <v>88</v>
      </c>
      <c r="I291" s="89">
        <f t="shared" si="16"/>
        <v>6.32</v>
      </c>
      <c r="J291" s="89">
        <f t="shared" si="17"/>
        <v>55.62</v>
      </c>
      <c r="K291" s="89">
        <f t="shared" si="18"/>
        <v>13.12</v>
      </c>
      <c r="L291" s="89">
        <f t="shared" si="19"/>
        <v>68.739999999999995</v>
      </c>
      <c r="M291" s="61"/>
    </row>
    <row r="292" spans="1:13" ht="30" customHeight="1">
      <c r="A292" s="89">
        <v>285</v>
      </c>
      <c r="B292" s="91" t="s">
        <v>10</v>
      </c>
      <c r="C292" s="91" t="s">
        <v>37</v>
      </c>
      <c r="D292" s="91" t="s">
        <v>5</v>
      </c>
      <c r="E292" s="91" t="s">
        <v>88</v>
      </c>
      <c r="F292" s="92" t="s">
        <v>392</v>
      </c>
      <c r="G292" s="93">
        <v>1522.5</v>
      </c>
      <c r="H292" s="90">
        <v>127.08</v>
      </c>
      <c r="I292" s="89">
        <f t="shared" si="16"/>
        <v>9.1210000000000004</v>
      </c>
      <c r="J292" s="89">
        <f t="shared" si="17"/>
        <v>115.91</v>
      </c>
      <c r="K292" s="89">
        <f t="shared" si="18"/>
        <v>27.34</v>
      </c>
      <c r="L292" s="89">
        <f t="shared" si="19"/>
        <v>143.25</v>
      </c>
      <c r="M292" s="61"/>
    </row>
    <row r="293" spans="1:13" ht="45">
      <c r="A293" s="89">
        <v>286</v>
      </c>
      <c r="B293" s="91" t="s">
        <v>10</v>
      </c>
      <c r="C293" s="91" t="s">
        <v>37</v>
      </c>
      <c r="D293" s="91" t="s">
        <v>5</v>
      </c>
      <c r="E293" s="91" t="s">
        <v>88</v>
      </c>
      <c r="F293" s="92" t="s">
        <v>381</v>
      </c>
      <c r="G293" s="93">
        <v>1522.5</v>
      </c>
      <c r="H293" s="90">
        <v>0.92</v>
      </c>
      <c r="I293" s="89">
        <f t="shared" si="16"/>
        <v>9.1210000000000004</v>
      </c>
      <c r="J293" s="89">
        <f t="shared" si="17"/>
        <v>4.2</v>
      </c>
      <c r="K293" s="89">
        <f t="shared" si="18"/>
        <v>0.99</v>
      </c>
      <c r="L293" s="89">
        <f t="shared" si="19"/>
        <v>5.19</v>
      </c>
      <c r="M293" s="61"/>
    </row>
    <row r="294" spans="1:13" ht="30" customHeight="1">
      <c r="A294" s="89">
        <v>287</v>
      </c>
      <c r="B294" s="91" t="s">
        <v>10</v>
      </c>
      <c r="C294" s="91" t="s">
        <v>38</v>
      </c>
      <c r="D294" s="91" t="s">
        <v>28</v>
      </c>
      <c r="E294" s="91" t="s">
        <v>206</v>
      </c>
      <c r="F294" s="92" t="s">
        <v>381</v>
      </c>
      <c r="G294" s="93">
        <v>1055</v>
      </c>
      <c r="H294" s="90">
        <v>0.67</v>
      </c>
      <c r="I294" s="89">
        <f t="shared" si="16"/>
        <v>6.32</v>
      </c>
      <c r="J294" s="89">
        <f t="shared" si="17"/>
        <v>2.12</v>
      </c>
      <c r="K294" s="89">
        <f t="shared" si="18"/>
        <v>0.5</v>
      </c>
      <c r="L294" s="89">
        <f t="shared" si="19"/>
        <v>2.62</v>
      </c>
      <c r="M294" s="61"/>
    </row>
    <row r="295" spans="1:13" ht="30" customHeight="1">
      <c r="A295" s="89">
        <v>288</v>
      </c>
      <c r="B295" s="91" t="s">
        <v>10</v>
      </c>
      <c r="C295" s="91" t="s">
        <v>38</v>
      </c>
      <c r="D295" s="91" t="s">
        <v>28</v>
      </c>
      <c r="E295" s="91" t="s">
        <v>206</v>
      </c>
      <c r="F295" s="92" t="s">
        <v>469</v>
      </c>
      <c r="G295" s="93">
        <v>1055</v>
      </c>
      <c r="H295" s="90">
        <v>170.83</v>
      </c>
      <c r="I295" s="89">
        <f t="shared" si="16"/>
        <v>6.32</v>
      </c>
      <c r="J295" s="89">
        <f t="shared" si="17"/>
        <v>215.93</v>
      </c>
      <c r="K295" s="89">
        <f t="shared" si="18"/>
        <v>50.94</v>
      </c>
      <c r="L295" s="89">
        <f t="shared" si="19"/>
        <v>266.87</v>
      </c>
      <c r="M295" s="61"/>
    </row>
    <row r="296" spans="1:13" ht="30" customHeight="1">
      <c r="A296" s="89">
        <v>289</v>
      </c>
      <c r="B296" s="91" t="s">
        <v>10</v>
      </c>
      <c r="C296" s="91" t="s">
        <v>233</v>
      </c>
      <c r="D296" s="91" t="s">
        <v>35</v>
      </c>
      <c r="E296" s="91" t="s">
        <v>365</v>
      </c>
      <c r="F296" s="92">
        <v>0.2</v>
      </c>
      <c r="G296" s="93">
        <v>1330</v>
      </c>
      <c r="H296" s="90">
        <v>24</v>
      </c>
      <c r="I296" s="89">
        <f t="shared" si="16"/>
        <v>7.968</v>
      </c>
      <c r="J296" s="89">
        <f t="shared" si="17"/>
        <v>38.25</v>
      </c>
      <c r="K296" s="89">
        <f t="shared" si="18"/>
        <v>9.02</v>
      </c>
      <c r="L296" s="89">
        <f t="shared" si="19"/>
        <v>47.269999999999996</v>
      </c>
      <c r="M296" s="61"/>
    </row>
    <row r="297" spans="1:13" ht="45">
      <c r="A297" s="89">
        <v>290</v>
      </c>
      <c r="B297" s="91" t="s">
        <v>10</v>
      </c>
      <c r="C297" s="91" t="s">
        <v>179</v>
      </c>
      <c r="D297" s="91" t="s">
        <v>181</v>
      </c>
      <c r="E297" s="91" t="s">
        <v>228</v>
      </c>
      <c r="F297" s="92" t="s">
        <v>469</v>
      </c>
      <c r="G297" s="93">
        <v>1765</v>
      </c>
      <c r="H297" s="90">
        <v>12</v>
      </c>
      <c r="I297" s="89">
        <f t="shared" si="16"/>
        <v>10.574</v>
      </c>
      <c r="J297" s="89">
        <f t="shared" si="17"/>
        <v>25.38</v>
      </c>
      <c r="K297" s="89">
        <f t="shared" si="18"/>
        <v>5.99</v>
      </c>
      <c r="L297" s="89">
        <f t="shared" si="19"/>
        <v>31.369999999999997</v>
      </c>
      <c r="M297" s="61"/>
    </row>
    <row r="298" spans="1:13" ht="30" customHeight="1">
      <c r="A298" s="89">
        <v>291</v>
      </c>
      <c r="B298" s="91" t="s">
        <v>142</v>
      </c>
      <c r="C298" s="91" t="s">
        <v>330</v>
      </c>
      <c r="D298" s="91" t="s">
        <v>394</v>
      </c>
      <c r="E298" s="91" t="s">
        <v>421</v>
      </c>
      <c r="F298" s="92" t="s">
        <v>469</v>
      </c>
      <c r="G298" s="93">
        <v>1575</v>
      </c>
      <c r="H298" s="90">
        <v>3</v>
      </c>
      <c r="I298" s="89">
        <f t="shared" si="16"/>
        <v>9.4359999999999999</v>
      </c>
      <c r="J298" s="89">
        <f t="shared" si="17"/>
        <v>5.66</v>
      </c>
      <c r="K298" s="89">
        <f t="shared" si="18"/>
        <v>1.34</v>
      </c>
      <c r="L298" s="89">
        <f t="shared" si="19"/>
        <v>7</v>
      </c>
      <c r="M298" s="61"/>
    </row>
    <row r="299" spans="1:13" ht="30" customHeight="1">
      <c r="A299" s="89">
        <v>292</v>
      </c>
      <c r="B299" s="91" t="s">
        <v>142</v>
      </c>
      <c r="C299" s="91" t="s">
        <v>143</v>
      </c>
      <c r="D299" s="91" t="s">
        <v>31</v>
      </c>
      <c r="E299" s="91" t="s">
        <v>499</v>
      </c>
      <c r="F299" s="92" t="s">
        <v>381</v>
      </c>
      <c r="G299" s="93">
        <v>1640</v>
      </c>
      <c r="H299" s="90">
        <v>20.5</v>
      </c>
      <c r="I299" s="89">
        <f t="shared" si="16"/>
        <v>9.8249999999999993</v>
      </c>
      <c r="J299" s="89">
        <f t="shared" si="17"/>
        <v>100.71</v>
      </c>
      <c r="K299" s="89">
        <f t="shared" si="18"/>
        <v>23.76</v>
      </c>
      <c r="L299" s="89">
        <f t="shared" si="19"/>
        <v>124.47</v>
      </c>
      <c r="M299" s="61"/>
    </row>
    <row r="300" spans="1:13" ht="42" customHeight="1">
      <c r="A300" s="89">
        <v>293</v>
      </c>
      <c r="B300" s="91" t="s">
        <v>142</v>
      </c>
      <c r="C300" s="91" t="s">
        <v>143</v>
      </c>
      <c r="D300" s="91" t="s">
        <v>31</v>
      </c>
      <c r="E300" s="91" t="s">
        <v>499</v>
      </c>
      <c r="F300" s="92" t="s">
        <v>469</v>
      </c>
      <c r="G300" s="93">
        <v>1640</v>
      </c>
      <c r="H300" s="90">
        <v>101.5</v>
      </c>
      <c r="I300" s="89">
        <f t="shared" si="16"/>
        <v>9.8249999999999993</v>
      </c>
      <c r="J300" s="89">
        <f t="shared" si="17"/>
        <v>199.45</v>
      </c>
      <c r="K300" s="89">
        <f t="shared" si="18"/>
        <v>47.05</v>
      </c>
      <c r="L300" s="89">
        <f t="shared" si="19"/>
        <v>246.5</v>
      </c>
      <c r="M300" s="61"/>
    </row>
    <row r="301" spans="1:13" ht="30" customHeight="1">
      <c r="A301" s="89">
        <v>294</v>
      </c>
      <c r="B301" s="91" t="s">
        <v>10</v>
      </c>
      <c r="C301" s="91" t="s">
        <v>34</v>
      </c>
      <c r="D301" s="91" t="s">
        <v>31</v>
      </c>
      <c r="E301" s="91" t="s">
        <v>320</v>
      </c>
      <c r="F301" s="92" t="s">
        <v>469</v>
      </c>
      <c r="G301" s="93">
        <v>1150</v>
      </c>
      <c r="H301" s="90">
        <v>154</v>
      </c>
      <c r="I301" s="89">
        <f t="shared" si="16"/>
        <v>6.89</v>
      </c>
      <c r="J301" s="89">
        <f t="shared" si="17"/>
        <v>212.21</v>
      </c>
      <c r="K301" s="89">
        <f t="shared" si="18"/>
        <v>50.06</v>
      </c>
      <c r="L301" s="89">
        <f t="shared" si="19"/>
        <v>262.27</v>
      </c>
      <c r="M301" s="61"/>
    </row>
    <row r="302" spans="1:13" ht="30" customHeight="1">
      <c r="A302" s="89">
        <v>295</v>
      </c>
      <c r="B302" s="91" t="s">
        <v>10</v>
      </c>
      <c r="C302" s="91" t="s">
        <v>34</v>
      </c>
      <c r="D302" s="91" t="s">
        <v>28</v>
      </c>
      <c r="E302" s="91" t="s">
        <v>266</v>
      </c>
      <c r="F302" s="92" t="s">
        <v>381</v>
      </c>
      <c r="G302" s="93">
        <v>1055</v>
      </c>
      <c r="H302" s="90">
        <v>0.17</v>
      </c>
      <c r="I302" s="89">
        <f t="shared" si="16"/>
        <v>6.32</v>
      </c>
      <c r="J302" s="89">
        <f t="shared" si="17"/>
        <v>0.54</v>
      </c>
      <c r="K302" s="89">
        <f t="shared" si="18"/>
        <v>0.13</v>
      </c>
      <c r="L302" s="89">
        <f t="shared" si="19"/>
        <v>0.67</v>
      </c>
      <c r="M302" s="61"/>
    </row>
    <row r="303" spans="1:13" ht="30" customHeight="1">
      <c r="A303" s="89">
        <v>296</v>
      </c>
      <c r="B303" s="91" t="s">
        <v>10</v>
      </c>
      <c r="C303" s="91" t="s">
        <v>34</v>
      </c>
      <c r="D303" s="91" t="s">
        <v>28</v>
      </c>
      <c r="E303" s="91" t="s">
        <v>266</v>
      </c>
      <c r="F303" s="92" t="s">
        <v>469</v>
      </c>
      <c r="G303" s="93">
        <v>1055</v>
      </c>
      <c r="H303" s="90">
        <v>109.83</v>
      </c>
      <c r="I303" s="89">
        <f t="shared" si="16"/>
        <v>6.32</v>
      </c>
      <c r="J303" s="89">
        <f t="shared" si="17"/>
        <v>138.83000000000001</v>
      </c>
      <c r="K303" s="89">
        <f t="shared" si="18"/>
        <v>32.75</v>
      </c>
      <c r="L303" s="89">
        <f t="shared" si="19"/>
        <v>171.58</v>
      </c>
      <c r="M303" s="61"/>
    </row>
    <row r="304" spans="1:13" ht="40.9" customHeight="1">
      <c r="A304" s="89">
        <v>297</v>
      </c>
      <c r="B304" s="91" t="s">
        <v>142</v>
      </c>
      <c r="C304" s="91" t="s">
        <v>144</v>
      </c>
      <c r="D304" s="91" t="s">
        <v>31</v>
      </c>
      <c r="E304" s="91" t="s">
        <v>150</v>
      </c>
      <c r="F304" s="92" t="s">
        <v>381</v>
      </c>
      <c r="G304" s="93">
        <v>1560</v>
      </c>
      <c r="H304" s="90">
        <v>11.5</v>
      </c>
      <c r="I304" s="89">
        <f t="shared" si="16"/>
        <v>9.3460000000000001</v>
      </c>
      <c r="J304" s="89">
        <f t="shared" si="17"/>
        <v>53.74</v>
      </c>
      <c r="K304" s="89">
        <f t="shared" si="18"/>
        <v>12.68</v>
      </c>
      <c r="L304" s="89">
        <f t="shared" si="19"/>
        <v>66.42</v>
      </c>
      <c r="M304" s="61"/>
    </row>
    <row r="305" spans="1:13" ht="30" customHeight="1">
      <c r="A305" s="89">
        <v>298</v>
      </c>
      <c r="B305" s="91" t="s">
        <v>142</v>
      </c>
      <c r="C305" s="91" t="s">
        <v>144</v>
      </c>
      <c r="D305" s="91" t="s">
        <v>31</v>
      </c>
      <c r="E305" s="91" t="s">
        <v>150</v>
      </c>
      <c r="F305" s="92" t="s">
        <v>469</v>
      </c>
      <c r="G305" s="93">
        <v>1560</v>
      </c>
      <c r="H305" s="90">
        <v>121.5</v>
      </c>
      <c r="I305" s="89">
        <f t="shared" si="16"/>
        <v>9.3460000000000001</v>
      </c>
      <c r="J305" s="89">
        <f t="shared" si="17"/>
        <v>227.11</v>
      </c>
      <c r="K305" s="89">
        <f t="shared" si="18"/>
        <v>53.58</v>
      </c>
      <c r="L305" s="89">
        <f t="shared" si="19"/>
        <v>280.69</v>
      </c>
      <c r="M305" s="61"/>
    </row>
    <row r="306" spans="1:13" ht="30" customHeight="1">
      <c r="A306" s="89">
        <v>299</v>
      </c>
      <c r="B306" s="91" t="s">
        <v>10</v>
      </c>
      <c r="C306" s="91" t="s">
        <v>38</v>
      </c>
      <c r="D306" s="91" t="s">
        <v>28</v>
      </c>
      <c r="E306" s="91" t="s">
        <v>207</v>
      </c>
      <c r="F306" s="92" t="s">
        <v>469</v>
      </c>
      <c r="G306" s="93">
        <v>1095</v>
      </c>
      <c r="H306" s="90">
        <v>88</v>
      </c>
      <c r="I306" s="89">
        <f t="shared" si="16"/>
        <v>6.56</v>
      </c>
      <c r="J306" s="89">
        <f t="shared" si="17"/>
        <v>115.46</v>
      </c>
      <c r="K306" s="89">
        <f t="shared" si="18"/>
        <v>27.24</v>
      </c>
      <c r="L306" s="89">
        <f t="shared" si="19"/>
        <v>142.69999999999999</v>
      </c>
      <c r="M306" s="61"/>
    </row>
    <row r="307" spans="1:13" ht="45">
      <c r="A307" s="89">
        <v>300</v>
      </c>
      <c r="B307" s="91" t="s">
        <v>10</v>
      </c>
      <c r="C307" s="91" t="s">
        <v>37</v>
      </c>
      <c r="D307" s="91" t="s">
        <v>35</v>
      </c>
      <c r="E307" s="91" t="s">
        <v>422</v>
      </c>
      <c r="F307" s="92" t="s">
        <v>392</v>
      </c>
      <c r="G307" s="93">
        <v>1315</v>
      </c>
      <c r="H307" s="90">
        <v>96.5</v>
      </c>
      <c r="I307" s="89">
        <f t="shared" si="16"/>
        <v>7.8780000000000001</v>
      </c>
      <c r="J307" s="89">
        <f t="shared" si="17"/>
        <v>76.02</v>
      </c>
      <c r="K307" s="89">
        <f t="shared" si="18"/>
        <v>17.93</v>
      </c>
      <c r="L307" s="89">
        <f t="shared" si="19"/>
        <v>93.949999999999989</v>
      </c>
      <c r="M307" s="61"/>
    </row>
    <row r="308" spans="1:13" ht="30" customHeight="1">
      <c r="A308" s="89">
        <v>301</v>
      </c>
      <c r="B308" s="91" t="s">
        <v>10</v>
      </c>
      <c r="C308" s="91" t="s">
        <v>329</v>
      </c>
      <c r="D308" s="91" t="s">
        <v>28</v>
      </c>
      <c r="E308" s="91" t="s">
        <v>367</v>
      </c>
      <c r="F308" s="92" t="s">
        <v>392</v>
      </c>
      <c r="G308" s="93">
        <v>1055</v>
      </c>
      <c r="H308" s="90">
        <v>150.5</v>
      </c>
      <c r="I308" s="89">
        <f t="shared" si="16"/>
        <v>6.32</v>
      </c>
      <c r="J308" s="89">
        <f t="shared" si="17"/>
        <v>95.12</v>
      </c>
      <c r="K308" s="89">
        <f t="shared" si="18"/>
        <v>22.44</v>
      </c>
      <c r="L308" s="89">
        <f t="shared" si="19"/>
        <v>117.56</v>
      </c>
      <c r="M308" s="61"/>
    </row>
    <row r="309" spans="1:13" ht="30" customHeight="1">
      <c r="A309" s="89">
        <v>302</v>
      </c>
      <c r="B309" s="91" t="s">
        <v>10</v>
      </c>
      <c r="C309" s="91" t="s">
        <v>329</v>
      </c>
      <c r="D309" s="91" t="s">
        <v>5</v>
      </c>
      <c r="E309" s="91" t="s">
        <v>368</v>
      </c>
      <c r="F309" s="92" t="s">
        <v>392</v>
      </c>
      <c r="G309" s="93">
        <v>1490</v>
      </c>
      <c r="H309" s="90">
        <v>108</v>
      </c>
      <c r="I309" s="89">
        <f t="shared" si="16"/>
        <v>8.9260000000000002</v>
      </c>
      <c r="J309" s="89">
        <f t="shared" si="17"/>
        <v>96.4</v>
      </c>
      <c r="K309" s="89">
        <f t="shared" si="18"/>
        <v>22.74</v>
      </c>
      <c r="L309" s="89">
        <f t="shared" si="19"/>
        <v>119.14</v>
      </c>
      <c r="M309" s="61"/>
    </row>
    <row r="310" spans="1:13" ht="30" customHeight="1">
      <c r="A310" s="89">
        <v>303</v>
      </c>
      <c r="B310" s="91" t="s">
        <v>10</v>
      </c>
      <c r="C310" s="91" t="s">
        <v>38</v>
      </c>
      <c r="D310" s="91" t="s">
        <v>28</v>
      </c>
      <c r="E310" s="91" t="s">
        <v>208</v>
      </c>
      <c r="F310" s="92" t="s">
        <v>469</v>
      </c>
      <c r="G310" s="93">
        <v>1055</v>
      </c>
      <c r="H310" s="90">
        <v>108</v>
      </c>
      <c r="I310" s="89">
        <f t="shared" si="16"/>
        <v>6.32</v>
      </c>
      <c r="J310" s="89">
        <f t="shared" si="17"/>
        <v>136.51</v>
      </c>
      <c r="K310" s="89">
        <f t="shared" si="18"/>
        <v>32.200000000000003</v>
      </c>
      <c r="L310" s="89">
        <f t="shared" si="19"/>
        <v>168.70999999999998</v>
      </c>
      <c r="M310" s="61"/>
    </row>
    <row r="311" spans="1:13" ht="30" customHeight="1">
      <c r="A311" s="89">
        <v>304</v>
      </c>
      <c r="B311" s="91" t="s">
        <v>10</v>
      </c>
      <c r="C311" s="91" t="s">
        <v>38</v>
      </c>
      <c r="D311" s="91" t="s">
        <v>31</v>
      </c>
      <c r="E311" s="91" t="s">
        <v>209</v>
      </c>
      <c r="F311" s="92" t="s">
        <v>469</v>
      </c>
      <c r="G311" s="93">
        <v>1210</v>
      </c>
      <c r="H311" s="90">
        <v>160</v>
      </c>
      <c r="I311" s="89">
        <f t="shared" si="16"/>
        <v>7.2489999999999997</v>
      </c>
      <c r="J311" s="89">
        <f t="shared" si="17"/>
        <v>231.97</v>
      </c>
      <c r="K311" s="89">
        <f t="shared" si="18"/>
        <v>54.72</v>
      </c>
      <c r="L311" s="89">
        <f t="shared" si="19"/>
        <v>286.69</v>
      </c>
      <c r="M311" s="61"/>
    </row>
    <row r="312" spans="1:13" ht="30" customHeight="1">
      <c r="A312" s="89">
        <v>305</v>
      </c>
      <c r="B312" s="91" t="s">
        <v>10</v>
      </c>
      <c r="C312" s="91" t="s">
        <v>34</v>
      </c>
      <c r="D312" s="91" t="s">
        <v>31</v>
      </c>
      <c r="E312" s="91" t="s">
        <v>89</v>
      </c>
      <c r="F312" s="92" t="s">
        <v>381</v>
      </c>
      <c r="G312" s="93">
        <v>1210</v>
      </c>
      <c r="H312" s="90">
        <v>4</v>
      </c>
      <c r="I312" s="89">
        <f t="shared" si="16"/>
        <v>7.2489999999999997</v>
      </c>
      <c r="J312" s="89">
        <f t="shared" si="17"/>
        <v>14.5</v>
      </c>
      <c r="K312" s="89">
        <f t="shared" si="18"/>
        <v>3.42</v>
      </c>
      <c r="L312" s="89">
        <f t="shared" si="19"/>
        <v>17.920000000000002</v>
      </c>
      <c r="M312" s="61"/>
    </row>
    <row r="313" spans="1:13" ht="30" customHeight="1">
      <c r="A313" s="89">
        <v>306</v>
      </c>
      <c r="B313" s="91" t="s">
        <v>10</v>
      </c>
      <c r="C313" s="91" t="s">
        <v>34</v>
      </c>
      <c r="D313" s="91" t="s">
        <v>31</v>
      </c>
      <c r="E313" s="91" t="s">
        <v>89</v>
      </c>
      <c r="F313" s="92" t="s">
        <v>469</v>
      </c>
      <c r="G313" s="93">
        <v>1210</v>
      </c>
      <c r="H313" s="90">
        <v>138</v>
      </c>
      <c r="I313" s="89">
        <f t="shared" si="16"/>
        <v>7.2489999999999997</v>
      </c>
      <c r="J313" s="89">
        <f t="shared" si="17"/>
        <v>200.07</v>
      </c>
      <c r="K313" s="89">
        <f t="shared" si="18"/>
        <v>47.2</v>
      </c>
      <c r="L313" s="89">
        <f t="shared" si="19"/>
        <v>247.26999999999998</v>
      </c>
      <c r="M313" s="61"/>
    </row>
    <row r="314" spans="1:13" ht="30">
      <c r="A314" s="89">
        <v>307</v>
      </c>
      <c r="B314" s="91" t="s">
        <v>45</v>
      </c>
      <c r="C314" s="91" t="s">
        <v>445</v>
      </c>
      <c r="D314" s="91" t="s">
        <v>5</v>
      </c>
      <c r="E314" s="91" t="s">
        <v>457</v>
      </c>
      <c r="F314" s="92">
        <v>0.1</v>
      </c>
      <c r="G314" s="93">
        <v>1490</v>
      </c>
      <c r="H314" s="90">
        <v>44</v>
      </c>
      <c r="I314" s="89">
        <f t="shared" si="16"/>
        <v>8.9260000000000002</v>
      </c>
      <c r="J314" s="89">
        <f t="shared" si="17"/>
        <v>39.270000000000003</v>
      </c>
      <c r="K314" s="89">
        <f t="shared" si="18"/>
        <v>9.26</v>
      </c>
      <c r="L314" s="89">
        <f t="shared" si="19"/>
        <v>48.53</v>
      </c>
      <c r="M314" s="61"/>
    </row>
    <row r="315" spans="1:13" ht="45">
      <c r="A315" s="89">
        <v>308</v>
      </c>
      <c r="B315" s="91" t="s">
        <v>10</v>
      </c>
      <c r="C315" s="91" t="s">
        <v>34</v>
      </c>
      <c r="D315" s="91" t="s">
        <v>35</v>
      </c>
      <c r="E315" s="91" t="s">
        <v>267</v>
      </c>
      <c r="F315" s="92" t="s">
        <v>469</v>
      </c>
      <c r="G315" s="93">
        <v>1355</v>
      </c>
      <c r="H315" s="90">
        <v>99</v>
      </c>
      <c r="I315" s="89">
        <f t="shared" si="16"/>
        <v>8.1180000000000003</v>
      </c>
      <c r="J315" s="89">
        <f t="shared" si="17"/>
        <v>160.74</v>
      </c>
      <c r="K315" s="89">
        <f t="shared" si="18"/>
        <v>37.92</v>
      </c>
      <c r="L315" s="89">
        <f t="shared" si="19"/>
        <v>198.66000000000003</v>
      </c>
      <c r="M315" s="61"/>
    </row>
    <row r="316" spans="1:13" ht="45">
      <c r="A316" s="89">
        <v>309</v>
      </c>
      <c r="B316" s="91" t="s">
        <v>10</v>
      </c>
      <c r="C316" s="91" t="s">
        <v>37</v>
      </c>
      <c r="D316" s="91" t="s">
        <v>28</v>
      </c>
      <c r="E316" s="91" t="s">
        <v>151</v>
      </c>
      <c r="F316" s="92" t="s">
        <v>392</v>
      </c>
      <c r="G316" s="93">
        <v>1055</v>
      </c>
      <c r="H316" s="90">
        <v>89</v>
      </c>
      <c r="I316" s="89">
        <f t="shared" si="16"/>
        <v>6.32</v>
      </c>
      <c r="J316" s="89">
        <f t="shared" si="17"/>
        <v>56.25</v>
      </c>
      <c r="K316" s="89">
        <f t="shared" si="18"/>
        <v>13.27</v>
      </c>
      <c r="L316" s="89">
        <f t="shared" si="19"/>
        <v>69.52</v>
      </c>
      <c r="M316" s="61"/>
    </row>
    <row r="317" spans="1:13" ht="45">
      <c r="A317" s="89">
        <v>310</v>
      </c>
      <c r="B317" s="91" t="s">
        <v>10</v>
      </c>
      <c r="C317" s="91" t="s">
        <v>37</v>
      </c>
      <c r="D317" s="91" t="s">
        <v>31</v>
      </c>
      <c r="E317" s="91" t="s">
        <v>135</v>
      </c>
      <c r="F317" s="92" t="s">
        <v>392</v>
      </c>
      <c r="G317" s="93">
        <v>1230</v>
      </c>
      <c r="H317" s="90">
        <v>138.5</v>
      </c>
      <c r="I317" s="89">
        <f t="shared" si="16"/>
        <v>7.3689999999999998</v>
      </c>
      <c r="J317" s="89">
        <f t="shared" si="17"/>
        <v>102.06</v>
      </c>
      <c r="K317" s="89">
        <f t="shared" si="18"/>
        <v>24.08</v>
      </c>
      <c r="L317" s="89">
        <f t="shared" si="19"/>
        <v>126.14</v>
      </c>
      <c r="M317" s="61"/>
    </row>
    <row r="318" spans="1:13" ht="30" customHeight="1">
      <c r="A318" s="89">
        <v>311</v>
      </c>
      <c r="B318" s="91" t="s">
        <v>10</v>
      </c>
      <c r="C318" s="91" t="s">
        <v>37</v>
      </c>
      <c r="D318" s="91" t="s">
        <v>31</v>
      </c>
      <c r="E318" s="91" t="s">
        <v>135</v>
      </c>
      <c r="F318" s="92" t="s">
        <v>381</v>
      </c>
      <c r="G318" s="93">
        <v>1230</v>
      </c>
      <c r="H318" s="90">
        <v>1</v>
      </c>
      <c r="I318" s="89">
        <f t="shared" si="16"/>
        <v>7.3689999999999998</v>
      </c>
      <c r="J318" s="89">
        <f t="shared" si="17"/>
        <v>3.68</v>
      </c>
      <c r="K318" s="89">
        <f t="shared" si="18"/>
        <v>0.87</v>
      </c>
      <c r="L318" s="89">
        <f t="shared" si="19"/>
        <v>4.55</v>
      </c>
      <c r="M318" s="61"/>
    </row>
    <row r="319" spans="1:13" ht="30" customHeight="1">
      <c r="A319" s="89">
        <v>312</v>
      </c>
      <c r="B319" s="91" t="s">
        <v>10</v>
      </c>
      <c r="C319" s="91" t="s">
        <v>233</v>
      </c>
      <c r="D319" s="91" t="s">
        <v>31</v>
      </c>
      <c r="E319" s="91" t="s">
        <v>268</v>
      </c>
      <c r="F319" s="92">
        <v>0.2</v>
      </c>
      <c r="G319" s="93">
        <v>1190</v>
      </c>
      <c r="H319" s="90">
        <v>24</v>
      </c>
      <c r="I319" s="89">
        <f t="shared" si="16"/>
        <v>7.1289999999999996</v>
      </c>
      <c r="J319" s="89">
        <f t="shared" si="17"/>
        <v>34.22</v>
      </c>
      <c r="K319" s="89">
        <f t="shared" si="18"/>
        <v>8.07</v>
      </c>
      <c r="L319" s="89">
        <f t="shared" si="19"/>
        <v>42.29</v>
      </c>
      <c r="M319" s="61"/>
    </row>
    <row r="320" spans="1:13" ht="30">
      <c r="A320" s="89">
        <v>313</v>
      </c>
      <c r="B320" s="91" t="s">
        <v>45</v>
      </c>
      <c r="C320" s="91" t="s">
        <v>141</v>
      </c>
      <c r="D320" s="91" t="s">
        <v>31</v>
      </c>
      <c r="E320" s="91" t="s">
        <v>500</v>
      </c>
      <c r="F320" s="92">
        <v>0.1</v>
      </c>
      <c r="G320" s="93">
        <v>1230</v>
      </c>
      <c r="H320" s="90">
        <v>44</v>
      </c>
      <c r="I320" s="89">
        <f t="shared" si="16"/>
        <v>7.3689999999999998</v>
      </c>
      <c r="J320" s="89">
        <f t="shared" si="17"/>
        <v>32.42</v>
      </c>
      <c r="K320" s="89">
        <f t="shared" si="18"/>
        <v>7.65</v>
      </c>
      <c r="L320" s="89">
        <f t="shared" si="19"/>
        <v>40.07</v>
      </c>
      <c r="M320" s="61"/>
    </row>
    <row r="321" spans="1:13" ht="30" customHeight="1">
      <c r="A321" s="89">
        <v>314</v>
      </c>
      <c r="B321" s="91" t="s">
        <v>10</v>
      </c>
      <c r="C321" s="91" t="s">
        <v>329</v>
      </c>
      <c r="D321" s="91" t="s">
        <v>35</v>
      </c>
      <c r="E321" s="91" t="s">
        <v>423</v>
      </c>
      <c r="F321" s="92" t="s">
        <v>392</v>
      </c>
      <c r="G321" s="93">
        <v>1335</v>
      </c>
      <c r="H321" s="90">
        <v>139.5</v>
      </c>
      <c r="I321" s="89">
        <f t="shared" si="16"/>
        <v>7.9980000000000002</v>
      </c>
      <c r="J321" s="89">
        <f t="shared" si="17"/>
        <v>111.57</v>
      </c>
      <c r="K321" s="89">
        <f t="shared" si="18"/>
        <v>26.32</v>
      </c>
      <c r="L321" s="89">
        <f t="shared" si="19"/>
        <v>137.88999999999999</v>
      </c>
      <c r="M321" s="61"/>
    </row>
    <row r="322" spans="1:13" ht="30" customHeight="1">
      <c r="A322" s="89">
        <v>315</v>
      </c>
      <c r="B322" s="91" t="s">
        <v>29</v>
      </c>
      <c r="C322" s="91" t="s">
        <v>146</v>
      </c>
      <c r="D322" s="91" t="s">
        <v>31</v>
      </c>
      <c r="E322" s="91" t="s">
        <v>501</v>
      </c>
      <c r="F322" s="92" t="s">
        <v>392</v>
      </c>
      <c r="G322" s="93">
        <v>1170</v>
      </c>
      <c r="H322" s="90">
        <v>57.75</v>
      </c>
      <c r="I322" s="89">
        <f t="shared" si="16"/>
        <v>7.0090000000000003</v>
      </c>
      <c r="J322" s="89">
        <f t="shared" si="17"/>
        <v>40.479999999999997</v>
      </c>
      <c r="K322" s="89">
        <f t="shared" si="18"/>
        <v>9.5500000000000007</v>
      </c>
      <c r="L322" s="89">
        <f t="shared" si="19"/>
        <v>50.03</v>
      </c>
      <c r="M322" s="61"/>
    </row>
    <row r="323" spans="1:13" ht="30" customHeight="1">
      <c r="A323" s="89">
        <v>316</v>
      </c>
      <c r="B323" s="91" t="s">
        <v>10</v>
      </c>
      <c r="C323" s="91" t="s">
        <v>38</v>
      </c>
      <c r="D323" s="91" t="s">
        <v>31</v>
      </c>
      <c r="E323" s="91" t="s">
        <v>210</v>
      </c>
      <c r="F323" s="92" t="s">
        <v>469</v>
      </c>
      <c r="G323" s="93">
        <v>1190</v>
      </c>
      <c r="H323" s="90">
        <v>156</v>
      </c>
      <c r="I323" s="89">
        <f t="shared" si="16"/>
        <v>7.1289999999999996</v>
      </c>
      <c r="J323" s="89">
        <f t="shared" si="17"/>
        <v>222.42</v>
      </c>
      <c r="K323" s="89">
        <f t="shared" si="18"/>
        <v>52.47</v>
      </c>
      <c r="L323" s="89">
        <f t="shared" si="19"/>
        <v>274.89</v>
      </c>
      <c r="M323" s="61"/>
    </row>
    <row r="324" spans="1:13" ht="30" customHeight="1">
      <c r="A324" s="89">
        <v>317</v>
      </c>
      <c r="B324" s="91" t="s">
        <v>10</v>
      </c>
      <c r="C324" s="91" t="s">
        <v>34</v>
      </c>
      <c r="D324" s="91" t="s">
        <v>31</v>
      </c>
      <c r="E324" s="91" t="s">
        <v>159</v>
      </c>
      <c r="F324" s="92" t="s">
        <v>469</v>
      </c>
      <c r="G324" s="93">
        <v>1190</v>
      </c>
      <c r="H324" s="90">
        <v>99</v>
      </c>
      <c r="I324" s="89">
        <f t="shared" si="16"/>
        <v>7.1289999999999996</v>
      </c>
      <c r="J324" s="89">
        <f t="shared" si="17"/>
        <v>141.15</v>
      </c>
      <c r="K324" s="89">
        <f t="shared" si="18"/>
        <v>33.299999999999997</v>
      </c>
      <c r="L324" s="89">
        <f t="shared" si="19"/>
        <v>174.45</v>
      </c>
      <c r="M324" s="61"/>
    </row>
    <row r="325" spans="1:13" ht="30" customHeight="1">
      <c r="A325" s="89">
        <v>318</v>
      </c>
      <c r="B325" s="91" t="s">
        <v>10</v>
      </c>
      <c r="C325" s="91" t="s">
        <v>34</v>
      </c>
      <c r="D325" s="91" t="s">
        <v>28</v>
      </c>
      <c r="E325" s="91" t="s">
        <v>369</v>
      </c>
      <c r="F325" s="92" t="s">
        <v>469</v>
      </c>
      <c r="G325" s="93">
        <v>1075</v>
      </c>
      <c r="H325" s="90">
        <v>51</v>
      </c>
      <c r="I325" s="89">
        <f t="shared" si="16"/>
        <v>6.44</v>
      </c>
      <c r="J325" s="89">
        <f t="shared" si="17"/>
        <v>65.69</v>
      </c>
      <c r="K325" s="89">
        <f t="shared" si="18"/>
        <v>15.5</v>
      </c>
      <c r="L325" s="89">
        <f t="shared" si="19"/>
        <v>81.19</v>
      </c>
      <c r="M325" s="61"/>
    </row>
    <row r="326" spans="1:13" ht="30" customHeight="1">
      <c r="A326" s="89">
        <v>319</v>
      </c>
      <c r="B326" s="91" t="s">
        <v>10</v>
      </c>
      <c r="C326" s="91" t="s">
        <v>30</v>
      </c>
      <c r="D326" s="91" t="s">
        <v>41</v>
      </c>
      <c r="E326" s="91" t="s">
        <v>90</v>
      </c>
      <c r="F326" s="92">
        <v>0.1</v>
      </c>
      <c r="G326" s="93">
        <v>1995</v>
      </c>
      <c r="H326" s="90">
        <v>162.5</v>
      </c>
      <c r="I326" s="89">
        <f t="shared" si="16"/>
        <v>11.952</v>
      </c>
      <c r="J326" s="89">
        <f t="shared" si="17"/>
        <v>194.22</v>
      </c>
      <c r="K326" s="89">
        <f t="shared" si="18"/>
        <v>45.82</v>
      </c>
      <c r="L326" s="89">
        <f t="shared" si="19"/>
        <v>240.04</v>
      </c>
      <c r="M326" s="61"/>
    </row>
    <row r="327" spans="1:13" ht="30" customHeight="1">
      <c r="A327" s="89">
        <v>320</v>
      </c>
      <c r="B327" s="91" t="s">
        <v>10</v>
      </c>
      <c r="C327" s="91" t="s">
        <v>38</v>
      </c>
      <c r="D327" s="91" t="s">
        <v>35</v>
      </c>
      <c r="E327" s="91" t="s">
        <v>211</v>
      </c>
      <c r="F327" s="92" t="s">
        <v>469</v>
      </c>
      <c r="G327" s="93">
        <v>1315</v>
      </c>
      <c r="H327" s="90">
        <v>96</v>
      </c>
      <c r="I327" s="89">
        <f t="shared" si="16"/>
        <v>7.8780000000000001</v>
      </c>
      <c r="J327" s="89">
        <f t="shared" si="17"/>
        <v>151.26</v>
      </c>
      <c r="K327" s="89">
        <f t="shared" si="18"/>
        <v>35.68</v>
      </c>
      <c r="L327" s="89">
        <f t="shared" si="19"/>
        <v>186.94</v>
      </c>
      <c r="M327" s="61"/>
    </row>
    <row r="328" spans="1:13" ht="30" customHeight="1">
      <c r="A328" s="89">
        <v>321</v>
      </c>
      <c r="B328" s="91" t="s">
        <v>10</v>
      </c>
      <c r="C328" s="91" t="s">
        <v>329</v>
      </c>
      <c r="D328" s="91" t="s">
        <v>28</v>
      </c>
      <c r="E328" s="91" t="s">
        <v>370</v>
      </c>
      <c r="F328" s="92" t="s">
        <v>392</v>
      </c>
      <c r="G328" s="93">
        <v>1150</v>
      </c>
      <c r="H328" s="90">
        <v>176</v>
      </c>
      <c r="I328" s="89">
        <f t="shared" ref="I328:I391" si="20">ROUND(G328/166.92,3)</f>
        <v>6.89</v>
      </c>
      <c r="J328" s="89">
        <f t="shared" ref="J328:J391" si="21">ROUND(I328*H328*F328,2)</f>
        <v>121.26</v>
      </c>
      <c r="K328" s="89">
        <f t="shared" ref="K328:K391" si="22">ROUND(J328*0.2359,2)</f>
        <v>28.61</v>
      </c>
      <c r="L328" s="89">
        <f t="shared" ref="L328:L391" si="23">J328+K328</f>
        <v>149.87</v>
      </c>
      <c r="M328" s="61"/>
    </row>
    <row r="329" spans="1:13" ht="30" customHeight="1">
      <c r="A329" s="89">
        <v>322</v>
      </c>
      <c r="B329" s="91" t="s">
        <v>10</v>
      </c>
      <c r="C329" s="91" t="s">
        <v>34</v>
      </c>
      <c r="D329" s="91" t="s">
        <v>28</v>
      </c>
      <c r="E329" s="91" t="s">
        <v>152</v>
      </c>
      <c r="F329" s="92" t="s">
        <v>381</v>
      </c>
      <c r="G329" s="93">
        <v>1055</v>
      </c>
      <c r="H329" s="90">
        <v>0.33</v>
      </c>
      <c r="I329" s="89">
        <f t="shared" si="20"/>
        <v>6.32</v>
      </c>
      <c r="J329" s="89">
        <f t="shared" si="21"/>
        <v>1.04</v>
      </c>
      <c r="K329" s="89">
        <f t="shared" si="22"/>
        <v>0.25</v>
      </c>
      <c r="L329" s="89">
        <f t="shared" si="23"/>
        <v>1.29</v>
      </c>
      <c r="M329" s="61"/>
    </row>
    <row r="330" spans="1:13" ht="30" customHeight="1">
      <c r="A330" s="89">
        <v>323</v>
      </c>
      <c r="B330" s="91" t="s">
        <v>10</v>
      </c>
      <c r="C330" s="91" t="s">
        <v>34</v>
      </c>
      <c r="D330" s="91" t="s">
        <v>28</v>
      </c>
      <c r="E330" s="91" t="s">
        <v>152</v>
      </c>
      <c r="F330" s="92" t="s">
        <v>469</v>
      </c>
      <c r="G330" s="93">
        <v>1055</v>
      </c>
      <c r="H330" s="90">
        <v>109.67</v>
      </c>
      <c r="I330" s="89">
        <f t="shared" si="20"/>
        <v>6.32</v>
      </c>
      <c r="J330" s="89">
        <f t="shared" si="21"/>
        <v>138.62</v>
      </c>
      <c r="K330" s="89">
        <f t="shared" si="22"/>
        <v>32.700000000000003</v>
      </c>
      <c r="L330" s="89">
        <f t="shared" si="23"/>
        <v>171.32</v>
      </c>
      <c r="M330" s="61"/>
    </row>
    <row r="331" spans="1:13" ht="30" customHeight="1">
      <c r="A331" s="89">
        <v>324</v>
      </c>
      <c r="B331" s="91" t="s">
        <v>10</v>
      </c>
      <c r="C331" s="91" t="s">
        <v>34</v>
      </c>
      <c r="D331" s="91" t="s">
        <v>35</v>
      </c>
      <c r="E331" s="91" t="s">
        <v>321</v>
      </c>
      <c r="F331" s="92" t="s">
        <v>469</v>
      </c>
      <c r="G331" s="93">
        <v>1315</v>
      </c>
      <c r="H331" s="90">
        <v>37</v>
      </c>
      <c r="I331" s="89">
        <f t="shared" si="20"/>
        <v>7.8780000000000001</v>
      </c>
      <c r="J331" s="89">
        <f t="shared" si="21"/>
        <v>58.3</v>
      </c>
      <c r="K331" s="89">
        <f t="shared" si="22"/>
        <v>13.75</v>
      </c>
      <c r="L331" s="89">
        <f t="shared" si="23"/>
        <v>72.05</v>
      </c>
      <c r="M331" s="61"/>
    </row>
    <row r="332" spans="1:13" ht="30" customHeight="1">
      <c r="A332" s="89">
        <v>325</v>
      </c>
      <c r="B332" s="91" t="s">
        <v>10</v>
      </c>
      <c r="C332" s="91" t="s">
        <v>329</v>
      </c>
      <c r="D332" s="91" t="s">
        <v>35</v>
      </c>
      <c r="E332" s="91" t="s">
        <v>371</v>
      </c>
      <c r="F332" s="92" t="s">
        <v>392</v>
      </c>
      <c r="G332" s="93">
        <v>1355</v>
      </c>
      <c r="H332" s="90">
        <v>167</v>
      </c>
      <c r="I332" s="89">
        <f t="shared" si="20"/>
        <v>8.1180000000000003</v>
      </c>
      <c r="J332" s="89">
        <f t="shared" si="21"/>
        <v>135.57</v>
      </c>
      <c r="K332" s="89">
        <f t="shared" si="22"/>
        <v>31.98</v>
      </c>
      <c r="L332" s="89">
        <f t="shared" si="23"/>
        <v>167.54999999999998</v>
      </c>
      <c r="M332" s="61"/>
    </row>
    <row r="333" spans="1:13" ht="30" customHeight="1">
      <c r="A333" s="89">
        <v>326</v>
      </c>
      <c r="B333" s="91" t="s">
        <v>10</v>
      </c>
      <c r="C333" s="91" t="s">
        <v>238</v>
      </c>
      <c r="D333" s="91" t="s">
        <v>12</v>
      </c>
      <c r="E333" s="91" t="s">
        <v>502</v>
      </c>
      <c r="F333" s="92">
        <v>0.2</v>
      </c>
      <c r="G333" s="93">
        <v>1895</v>
      </c>
      <c r="H333" s="90">
        <v>24</v>
      </c>
      <c r="I333" s="89">
        <f t="shared" si="20"/>
        <v>11.353</v>
      </c>
      <c r="J333" s="89">
        <f t="shared" si="21"/>
        <v>54.49</v>
      </c>
      <c r="K333" s="89">
        <f t="shared" si="22"/>
        <v>12.85</v>
      </c>
      <c r="L333" s="89">
        <f t="shared" si="23"/>
        <v>67.34</v>
      </c>
      <c r="M333" s="61"/>
    </row>
    <row r="334" spans="1:13" ht="30" customHeight="1">
      <c r="A334" s="89">
        <v>327</v>
      </c>
      <c r="B334" s="91" t="s">
        <v>10</v>
      </c>
      <c r="C334" s="91" t="s">
        <v>34</v>
      </c>
      <c r="D334" s="91" t="s">
        <v>31</v>
      </c>
      <c r="E334" s="91" t="s">
        <v>91</v>
      </c>
      <c r="F334" s="92" t="s">
        <v>469</v>
      </c>
      <c r="G334" s="93">
        <v>1230</v>
      </c>
      <c r="H334" s="90">
        <v>132</v>
      </c>
      <c r="I334" s="89">
        <f t="shared" si="20"/>
        <v>7.3689999999999998</v>
      </c>
      <c r="J334" s="89">
        <f t="shared" si="21"/>
        <v>194.54</v>
      </c>
      <c r="K334" s="89">
        <f t="shared" si="22"/>
        <v>45.89</v>
      </c>
      <c r="L334" s="89">
        <f t="shared" si="23"/>
        <v>240.43</v>
      </c>
      <c r="M334" s="61"/>
    </row>
    <row r="335" spans="1:13" ht="30" customHeight="1">
      <c r="A335" s="89">
        <v>328</v>
      </c>
      <c r="B335" s="91" t="s">
        <v>10</v>
      </c>
      <c r="C335" s="91" t="s">
        <v>329</v>
      </c>
      <c r="D335" s="91" t="s">
        <v>41</v>
      </c>
      <c r="E335" s="91" t="s">
        <v>372</v>
      </c>
      <c r="F335" s="92" t="s">
        <v>392</v>
      </c>
      <c r="G335" s="93">
        <v>2015</v>
      </c>
      <c r="H335" s="90">
        <v>120</v>
      </c>
      <c r="I335" s="89">
        <f t="shared" si="20"/>
        <v>12.071999999999999</v>
      </c>
      <c r="J335" s="89">
        <f t="shared" si="21"/>
        <v>144.86000000000001</v>
      </c>
      <c r="K335" s="89">
        <f t="shared" si="22"/>
        <v>34.17</v>
      </c>
      <c r="L335" s="89">
        <f t="shared" si="23"/>
        <v>179.03000000000003</v>
      </c>
      <c r="M335" s="61"/>
    </row>
    <row r="336" spans="1:13" ht="45">
      <c r="A336" s="89">
        <v>329</v>
      </c>
      <c r="B336" s="91" t="s">
        <v>10</v>
      </c>
      <c r="C336" s="91" t="s">
        <v>38</v>
      </c>
      <c r="D336" s="91" t="s">
        <v>40</v>
      </c>
      <c r="E336" s="91" t="s">
        <v>212</v>
      </c>
      <c r="F336" s="92" t="s">
        <v>469</v>
      </c>
      <c r="G336" s="93">
        <v>1245</v>
      </c>
      <c r="H336" s="90">
        <v>169.5</v>
      </c>
      <c r="I336" s="89">
        <f t="shared" si="20"/>
        <v>7.4589999999999996</v>
      </c>
      <c r="J336" s="89">
        <f t="shared" si="21"/>
        <v>252.86</v>
      </c>
      <c r="K336" s="89">
        <f t="shared" si="22"/>
        <v>59.65</v>
      </c>
      <c r="L336" s="89">
        <f t="shared" si="23"/>
        <v>312.51</v>
      </c>
      <c r="M336" s="61"/>
    </row>
    <row r="337" spans="1:13" ht="60">
      <c r="A337" s="89">
        <v>330</v>
      </c>
      <c r="B337" s="91" t="s">
        <v>142</v>
      </c>
      <c r="C337" s="91" t="s">
        <v>144</v>
      </c>
      <c r="D337" s="91" t="s">
        <v>35</v>
      </c>
      <c r="E337" s="91" t="s">
        <v>92</v>
      </c>
      <c r="F337" s="92" t="s">
        <v>381</v>
      </c>
      <c r="G337" s="93">
        <v>1800</v>
      </c>
      <c r="H337" s="90">
        <v>61.5</v>
      </c>
      <c r="I337" s="89">
        <f t="shared" si="20"/>
        <v>10.784000000000001</v>
      </c>
      <c r="J337" s="89">
        <f t="shared" si="21"/>
        <v>331.61</v>
      </c>
      <c r="K337" s="89">
        <f t="shared" si="22"/>
        <v>78.23</v>
      </c>
      <c r="L337" s="89">
        <f t="shared" si="23"/>
        <v>409.84000000000003</v>
      </c>
      <c r="M337" s="61"/>
    </row>
    <row r="338" spans="1:13" ht="30" customHeight="1">
      <c r="A338" s="89">
        <v>331</v>
      </c>
      <c r="B338" s="91" t="s">
        <v>142</v>
      </c>
      <c r="C338" s="91" t="s">
        <v>144</v>
      </c>
      <c r="D338" s="91" t="s">
        <v>35</v>
      </c>
      <c r="E338" s="91" t="s">
        <v>92</v>
      </c>
      <c r="F338" s="92" t="s">
        <v>469</v>
      </c>
      <c r="G338" s="93">
        <v>1800</v>
      </c>
      <c r="H338" s="90">
        <v>180.5</v>
      </c>
      <c r="I338" s="89">
        <f t="shared" si="20"/>
        <v>10.784000000000001</v>
      </c>
      <c r="J338" s="89">
        <f t="shared" si="21"/>
        <v>389.3</v>
      </c>
      <c r="K338" s="89">
        <f t="shared" si="22"/>
        <v>91.84</v>
      </c>
      <c r="L338" s="89">
        <f t="shared" si="23"/>
        <v>481.14</v>
      </c>
      <c r="M338" s="61"/>
    </row>
    <row r="339" spans="1:13" ht="30" customHeight="1">
      <c r="A339" s="89">
        <v>332</v>
      </c>
      <c r="B339" s="91" t="s">
        <v>10</v>
      </c>
      <c r="C339" s="91" t="s">
        <v>34</v>
      </c>
      <c r="D339" s="91" t="s">
        <v>28</v>
      </c>
      <c r="E339" s="91" t="s">
        <v>269</v>
      </c>
      <c r="F339" s="92" t="s">
        <v>469</v>
      </c>
      <c r="G339" s="93">
        <v>1055</v>
      </c>
      <c r="H339" s="90">
        <v>77</v>
      </c>
      <c r="I339" s="89">
        <f t="shared" si="20"/>
        <v>6.32</v>
      </c>
      <c r="J339" s="89">
        <f t="shared" si="21"/>
        <v>97.33</v>
      </c>
      <c r="K339" s="89">
        <f t="shared" si="22"/>
        <v>22.96</v>
      </c>
      <c r="L339" s="89">
        <f t="shared" si="23"/>
        <v>120.28999999999999</v>
      </c>
      <c r="M339" s="61"/>
    </row>
    <row r="340" spans="1:13" ht="30" customHeight="1">
      <c r="A340" s="89">
        <v>333</v>
      </c>
      <c r="B340" s="91" t="s">
        <v>142</v>
      </c>
      <c r="C340" s="91" t="s">
        <v>144</v>
      </c>
      <c r="D340" s="91" t="s">
        <v>31</v>
      </c>
      <c r="E340" s="91" t="s">
        <v>160</v>
      </c>
      <c r="F340" s="92" t="s">
        <v>381</v>
      </c>
      <c r="G340" s="93">
        <v>1735</v>
      </c>
      <c r="H340" s="90">
        <v>19</v>
      </c>
      <c r="I340" s="89">
        <f t="shared" si="20"/>
        <v>10.394</v>
      </c>
      <c r="J340" s="89">
        <f t="shared" si="21"/>
        <v>98.74</v>
      </c>
      <c r="K340" s="89">
        <f t="shared" si="22"/>
        <v>23.29</v>
      </c>
      <c r="L340" s="89">
        <f t="shared" si="23"/>
        <v>122.03</v>
      </c>
      <c r="M340" s="61"/>
    </row>
    <row r="341" spans="1:13" ht="30" customHeight="1">
      <c r="A341" s="89">
        <v>334</v>
      </c>
      <c r="B341" s="91" t="s">
        <v>142</v>
      </c>
      <c r="C341" s="91" t="s">
        <v>144</v>
      </c>
      <c r="D341" s="91" t="s">
        <v>31</v>
      </c>
      <c r="E341" s="91" t="s">
        <v>160</v>
      </c>
      <c r="F341" s="92" t="s">
        <v>469</v>
      </c>
      <c r="G341" s="93">
        <v>1735</v>
      </c>
      <c r="H341" s="90">
        <v>149</v>
      </c>
      <c r="I341" s="89">
        <f t="shared" si="20"/>
        <v>10.394</v>
      </c>
      <c r="J341" s="89">
        <f t="shared" si="21"/>
        <v>309.74</v>
      </c>
      <c r="K341" s="89">
        <f t="shared" si="22"/>
        <v>73.069999999999993</v>
      </c>
      <c r="L341" s="89">
        <f t="shared" si="23"/>
        <v>382.81</v>
      </c>
      <c r="M341" s="61"/>
    </row>
    <row r="342" spans="1:13" ht="30" customHeight="1">
      <c r="A342" s="89">
        <v>335</v>
      </c>
      <c r="B342" s="91" t="s">
        <v>10</v>
      </c>
      <c r="C342" s="91" t="s">
        <v>38</v>
      </c>
      <c r="D342" s="91" t="s">
        <v>31</v>
      </c>
      <c r="E342" s="91" t="s">
        <v>288</v>
      </c>
      <c r="F342" s="92" t="s">
        <v>469</v>
      </c>
      <c r="G342" s="93">
        <v>1170</v>
      </c>
      <c r="H342" s="90">
        <v>172</v>
      </c>
      <c r="I342" s="89">
        <f t="shared" si="20"/>
        <v>7.0090000000000003</v>
      </c>
      <c r="J342" s="89">
        <f t="shared" si="21"/>
        <v>241.11</v>
      </c>
      <c r="K342" s="89">
        <f t="shared" si="22"/>
        <v>56.88</v>
      </c>
      <c r="L342" s="89">
        <f t="shared" si="23"/>
        <v>297.99</v>
      </c>
      <c r="M342" s="61"/>
    </row>
    <row r="343" spans="1:13" ht="30" customHeight="1">
      <c r="A343" s="89">
        <v>336</v>
      </c>
      <c r="B343" s="91" t="s">
        <v>10</v>
      </c>
      <c r="C343" s="91" t="s">
        <v>233</v>
      </c>
      <c r="D343" s="91" t="s">
        <v>31</v>
      </c>
      <c r="E343" s="91" t="s">
        <v>270</v>
      </c>
      <c r="F343" s="92">
        <v>0.2</v>
      </c>
      <c r="G343" s="93">
        <v>1190</v>
      </c>
      <c r="H343" s="90">
        <v>24</v>
      </c>
      <c r="I343" s="89">
        <f t="shared" si="20"/>
        <v>7.1289999999999996</v>
      </c>
      <c r="J343" s="89">
        <f t="shared" si="21"/>
        <v>34.22</v>
      </c>
      <c r="K343" s="89">
        <f t="shared" si="22"/>
        <v>8.07</v>
      </c>
      <c r="L343" s="89">
        <f t="shared" si="23"/>
        <v>42.29</v>
      </c>
      <c r="M343" s="61"/>
    </row>
    <row r="344" spans="1:13" ht="30" customHeight="1">
      <c r="A344" s="89">
        <v>337</v>
      </c>
      <c r="B344" s="91" t="s">
        <v>29</v>
      </c>
      <c r="C344" s="91" t="s">
        <v>128</v>
      </c>
      <c r="D344" s="91" t="s">
        <v>28</v>
      </c>
      <c r="E344" s="91" t="s">
        <v>271</v>
      </c>
      <c r="F344" s="92" t="s">
        <v>469</v>
      </c>
      <c r="G344" s="93">
        <v>1055</v>
      </c>
      <c r="H344" s="90">
        <v>72</v>
      </c>
      <c r="I344" s="89">
        <f t="shared" si="20"/>
        <v>6.32</v>
      </c>
      <c r="J344" s="89">
        <f t="shared" si="21"/>
        <v>91.01</v>
      </c>
      <c r="K344" s="89">
        <f t="shared" si="22"/>
        <v>21.47</v>
      </c>
      <c r="L344" s="89">
        <f t="shared" si="23"/>
        <v>112.48</v>
      </c>
      <c r="M344" s="61"/>
    </row>
    <row r="345" spans="1:13" ht="30">
      <c r="A345" s="89">
        <v>338</v>
      </c>
      <c r="B345" s="91" t="s">
        <v>45</v>
      </c>
      <c r="C345" s="91" t="s">
        <v>141</v>
      </c>
      <c r="D345" s="91" t="s">
        <v>40</v>
      </c>
      <c r="E345" s="91" t="s">
        <v>503</v>
      </c>
      <c r="F345" s="92">
        <v>0.1</v>
      </c>
      <c r="G345" s="93">
        <v>1325</v>
      </c>
      <c r="H345" s="90">
        <v>44</v>
      </c>
      <c r="I345" s="89">
        <f t="shared" si="20"/>
        <v>7.9379999999999997</v>
      </c>
      <c r="J345" s="89">
        <f t="shared" si="21"/>
        <v>34.93</v>
      </c>
      <c r="K345" s="89">
        <f t="shared" si="22"/>
        <v>8.24</v>
      </c>
      <c r="L345" s="89">
        <f t="shared" si="23"/>
        <v>43.17</v>
      </c>
      <c r="M345" s="61"/>
    </row>
    <row r="346" spans="1:13" ht="45">
      <c r="A346" s="89">
        <v>339</v>
      </c>
      <c r="B346" s="91" t="s">
        <v>10</v>
      </c>
      <c r="C346" s="91" t="s">
        <v>233</v>
      </c>
      <c r="D346" s="91" t="s">
        <v>31</v>
      </c>
      <c r="E346" s="91" t="s">
        <v>303</v>
      </c>
      <c r="F346" s="92">
        <v>0.2</v>
      </c>
      <c r="G346" s="93">
        <v>1190</v>
      </c>
      <c r="H346" s="90">
        <v>24</v>
      </c>
      <c r="I346" s="89">
        <f t="shared" si="20"/>
        <v>7.1289999999999996</v>
      </c>
      <c r="J346" s="89">
        <f t="shared" si="21"/>
        <v>34.22</v>
      </c>
      <c r="K346" s="89">
        <f t="shared" si="22"/>
        <v>8.07</v>
      </c>
      <c r="L346" s="89">
        <f t="shared" si="23"/>
        <v>42.29</v>
      </c>
      <c r="M346" s="61"/>
    </row>
    <row r="347" spans="1:13" ht="30" customHeight="1">
      <c r="A347" s="89">
        <v>340</v>
      </c>
      <c r="B347" s="91" t="s">
        <v>10</v>
      </c>
      <c r="C347" s="91" t="s">
        <v>235</v>
      </c>
      <c r="D347" s="91" t="s">
        <v>5</v>
      </c>
      <c r="E347" s="91" t="s">
        <v>373</v>
      </c>
      <c r="F347" s="92">
        <v>0.2</v>
      </c>
      <c r="G347" s="93">
        <v>1685</v>
      </c>
      <c r="H347" s="90">
        <v>24</v>
      </c>
      <c r="I347" s="89">
        <f t="shared" si="20"/>
        <v>10.095000000000001</v>
      </c>
      <c r="J347" s="89">
        <f t="shared" si="21"/>
        <v>48.46</v>
      </c>
      <c r="K347" s="89">
        <f t="shared" si="22"/>
        <v>11.43</v>
      </c>
      <c r="L347" s="89">
        <f t="shared" si="23"/>
        <v>59.89</v>
      </c>
      <c r="M347" s="61"/>
    </row>
    <row r="348" spans="1:13" ht="30" customHeight="1">
      <c r="A348" s="89">
        <v>341</v>
      </c>
      <c r="B348" s="91" t="s">
        <v>10</v>
      </c>
      <c r="C348" s="91" t="s">
        <v>329</v>
      </c>
      <c r="D348" s="91" t="s">
        <v>31</v>
      </c>
      <c r="E348" s="91" t="s">
        <v>374</v>
      </c>
      <c r="F348" s="92" t="s">
        <v>392</v>
      </c>
      <c r="G348" s="93">
        <v>1190</v>
      </c>
      <c r="H348" s="90">
        <v>33</v>
      </c>
      <c r="I348" s="89">
        <f t="shared" si="20"/>
        <v>7.1289999999999996</v>
      </c>
      <c r="J348" s="89">
        <f t="shared" si="21"/>
        <v>23.53</v>
      </c>
      <c r="K348" s="89">
        <f t="shared" si="22"/>
        <v>5.55</v>
      </c>
      <c r="L348" s="89">
        <f t="shared" si="23"/>
        <v>29.080000000000002</v>
      </c>
      <c r="M348" s="61"/>
    </row>
    <row r="349" spans="1:13" ht="30" customHeight="1">
      <c r="A349" s="89">
        <v>342</v>
      </c>
      <c r="B349" s="91" t="s">
        <v>142</v>
      </c>
      <c r="C349" s="91" t="s">
        <v>144</v>
      </c>
      <c r="D349" s="91" t="s">
        <v>31</v>
      </c>
      <c r="E349" s="91" t="s">
        <v>375</v>
      </c>
      <c r="F349" s="92" t="s">
        <v>381</v>
      </c>
      <c r="G349" s="93">
        <v>1660</v>
      </c>
      <c r="H349" s="90">
        <v>38</v>
      </c>
      <c r="I349" s="89">
        <f t="shared" si="20"/>
        <v>9.9450000000000003</v>
      </c>
      <c r="J349" s="89">
        <f t="shared" si="21"/>
        <v>188.96</v>
      </c>
      <c r="K349" s="89">
        <f t="shared" si="22"/>
        <v>44.58</v>
      </c>
      <c r="L349" s="89">
        <f t="shared" si="23"/>
        <v>233.54000000000002</v>
      </c>
      <c r="M349" s="61"/>
    </row>
    <row r="350" spans="1:13" ht="30" customHeight="1">
      <c r="A350" s="89">
        <v>343</v>
      </c>
      <c r="B350" s="91" t="s">
        <v>142</v>
      </c>
      <c r="C350" s="91" t="s">
        <v>144</v>
      </c>
      <c r="D350" s="91" t="s">
        <v>31</v>
      </c>
      <c r="E350" s="91" t="s">
        <v>375</v>
      </c>
      <c r="F350" s="92" t="s">
        <v>469</v>
      </c>
      <c r="G350" s="93">
        <v>1660</v>
      </c>
      <c r="H350" s="90">
        <v>123.5</v>
      </c>
      <c r="I350" s="89">
        <f t="shared" si="20"/>
        <v>9.9450000000000003</v>
      </c>
      <c r="J350" s="89">
        <f t="shared" si="21"/>
        <v>245.64</v>
      </c>
      <c r="K350" s="89">
        <f t="shared" si="22"/>
        <v>57.95</v>
      </c>
      <c r="L350" s="89">
        <f t="shared" si="23"/>
        <v>303.58999999999997</v>
      </c>
      <c r="M350" s="61"/>
    </row>
    <row r="351" spans="1:13" ht="30" customHeight="1">
      <c r="A351" s="89">
        <v>344</v>
      </c>
      <c r="B351" s="91" t="s">
        <v>10</v>
      </c>
      <c r="C351" s="91" t="s">
        <v>30</v>
      </c>
      <c r="D351" s="91" t="s">
        <v>31</v>
      </c>
      <c r="E351" s="91" t="s">
        <v>504</v>
      </c>
      <c r="F351" s="92">
        <v>0.1</v>
      </c>
      <c r="G351" s="93">
        <v>1210</v>
      </c>
      <c r="H351" s="90">
        <v>5.5</v>
      </c>
      <c r="I351" s="89">
        <f t="shared" si="20"/>
        <v>7.2489999999999997</v>
      </c>
      <c r="J351" s="89">
        <f t="shared" si="21"/>
        <v>3.99</v>
      </c>
      <c r="K351" s="89">
        <f t="shared" si="22"/>
        <v>0.94</v>
      </c>
      <c r="L351" s="89">
        <f t="shared" si="23"/>
        <v>4.93</v>
      </c>
      <c r="M351" s="61"/>
    </row>
    <row r="352" spans="1:13" ht="30" customHeight="1">
      <c r="A352" s="89">
        <v>345</v>
      </c>
      <c r="B352" s="91" t="s">
        <v>10</v>
      </c>
      <c r="C352" s="91" t="s">
        <v>37</v>
      </c>
      <c r="D352" s="91" t="s">
        <v>31</v>
      </c>
      <c r="E352" s="91" t="s">
        <v>93</v>
      </c>
      <c r="F352" s="92" t="s">
        <v>392</v>
      </c>
      <c r="G352" s="93">
        <v>1210</v>
      </c>
      <c r="H352" s="90">
        <v>144.91999999999999</v>
      </c>
      <c r="I352" s="89">
        <f t="shared" si="20"/>
        <v>7.2489999999999997</v>
      </c>
      <c r="J352" s="89">
        <f t="shared" si="21"/>
        <v>105.05</v>
      </c>
      <c r="K352" s="89">
        <f t="shared" si="22"/>
        <v>24.78</v>
      </c>
      <c r="L352" s="89">
        <f t="shared" si="23"/>
        <v>129.82999999999998</v>
      </c>
      <c r="M352" s="61"/>
    </row>
    <row r="353" spans="1:13" ht="30" customHeight="1">
      <c r="A353" s="89">
        <v>346</v>
      </c>
      <c r="B353" s="91" t="s">
        <v>10</v>
      </c>
      <c r="C353" s="91" t="s">
        <v>37</v>
      </c>
      <c r="D353" s="91" t="s">
        <v>31</v>
      </c>
      <c r="E353" s="91" t="s">
        <v>93</v>
      </c>
      <c r="F353" s="92" t="s">
        <v>381</v>
      </c>
      <c r="G353" s="93">
        <v>1210</v>
      </c>
      <c r="H353" s="90">
        <v>0.83</v>
      </c>
      <c r="I353" s="89">
        <f t="shared" si="20"/>
        <v>7.2489999999999997</v>
      </c>
      <c r="J353" s="89">
        <f t="shared" si="21"/>
        <v>3.01</v>
      </c>
      <c r="K353" s="89">
        <f t="shared" si="22"/>
        <v>0.71</v>
      </c>
      <c r="L353" s="89">
        <f t="shared" si="23"/>
        <v>3.7199999999999998</v>
      </c>
      <c r="M353" s="61"/>
    </row>
    <row r="354" spans="1:13" ht="30" customHeight="1">
      <c r="A354" s="89">
        <v>347</v>
      </c>
      <c r="B354" s="91" t="s">
        <v>10</v>
      </c>
      <c r="C354" s="91" t="s">
        <v>329</v>
      </c>
      <c r="D354" s="91" t="s">
        <v>31</v>
      </c>
      <c r="E354" s="91" t="s">
        <v>376</v>
      </c>
      <c r="F354" s="92" t="s">
        <v>392</v>
      </c>
      <c r="G354" s="93">
        <v>1310.4000000000001</v>
      </c>
      <c r="H354" s="90">
        <v>131.5</v>
      </c>
      <c r="I354" s="89">
        <f t="shared" si="20"/>
        <v>7.85</v>
      </c>
      <c r="J354" s="89">
        <f t="shared" si="21"/>
        <v>103.23</v>
      </c>
      <c r="K354" s="89">
        <f t="shared" si="22"/>
        <v>24.35</v>
      </c>
      <c r="L354" s="89">
        <f t="shared" si="23"/>
        <v>127.58000000000001</v>
      </c>
      <c r="M354" s="61"/>
    </row>
    <row r="355" spans="1:13" ht="30" customHeight="1">
      <c r="A355" s="89">
        <v>348</v>
      </c>
      <c r="B355" s="91" t="s">
        <v>10</v>
      </c>
      <c r="C355" s="91" t="s">
        <v>329</v>
      </c>
      <c r="D355" s="91" t="s">
        <v>31</v>
      </c>
      <c r="E355" s="91" t="s">
        <v>376</v>
      </c>
      <c r="F355" s="92" t="s">
        <v>381</v>
      </c>
      <c r="G355" s="93">
        <v>1310.4000000000001</v>
      </c>
      <c r="H355" s="90">
        <v>0.5</v>
      </c>
      <c r="I355" s="89">
        <f t="shared" si="20"/>
        <v>7.85</v>
      </c>
      <c r="J355" s="89">
        <f t="shared" si="21"/>
        <v>1.96</v>
      </c>
      <c r="K355" s="89">
        <f t="shared" si="22"/>
        <v>0.46</v>
      </c>
      <c r="L355" s="89">
        <f t="shared" si="23"/>
        <v>2.42</v>
      </c>
      <c r="M355" s="61"/>
    </row>
    <row r="356" spans="1:13" ht="30" customHeight="1">
      <c r="A356" s="89">
        <v>349</v>
      </c>
      <c r="B356" s="91" t="s">
        <v>10</v>
      </c>
      <c r="C356" s="91" t="s">
        <v>34</v>
      </c>
      <c r="D356" s="91" t="s">
        <v>60</v>
      </c>
      <c r="E356" s="91" t="s">
        <v>153</v>
      </c>
      <c r="F356" s="92" t="s">
        <v>469</v>
      </c>
      <c r="G356" s="93">
        <v>1840</v>
      </c>
      <c r="H356" s="90">
        <v>168</v>
      </c>
      <c r="I356" s="89">
        <f t="shared" si="20"/>
        <v>11.023</v>
      </c>
      <c r="J356" s="89">
        <f t="shared" si="21"/>
        <v>370.37</v>
      </c>
      <c r="K356" s="89">
        <f t="shared" si="22"/>
        <v>87.37</v>
      </c>
      <c r="L356" s="89">
        <f t="shared" si="23"/>
        <v>457.74</v>
      </c>
      <c r="M356" s="61"/>
    </row>
    <row r="357" spans="1:13" ht="30" customHeight="1">
      <c r="A357" s="89">
        <v>350</v>
      </c>
      <c r="B357" s="91" t="s">
        <v>10</v>
      </c>
      <c r="C357" s="91" t="s">
        <v>30</v>
      </c>
      <c r="D357" s="91" t="s">
        <v>31</v>
      </c>
      <c r="E357" s="91" t="s">
        <v>94</v>
      </c>
      <c r="F357" s="92">
        <v>0.1</v>
      </c>
      <c r="G357" s="93">
        <v>1190</v>
      </c>
      <c r="H357" s="90">
        <v>87</v>
      </c>
      <c r="I357" s="89">
        <f t="shared" si="20"/>
        <v>7.1289999999999996</v>
      </c>
      <c r="J357" s="89">
        <f t="shared" si="21"/>
        <v>62.02</v>
      </c>
      <c r="K357" s="89">
        <f t="shared" si="22"/>
        <v>14.63</v>
      </c>
      <c r="L357" s="89">
        <f t="shared" si="23"/>
        <v>76.650000000000006</v>
      </c>
      <c r="M357" s="61"/>
    </row>
    <row r="358" spans="1:13" ht="30" customHeight="1">
      <c r="A358" s="89">
        <v>351</v>
      </c>
      <c r="B358" s="91" t="s">
        <v>10</v>
      </c>
      <c r="C358" s="91" t="s">
        <v>179</v>
      </c>
      <c r="D358" s="91" t="s">
        <v>222</v>
      </c>
      <c r="E358" s="91" t="s">
        <v>505</v>
      </c>
      <c r="F358" s="92" t="s">
        <v>469</v>
      </c>
      <c r="G358" s="93">
        <v>1540</v>
      </c>
      <c r="H358" s="90">
        <v>29</v>
      </c>
      <c r="I358" s="89">
        <f t="shared" si="20"/>
        <v>9.2260000000000009</v>
      </c>
      <c r="J358" s="89">
        <f t="shared" si="21"/>
        <v>53.51</v>
      </c>
      <c r="K358" s="89">
        <f t="shared" si="22"/>
        <v>12.62</v>
      </c>
      <c r="L358" s="89">
        <f t="shared" si="23"/>
        <v>66.13</v>
      </c>
      <c r="M358" s="61"/>
    </row>
    <row r="359" spans="1:13" ht="30" customHeight="1">
      <c r="A359" s="89">
        <v>352</v>
      </c>
      <c r="B359" s="91" t="s">
        <v>10</v>
      </c>
      <c r="C359" s="91" t="s">
        <v>34</v>
      </c>
      <c r="D359" s="91" t="s">
        <v>31</v>
      </c>
      <c r="E359" s="91" t="s">
        <v>272</v>
      </c>
      <c r="F359" s="92" t="s">
        <v>381</v>
      </c>
      <c r="G359" s="93">
        <v>1170</v>
      </c>
      <c r="H359" s="90">
        <v>1.5</v>
      </c>
      <c r="I359" s="89">
        <f t="shared" si="20"/>
        <v>7.0090000000000003</v>
      </c>
      <c r="J359" s="89">
        <f t="shared" si="21"/>
        <v>5.26</v>
      </c>
      <c r="K359" s="89">
        <f t="shared" si="22"/>
        <v>1.24</v>
      </c>
      <c r="L359" s="89">
        <f t="shared" si="23"/>
        <v>6.5</v>
      </c>
      <c r="M359" s="61"/>
    </row>
    <row r="360" spans="1:13" ht="45">
      <c r="A360" s="89">
        <v>353</v>
      </c>
      <c r="B360" s="91" t="s">
        <v>10</v>
      </c>
      <c r="C360" s="91" t="s">
        <v>34</v>
      </c>
      <c r="D360" s="91" t="s">
        <v>31</v>
      </c>
      <c r="E360" s="91" t="s">
        <v>272</v>
      </c>
      <c r="F360" s="92" t="s">
        <v>469</v>
      </c>
      <c r="G360" s="93">
        <v>1170</v>
      </c>
      <c r="H360" s="90">
        <v>97.5</v>
      </c>
      <c r="I360" s="89">
        <f t="shared" si="20"/>
        <v>7.0090000000000003</v>
      </c>
      <c r="J360" s="89">
        <f t="shared" si="21"/>
        <v>136.68</v>
      </c>
      <c r="K360" s="89">
        <f t="shared" si="22"/>
        <v>32.24</v>
      </c>
      <c r="L360" s="89">
        <f t="shared" si="23"/>
        <v>168.92000000000002</v>
      </c>
      <c r="M360" s="61"/>
    </row>
    <row r="361" spans="1:13" ht="60">
      <c r="A361" s="89">
        <v>354</v>
      </c>
      <c r="B361" s="91" t="s">
        <v>142</v>
      </c>
      <c r="C361" s="91" t="s">
        <v>143</v>
      </c>
      <c r="D361" s="91" t="s">
        <v>31</v>
      </c>
      <c r="E361" s="91" t="s">
        <v>377</v>
      </c>
      <c r="F361" s="92" t="s">
        <v>381</v>
      </c>
      <c r="G361" s="93">
        <v>1920</v>
      </c>
      <c r="H361" s="90">
        <v>2</v>
      </c>
      <c r="I361" s="89">
        <f t="shared" si="20"/>
        <v>11.503</v>
      </c>
      <c r="J361" s="89">
        <f t="shared" si="21"/>
        <v>11.5</v>
      </c>
      <c r="K361" s="89">
        <f t="shared" si="22"/>
        <v>2.71</v>
      </c>
      <c r="L361" s="89">
        <f t="shared" si="23"/>
        <v>14.21</v>
      </c>
      <c r="M361" s="61"/>
    </row>
    <row r="362" spans="1:13" ht="60">
      <c r="A362" s="89">
        <v>355</v>
      </c>
      <c r="B362" s="91" t="s">
        <v>142</v>
      </c>
      <c r="C362" s="91" t="s">
        <v>143</v>
      </c>
      <c r="D362" s="91" t="s">
        <v>31</v>
      </c>
      <c r="E362" s="91" t="s">
        <v>377</v>
      </c>
      <c r="F362" s="92" t="s">
        <v>469</v>
      </c>
      <c r="G362" s="93">
        <v>1920</v>
      </c>
      <c r="H362" s="90">
        <v>24</v>
      </c>
      <c r="I362" s="89">
        <f t="shared" si="20"/>
        <v>11.503</v>
      </c>
      <c r="J362" s="89">
        <f t="shared" si="21"/>
        <v>55.21</v>
      </c>
      <c r="K362" s="89">
        <f t="shared" si="22"/>
        <v>13.02</v>
      </c>
      <c r="L362" s="89">
        <f t="shared" si="23"/>
        <v>68.23</v>
      </c>
      <c r="M362" s="61"/>
    </row>
    <row r="363" spans="1:13" ht="45">
      <c r="A363" s="89">
        <v>356</v>
      </c>
      <c r="B363" s="91" t="s">
        <v>10</v>
      </c>
      <c r="C363" s="91" t="s">
        <v>34</v>
      </c>
      <c r="D363" s="91" t="s">
        <v>31</v>
      </c>
      <c r="E363" s="91" t="s">
        <v>161</v>
      </c>
      <c r="F363" s="92" t="s">
        <v>381</v>
      </c>
      <c r="G363" s="93">
        <v>1170</v>
      </c>
      <c r="H363" s="90">
        <v>3.17</v>
      </c>
      <c r="I363" s="89">
        <f t="shared" si="20"/>
        <v>7.0090000000000003</v>
      </c>
      <c r="J363" s="89">
        <f t="shared" si="21"/>
        <v>11.11</v>
      </c>
      <c r="K363" s="89">
        <f t="shared" si="22"/>
        <v>2.62</v>
      </c>
      <c r="L363" s="89">
        <f t="shared" si="23"/>
        <v>13.73</v>
      </c>
      <c r="M363" s="61"/>
    </row>
    <row r="364" spans="1:13" ht="30" customHeight="1">
      <c r="A364" s="89">
        <v>357</v>
      </c>
      <c r="B364" s="91" t="s">
        <v>10</v>
      </c>
      <c r="C364" s="91" t="s">
        <v>34</v>
      </c>
      <c r="D364" s="91" t="s">
        <v>31</v>
      </c>
      <c r="E364" s="91" t="s">
        <v>161</v>
      </c>
      <c r="F364" s="92" t="s">
        <v>469</v>
      </c>
      <c r="G364" s="93">
        <v>1170</v>
      </c>
      <c r="H364" s="90">
        <v>150.83000000000001</v>
      </c>
      <c r="I364" s="89">
        <f t="shared" si="20"/>
        <v>7.0090000000000003</v>
      </c>
      <c r="J364" s="89">
        <f t="shared" si="21"/>
        <v>211.43</v>
      </c>
      <c r="K364" s="89">
        <f t="shared" si="22"/>
        <v>49.88</v>
      </c>
      <c r="L364" s="89">
        <f t="shared" si="23"/>
        <v>261.31</v>
      </c>
      <c r="M364" s="61"/>
    </row>
    <row r="365" spans="1:13" ht="30" customHeight="1">
      <c r="A365" s="89">
        <v>358</v>
      </c>
      <c r="B365" s="91" t="s">
        <v>10</v>
      </c>
      <c r="C365" s="91" t="s">
        <v>30</v>
      </c>
      <c r="D365" s="91" t="s">
        <v>31</v>
      </c>
      <c r="E365" s="91" t="s">
        <v>95</v>
      </c>
      <c r="F365" s="92">
        <v>0.1</v>
      </c>
      <c r="G365" s="93">
        <v>1170</v>
      </c>
      <c r="H365" s="90">
        <v>140.5</v>
      </c>
      <c r="I365" s="89">
        <f t="shared" si="20"/>
        <v>7.0090000000000003</v>
      </c>
      <c r="J365" s="89">
        <f t="shared" si="21"/>
        <v>98.48</v>
      </c>
      <c r="K365" s="89">
        <f t="shared" si="22"/>
        <v>23.23</v>
      </c>
      <c r="L365" s="89">
        <f t="shared" si="23"/>
        <v>121.71000000000001</v>
      </c>
      <c r="M365" s="61"/>
    </row>
    <row r="366" spans="1:13" ht="30" customHeight="1">
      <c r="A366" s="89">
        <v>359</v>
      </c>
      <c r="B366" s="91" t="s">
        <v>10</v>
      </c>
      <c r="C366" s="91" t="s">
        <v>30</v>
      </c>
      <c r="D366" s="91" t="s">
        <v>31</v>
      </c>
      <c r="E366" s="91" t="s">
        <v>424</v>
      </c>
      <c r="F366" s="92">
        <v>0.1</v>
      </c>
      <c r="G366" s="93">
        <v>1190</v>
      </c>
      <c r="H366" s="90">
        <v>143</v>
      </c>
      <c r="I366" s="89">
        <f t="shared" si="20"/>
        <v>7.1289999999999996</v>
      </c>
      <c r="J366" s="89">
        <f t="shared" si="21"/>
        <v>101.94</v>
      </c>
      <c r="K366" s="89">
        <f t="shared" si="22"/>
        <v>24.05</v>
      </c>
      <c r="L366" s="89">
        <f t="shared" si="23"/>
        <v>125.99</v>
      </c>
      <c r="M366" s="61"/>
    </row>
    <row r="367" spans="1:13" ht="30" customHeight="1">
      <c r="A367" s="89">
        <v>360</v>
      </c>
      <c r="B367" s="91" t="s">
        <v>142</v>
      </c>
      <c r="C367" s="91" t="s">
        <v>144</v>
      </c>
      <c r="D367" s="91" t="s">
        <v>31</v>
      </c>
      <c r="E367" s="91" t="s">
        <v>425</v>
      </c>
      <c r="F367" s="92" t="s">
        <v>381</v>
      </c>
      <c r="G367" s="93">
        <v>1715</v>
      </c>
      <c r="H367" s="90">
        <v>29.5</v>
      </c>
      <c r="I367" s="89">
        <f t="shared" si="20"/>
        <v>10.273999999999999</v>
      </c>
      <c r="J367" s="89">
        <f t="shared" si="21"/>
        <v>151.54</v>
      </c>
      <c r="K367" s="89">
        <f t="shared" si="22"/>
        <v>35.75</v>
      </c>
      <c r="L367" s="89">
        <f t="shared" si="23"/>
        <v>187.29</v>
      </c>
      <c r="M367" s="61"/>
    </row>
    <row r="368" spans="1:13" ht="60">
      <c r="A368" s="89">
        <v>361</v>
      </c>
      <c r="B368" s="91" t="s">
        <v>142</v>
      </c>
      <c r="C368" s="91" t="s">
        <v>144</v>
      </c>
      <c r="D368" s="91" t="s">
        <v>31</v>
      </c>
      <c r="E368" s="91" t="s">
        <v>425</v>
      </c>
      <c r="F368" s="92" t="s">
        <v>469</v>
      </c>
      <c r="G368" s="93">
        <v>1715</v>
      </c>
      <c r="H368" s="90">
        <v>53</v>
      </c>
      <c r="I368" s="89">
        <f t="shared" si="20"/>
        <v>10.273999999999999</v>
      </c>
      <c r="J368" s="89">
        <f t="shared" si="21"/>
        <v>108.9</v>
      </c>
      <c r="K368" s="89">
        <f t="shared" si="22"/>
        <v>25.69</v>
      </c>
      <c r="L368" s="89">
        <f t="shared" si="23"/>
        <v>134.59</v>
      </c>
      <c r="M368" s="61"/>
    </row>
    <row r="369" spans="1:13" ht="60">
      <c r="A369" s="89">
        <v>362</v>
      </c>
      <c r="B369" s="91" t="s">
        <v>142</v>
      </c>
      <c r="C369" s="91" t="s">
        <v>144</v>
      </c>
      <c r="D369" s="91" t="s">
        <v>31</v>
      </c>
      <c r="E369" s="91" t="s">
        <v>425</v>
      </c>
      <c r="F369" s="92" t="s">
        <v>381</v>
      </c>
      <c r="G369" s="93">
        <v>1715</v>
      </c>
      <c r="H369" s="90">
        <v>15.5</v>
      </c>
      <c r="I369" s="89">
        <f t="shared" si="20"/>
        <v>10.273999999999999</v>
      </c>
      <c r="J369" s="89">
        <f t="shared" si="21"/>
        <v>79.62</v>
      </c>
      <c r="K369" s="89">
        <f t="shared" si="22"/>
        <v>18.78</v>
      </c>
      <c r="L369" s="89">
        <f t="shared" si="23"/>
        <v>98.4</v>
      </c>
      <c r="M369" s="61"/>
    </row>
    <row r="370" spans="1:13" ht="60">
      <c r="A370" s="89">
        <v>363</v>
      </c>
      <c r="B370" s="91" t="s">
        <v>142</v>
      </c>
      <c r="C370" s="91" t="s">
        <v>144</v>
      </c>
      <c r="D370" s="91" t="s">
        <v>31</v>
      </c>
      <c r="E370" s="91" t="s">
        <v>425</v>
      </c>
      <c r="F370" s="92" t="s">
        <v>469</v>
      </c>
      <c r="G370" s="93">
        <v>1715</v>
      </c>
      <c r="H370" s="90">
        <v>53.5</v>
      </c>
      <c r="I370" s="89">
        <f t="shared" si="20"/>
        <v>10.273999999999999</v>
      </c>
      <c r="J370" s="89">
        <f t="shared" si="21"/>
        <v>109.93</v>
      </c>
      <c r="K370" s="89">
        <f t="shared" si="22"/>
        <v>25.93</v>
      </c>
      <c r="L370" s="89">
        <f t="shared" si="23"/>
        <v>135.86000000000001</v>
      </c>
      <c r="M370" s="61"/>
    </row>
    <row r="371" spans="1:13" ht="30" customHeight="1">
      <c r="A371" s="89">
        <v>364</v>
      </c>
      <c r="B371" s="91" t="s">
        <v>10</v>
      </c>
      <c r="C371" s="91" t="s">
        <v>37</v>
      </c>
      <c r="D371" s="91" t="s">
        <v>28</v>
      </c>
      <c r="E371" s="91" t="s">
        <v>96</v>
      </c>
      <c r="F371" s="92" t="s">
        <v>392</v>
      </c>
      <c r="G371" s="93">
        <v>1075</v>
      </c>
      <c r="H371" s="90">
        <v>132</v>
      </c>
      <c r="I371" s="89">
        <f t="shared" si="20"/>
        <v>6.44</v>
      </c>
      <c r="J371" s="89">
        <f t="shared" si="21"/>
        <v>85.01</v>
      </c>
      <c r="K371" s="89">
        <f t="shared" si="22"/>
        <v>20.05</v>
      </c>
      <c r="L371" s="89">
        <f t="shared" si="23"/>
        <v>105.06</v>
      </c>
      <c r="M371" s="61"/>
    </row>
    <row r="372" spans="1:13" ht="30" customHeight="1">
      <c r="A372" s="89">
        <v>365</v>
      </c>
      <c r="B372" s="91" t="s">
        <v>10</v>
      </c>
      <c r="C372" s="91" t="s">
        <v>107</v>
      </c>
      <c r="D372" s="91" t="s">
        <v>35</v>
      </c>
      <c r="E372" s="91" t="s">
        <v>154</v>
      </c>
      <c r="F372" s="92">
        <v>0.2</v>
      </c>
      <c r="G372" s="93">
        <v>1485</v>
      </c>
      <c r="H372" s="90">
        <v>36</v>
      </c>
      <c r="I372" s="89">
        <f t="shared" si="20"/>
        <v>8.8960000000000008</v>
      </c>
      <c r="J372" s="89">
        <f t="shared" si="21"/>
        <v>64.05</v>
      </c>
      <c r="K372" s="89">
        <f t="shared" si="22"/>
        <v>15.11</v>
      </c>
      <c r="L372" s="89">
        <f t="shared" si="23"/>
        <v>79.16</v>
      </c>
      <c r="M372" s="61"/>
    </row>
    <row r="373" spans="1:13" ht="30" customHeight="1">
      <c r="A373" s="89">
        <v>366</v>
      </c>
      <c r="B373" s="91" t="s">
        <v>10</v>
      </c>
      <c r="C373" s="91" t="s">
        <v>107</v>
      </c>
      <c r="D373" s="91" t="s">
        <v>35</v>
      </c>
      <c r="E373" s="91" t="s">
        <v>154</v>
      </c>
      <c r="F373" s="92">
        <v>0.1</v>
      </c>
      <c r="G373" s="93">
        <v>1485</v>
      </c>
      <c r="H373" s="90">
        <v>25.5</v>
      </c>
      <c r="I373" s="89">
        <f t="shared" si="20"/>
        <v>8.8960000000000008</v>
      </c>
      <c r="J373" s="89">
        <f t="shared" si="21"/>
        <v>22.68</v>
      </c>
      <c r="K373" s="89">
        <f t="shared" si="22"/>
        <v>5.35</v>
      </c>
      <c r="L373" s="89">
        <f t="shared" si="23"/>
        <v>28.03</v>
      </c>
      <c r="M373" s="61"/>
    </row>
    <row r="374" spans="1:13" ht="30" customHeight="1">
      <c r="A374" s="89">
        <v>367</v>
      </c>
      <c r="B374" s="91" t="s">
        <v>10</v>
      </c>
      <c r="C374" s="91" t="s">
        <v>30</v>
      </c>
      <c r="D374" s="91" t="s">
        <v>241</v>
      </c>
      <c r="E374" s="91" t="s">
        <v>426</v>
      </c>
      <c r="F374" s="92">
        <v>0.1</v>
      </c>
      <c r="G374" s="93">
        <v>775</v>
      </c>
      <c r="H374" s="90">
        <v>110</v>
      </c>
      <c r="I374" s="89">
        <f t="shared" si="20"/>
        <v>4.6429999999999998</v>
      </c>
      <c r="J374" s="89">
        <f t="shared" si="21"/>
        <v>51.07</v>
      </c>
      <c r="K374" s="89">
        <f t="shared" si="22"/>
        <v>12.05</v>
      </c>
      <c r="L374" s="89">
        <f t="shared" si="23"/>
        <v>63.120000000000005</v>
      </c>
      <c r="M374" s="61"/>
    </row>
    <row r="375" spans="1:13" ht="30" customHeight="1">
      <c r="A375" s="89">
        <v>368</v>
      </c>
      <c r="B375" s="91" t="s">
        <v>10</v>
      </c>
      <c r="C375" s="91" t="s">
        <v>329</v>
      </c>
      <c r="D375" s="91" t="s">
        <v>28</v>
      </c>
      <c r="E375" s="91" t="s">
        <v>427</v>
      </c>
      <c r="F375" s="92" t="s">
        <v>392</v>
      </c>
      <c r="G375" s="93">
        <v>1055</v>
      </c>
      <c r="H375" s="90">
        <v>120.5</v>
      </c>
      <c r="I375" s="89">
        <f t="shared" si="20"/>
        <v>6.32</v>
      </c>
      <c r="J375" s="89">
        <f t="shared" si="21"/>
        <v>76.16</v>
      </c>
      <c r="K375" s="89">
        <f t="shared" si="22"/>
        <v>17.97</v>
      </c>
      <c r="L375" s="89">
        <f t="shared" si="23"/>
        <v>94.13</v>
      </c>
      <c r="M375" s="61"/>
    </row>
    <row r="376" spans="1:13" ht="30" customHeight="1">
      <c r="A376" s="89">
        <v>369</v>
      </c>
      <c r="B376" s="91" t="s">
        <v>10</v>
      </c>
      <c r="C376" s="91" t="s">
        <v>329</v>
      </c>
      <c r="D376" s="91" t="s">
        <v>28</v>
      </c>
      <c r="E376" s="91" t="s">
        <v>427</v>
      </c>
      <c r="F376" s="92" t="s">
        <v>381</v>
      </c>
      <c r="G376" s="93">
        <v>1055</v>
      </c>
      <c r="H376" s="90">
        <v>0.5</v>
      </c>
      <c r="I376" s="89">
        <f t="shared" si="20"/>
        <v>6.32</v>
      </c>
      <c r="J376" s="89">
        <f t="shared" si="21"/>
        <v>1.58</v>
      </c>
      <c r="K376" s="89">
        <f t="shared" si="22"/>
        <v>0.37</v>
      </c>
      <c r="L376" s="89">
        <f t="shared" si="23"/>
        <v>1.9500000000000002</v>
      </c>
      <c r="M376" s="61"/>
    </row>
    <row r="377" spans="1:13" ht="30" customHeight="1">
      <c r="A377" s="89">
        <v>370</v>
      </c>
      <c r="B377" s="91" t="s">
        <v>10</v>
      </c>
      <c r="C377" s="91" t="s">
        <v>329</v>
      </c>
      <c r="D377" s="91" t="s">
        <v>28</v>
      </c>
      <c r="E377" s="91" t="s">
        <v>378</v>
      </c>
      <c r="F377" s="92" t="s">
        <v>392</v>
      </c>
      <c r="G377" s="93">
        <v>1055</v>
      </c>
      <c r="H377" s="90">
        <v>143</v>
      </c>
      <c r="I377" s="89">
        <f t="shared" si="20"/>
        <v>6.32</v>
      </c>
      <c r="J377" s="89">
        <f t="shared" si="21"/>
        <v>90.38</v>
      </c>
      <c r="K377" s="89">
        <f t="shared" si="22"/>
        <v>21.32</v>
      </c>
      <c r="L377" s="89">
        <f t="shared" si="23"/>
        <v>111.69999999999999</v>
      </c>
      <c r="M377" s="61"/>
    </row>
    <row r="378" spans="1:13" ht="30" customHeight="1">
      <c r="A378" s="89">
        <v>371</v>
      </c>
      <c r="B378" s="91" t="s">
        <v>10</v>
      </c>
      <c r="C378" s="91" t="s">
        <v>38</v>
      </c>
      <c r="D378" s="91" t="s">
        <v>31</v>
      </c>
      <c r="E378" s="91" t="s">
        <v>213</v>
      </c>
      <c r="F378" s="92" t="s">
        <v>469</v>
      </c>
      <c r="G378" s="93">
        <v>1190</v>
      </c>
      <c r="H378" s="90">
        <v>156</v>
      </c>
      <c r="I378" s="89">
        <f t="shared" si="20"/>
        <v>7.1289999999999996</v>
      </c>
      <c r="J378" s="89">
        <f t="shared" si="21"/>
        <v>222.42</v>
      </c>
      <c r="K378" s="89">
        <f t="shared" si="22"/>
        <v>52.47</v>
      </c>
      <c r="L378" s="89">
        <f t="shared" si="23"/>
        <v>274.89</v>
      </c>
      <c r="M378" s="61"/>
    </row>
    <row r="379" spans="1:13" ht="30" customHeight="1">
      <c r="A379" s="89">
        <v>372</v>
      </c>
      <c r="B379" s="91" t="s">
        <v>10</v>
      </c>
      <c r="C379" s="91" t="s">
        <v>38</v>
      </c>
      <c r="D379" s="91" t="s">
        <v>35</v>
      </c>
      <c r="E379" s="91" t="s">
        <v>214</v>
      </c>
      <c r="F379" s="92" t="s">
        <v>469</v>
      </c>
      <c r="G379" s="93">
        <v>1315</v>
      </c>
      <c r="H379" s="90">
        <v>183.5</v>
      </c>
      <c r="I379" s="89">
        <f t="shared" si="20"/>
        <v>7.8780000000000001</v>
      </c>
      <c r="J379" s="89">
        <f t="shared" si="21"/>
        <v>289.12</v>
      </c>
      <c r="K379" s="89">
        <f t="shared" si="22"/>
        <v>68.2</v>
      </c>
      <c r="L379" s="89">
        <f t="shared" si="23"/>
        <v>357.32</v>
      </c>
      <c r="M379" s="61"/>
    </row>
    <row r="380" spans="1:13" ht="30" customHeight="1">
      <c r="A380" s="89">
        <v>373</v>
      </c>
      <c r="B380" s="91" t="s">
        <v>45</v>
      </c>
      <c r="C380" s="91" t="s">
        <v>445</v>
      </c>
      <c r="D380" s="91" t="s">
        <v>35</v>
      </c>
      <c r="E380" s="91" t="s">
        <v>462</v>
      </c>
      <c r="F380" s="92">
        <v>0.1</v>
      </c>
      <c r="G380" s="93">
        <v>1350</v>
      </c>
      <c r="H380" s="90">
        <v>44.25</v>
      </c>
      <c r="I380" s="89">
        <f t="shared" si="20"/>
        <v>8.0879999999999992</v>
      </c>
      <c r="J380" s="89">
        <f t="shared" si="21"/>
        <v>35.79</v>
      </c>
      <c r="K380" s="89">
        <f t="shared" si="22"/>
        <v>8.44</v>
      </c>
      <c r="L380" s="89">
        <f t="shared" si="23"/>
        <v>44.23</v>
      </c>
      <c r="M380" s="61"/>
    </row>
    <row r="381" spans="1:13" ht="45">
      <c r="A381" s="89">
        <v>374</v>
      </c>
      <c r="B381" s="91" t="s">
        <v>10</v>
      </c>
      <c r="C381" s="91" t="s">
        <v>34</v>
      </c>
      <c r="D381" s="91" t="s">
        <v>28</v>
      </c>
      <c r="E381" s="91" t="s">
        <v>322</v>
      </c>
      <c r="F381" s="92" t="s">
        <v>381</v>
      </c>
      <c r="G381" s="93">
        <v>1055</v>
      </c>
      <c r="H381" s="90">
        <v>6.0830000000000002</v>
      </c>
      <c r="I381" s="89">
        <f t="shared" si="20"/>
        <v>6.32</v>
      </c>
      <c r="J381" s="89">
        <f t="shared" si="21"/>
        <v>19.22</v>
      </c>
      <c r="K381" s="89">
        <f t="shared" si="22"/>
        <v>4.53</v>
      </c>
      <c r="L381" s="89">
        <f t="shared" si="23"/>
        <v>23.75</v>
      </c>
      <c r="M381" s="61"/>
    </row>
    <row r="382" spans="1:13" ht="45">
      <c r="A382" s="89">
        <v>375</v>
      </c>
      <c r="B382" s="91" t="s">
        <v>10</v>
      </c>
      <c r="C382" s="91" t="s">
        <v>34</v>
      </c>
      <c r="D382" s="91" t="s">
        <v>28</v>
      </c>
      <c r="E382" s="91" t="s">
        <v>322</v>
      </c>
      <c r="F382" s="92" t="s">
        <v>469</v>
      </c>
      <c r="G382" s="93">
        <v>1055</v>
      </c>
      <c r="H382" s="90">
        <v>147.917</v>
      </c>
      <c r="I382" s="89">
        <f t="shared" si="20"/>
        <v>6.32</v>
      </c>
      <c r="J382" s="89">
        <f t="shared" si="21"/>
        <v>186.97</v>
      </c>
      <c r="K382" s="89">
        <f t="shared" si="22"/>
        <v>44.11</v>
      </c>
      <c r="L382" s="89">
        <f t="shared" si="23"/>
        <v>231.07999999999998</v>
      </c>
      <c r="M382" s="61"/>
    </row>
    <row r="383" spans="1:13" ht="30" customHeight="1">
      <c r="A383" s="89">
        <v>376</v>
      </c>
      <c r="B383" s="91" t="s">
        <v>10</v>
      </c>
      <c r="C383" s="91" t="s">
        <v>38</v>
      </c>
      <c r="D383" s="91" t="s">
        <v>28</v>
      </c>
      <c r="E383" s="91" t="s">
        <v>215</v>
      </c>
      <c r="F383" s="92" t="s">
        <v>469</v>
      </c>
      <c r="G383" s="93">
        <v>1055</v>
      </c>
      <c r="H383" s="90">
        <v>8.5</v>
      </c>
      <c r="I383" s="89">
        <f t="shared" si="20"/>
        <v>6.32</v>
      </c>
      <c r="J383" s="89">
        <f t="shared" si="21"/>
        <v>10.74</v>
      </c>
      <c r="K383" s="89">
        <f t="shared" si="22"/>
        <v>2.5299999999999998</v>
      </c>
      <c r="L383" s="89">
        <f t="shared" si="23"/>
        <v>13.27</v>
      </c>
      <c r="M383" s="61"/>
    </row>
    <row r="384" spans="1:13" ht="30" customHeight="1">
      <c r="A384" s="89">
        <v>377</v>
      </c>
      <c r="B384" s="91" t="s">
        <v>10</v>
      </c>
      <c r="C384" s="91" t="s">
        <v>38</v>
      </c>
      <c r="D384" s="91" t="s">
        <v>28</v>
      </c>
      <c r="E384" s="91" t="s">
        <v>215</v>
      </c>
      <c r="F384" s="92" t="s">
        <v>469</v>
      </c>
      <c r="G384" s="93">
        <v>1075</v>
      </c>
      <c r="H384" s="90">
        <v>36</v>
      </c>
      <c r="I384" s="89">
        <f t="shared" si="20"/>
        <v>6.44</v>
      </c>
      <c r="J384" s="89">
        <f t="shared" si="21"/>
        <v>46.37</v>
      </c>
      <c r="K384" s="89">
        <f t="shared" si="22"/>
        <v>10.94</v>
      </c>
      <c r="L384" s="89">
        <f t="shared" si="23"/>
        <v>57.309999999999995</v>
      </c>
      <c r="M384" s="61"/>
    </row>
    <row r="385" spans="1:13" ht="30" customHeight="1">
      <c r="A385" s="89">
        <v>378</v>
      </c>
      <c r="B385" s="91" t="s">
        <v>10</v>
      </c>
      <c r="C385" s="91" t="s">
        <v>30</v>
      </c>
      <c r="D385" s="91" t="s">
        <v>31</v>
      </c>
      <c r="E385" s="91" t="s">
        <v>428</v>
      </c>
      <c r="F385" s="92">
        <v>0.1</v>
      </c>
      <c r="G385" s="93">
        <v>1190</v>
      </c>
      <c r="H385" s="90">
        <v>190</v>
      </c>
      <c r="I385" s="89">
        <f t="shared" si="20"/>
        <v>7.1289999999999996</v>
      </c>
      <c r="J385" s="89">
        <f t="shared" si="21"/>
        <v>135.44999999999999</v>
      </c>
      <c r="K385" s="89">
        <f t="shared" si="22"/>
        <v>31.95</v>
      </c>
      <c r="L385" s="89">
        <f t="shared" si="23"/>
        <v>167.39999999999998</v>
      </c>
      <c r="M385" s="61"/>
    </row>
    <row r="386" spans="1:13" ht="30" customHeight="1">
      <c r="A386" s="89">
        <v>379</v>
      </c>
      <c r="B386" s="91" t="s">
        <v>10</v>
      </c>
      <c r="C386" s="91" t="s">
        <v>37</v>
      </c>
      <c r="D386" s="91" t="s">
        <v>31</v>
      </c>
      <c r="E386" s="91" t="s">
        <v>97</v>
      </c>
      <c r="F386" s="92" t="s">
        <v>392</v>
      </c>
      <c r="G386" s="93">
        <v>1170</v>
      </c>
      <c r="H386" s="90">
        <v>34.5</v>
      </c>
      <c r="I386" s="89">
        <f t="shared" si="20"/>
        <v>7.0090000000000003</v>
      </c>
      <c r="J386" s="89">
        <f t="shared" si="21"/>
        <v>24.18</v>
      </c>
      <c r="K386" s="89">
        <f t="shared" si="22"/>
        <v>5.7</v>
      </c>
      <c r="L386" s="89">
        <f t="shared" si="23"/>
        <v>29.88</v>
      </c>
      <c r="M386" s="61"/>
    </row>
    <row r="387" spans="1:13" ht="30" customHeight="1">
      <c r="A387" s="89">
        <v>380</v>
      </c>
      <c r="B387" s="91" t="s">
        <v>10</v>
      </c>
      <c r="C387" s="91" t="s">
        <v>37</v>
      </c>
      <c r="D387" s="91" t="s">
        <v>28</v>
      </c>
      <c r="E387" s="91" t="s">
        <v>429</v>
      </c>
      <c r="F387" s="92" t="s">
        <v>392</v>
      </c>
      <c r="G387" s="93">
        <v>1055</v>
      </c>
      <c r="H387" s="90">
        <v>109</v>
      </c>
      <c r="I387" s="89">
        <f t="shared" si="20"/>
        <v>6.32</v>
      </c>
      <c r="J387" s="89">
        <f t="shared" si="21"/>
        <v>68.89</v>
      </c>
      <c r="K387" s="89">
        <f t="shared" si="22"/>
        <v>16.25</v>
      </c>
      <c r="L387" s="89">
        <f t="shared" si="23"/>
        <v>85.14</v>
      </c>
      <c r="M387" s="61"/>
    </row>
    <row r="388" spans="1:13" ht="45">
      <c r="A388" s="89">
        <v>381</v>
      </c>
      <c r="B388" s="91" t="s">
        <v>10</v>
      </c>
      <c r="C388" s="91" t="s">
        <v>329</v>
      </c>
      <c r="D388" s="91" t="s">
        <v>28</v>
      </c>
      <c r="E388" s="91" t="s">
        <v>379</v>
      </c>
      <c r="F388" s="92" t="s">
        <v>392</v>
      </c>
      <c r="G388" s="93">
        <v>1055</v>
      </c>
      <c r="H388" s="90">
        <v>121</v>
      </c>
      <c r="I388" s="89">
        <f t="shared" si="20"/>
        <v>6.32</v>
      </c>
      <c r="J388" s="89">
        <f t="shared" si="21"/>
        <v>76.47</v>
      </c>
      <c r="K388" s="89">
        <f t="shared" si="22"/>
        <v>18.04</v>
      </c>
      <c r="L388" s="89">
        <f t="shared" si="23"/>
        <v>94.509999999999991</v>
      </c>
      <c r="M388" s="61"/>
    </row>
    <row r="389" spans="1:13" ht="30" customHeight="1">
      <c r="A389" s="89">
        <v>382</v>
      </c>
      <c r="B389" s="91" t="s">
        <v>10</v>
      </c>
      <c r="C389" s="91" t="s">
        <v>30</v>
      </c>
      <c r="D389" s="91" t="s">
        <v>72</v>
      </c>
      <c r="E389" s="91" t="s">
        <v>430</v>
      </c>
      <c r="F389" s="92">
        <v>0.1</v>
      </c>
      <c r="G389" s="93">
        <v>1422.75</v>
      </c>
      <c r="H389" s="90">
        <v>115.33</v>
      </c>
      <c r="I389" s="89">
        <f t="shared" si="20"/>
        <v>8.5239999999999991</v>
      </c>
      <c r="J389" s="89">
        <f t="shared" si="21"/>
        <v>98.31</v>
      </c>
      <c r="K389" s="89">
        <f t="shared" si="22"/>
        <v>23.19</v>
      </c>
      <c r="L389" s="89">
        <f t="shared" si="23"/>
        <v>121.5</v>
      </c>
      <c r="M389" s="61"/>
    </row>
    <row r="390" spans="1:13" ht="30" customHeight="1">
      <c r="A390" s="89">
        <v>383</v>
      </c>
      <c r="B390" s="91" t="s">
        <v>10</v>
      </c>
      <c r="C390" s="91" t="s">
        <v>30</v>
      </c>
      <c r="D390" s="91" t="s">
        <v>72</v>
      </c>
      <c r="E390" s="91" t="s">
        <v>430</v>
      </c>
      <c r="F390" s="92">
        <v>0.5</v>
      </c>
      <c r="G390" s="93">
        <v>1422.75</v>
      </c>
      <c r="H390" s="90">
        <v>2.67</v>
      </c>
      <c r="I390" s="89">
        <f t="shared" si="20"/>
        <v>8.5239999999999991</v>
      </c>
      <c r="J390" s="89">
        <f t="shared" si="21"/>
        <v>11.38</v>
      </c>
      <c r="K390" s="89">
        <f t="shared" si="22"/>
        <v>2.68</v>
      </c>
      <c r="L390" s="89">
        <f t="shared" si="23"/>
        <v>14.06</v>
      </c>
      <c r="M390" s="61"/>
    </row>
    <row r="391" spans="1:13" ht="30" customHeight="1">
      <c r="A391" s="89">
        <v>384</v>
      </c>
      <c r="B391" s="91" t="s">
        <v>10</v>
      </c>
      <c r="C391" s="91" t="s">
        <v>34</v>
      </c>
      <c r="D391" s="91" t="s">
        <v>241</v>
      </c>
      <c r="E391" s="91" t="s">
        <v>304</v>
      </c>
      <c r="F391" s="92" t="s">
        <v>381</v>
      </c>
      <c r="G391" s="93">
        <v>775</v>
      </c>
      <c r="H391" s="90">
        <v>1.17</v>
      </c>
      <c r="I391" s="89">
        <f t="shared" si="20"/>
        <v>4.6429999999999998</v>
      </c>
      <c r="J391" s="89">
        <f t="shared" si="21"/>
        <v>2.72</v>
      </c>
      <c r="K391" s="89">
        <f t="shared" si="22"/>
        <v>0.64</v>
      </c>
      <c r="L391" s="89">
        <f t="shared" si="23"/>
        <v>3.3600000000000003</v>
      </c>
      <c r="M391" s="61"/>
    </row>
    <row r="392" spans="1:13" ht="30" customHeight="1">
      <c r="A392" s="89">
        <v>385</v>
      </c>
      <c r="B392" s="91" t="s">
        <v>10</v>
      </c>
      <c r="C392" s="91" t="s">
        <v>34</v>
      </c>
      <c r="D392" s="91" t="s">
        <v>241</v>
      </c>
      <c r="E392" s="91" t="s">
        <v>304</v>
      </c>
      <c r="F392" s="92" t="s">
        <v>469</v>
      </c>
      <c r="G392" s="93">
        <v>775</v>
      </c>
      <c r="H392" s="90">
        <v>108.83</v>
      </c>
      <c r="I392" s="89">
        <f t="shared" ref="I392:I426" si="24">ROUND(G392/166.92,3)</f>
        <v>4.6429999999999998</v>
      </c>
      <c r="J392" s="89">
        <f t="shared" ref="J392:J455" si="25">ROUND(I392*H392*F392,2)</f>
        <v>101.06</v>
      </c>
      <c r="K392" s="89">
        <f t="shared" ref="K392:K426" si="26">ROUND(J392*0.2359,2)</f>
        <v>23.84</v>
      </c>
      <c r="L392" s="89">
        <f t="shared" ref="L392:L426" si="27">J392+K392</f>
        <v>124.9</v>
      </c>
      <c r="M392" s="61"/>
    </row>
    <row r="393" spans="1:13" ht="30" customHeight="1">
      <c r="A393" s="89">
        <v>386</v>
      </c>
      <c r="B393" s="91" t="s">
        <v>10</v>
      </c>
      <c r="C393" s="91" t="s">
        <v>329</v>
      </c>
      <c r="D393" s="91" t="s">
        <v>31</v>
      </c>
      <c r="E393" s="91" t="s">
        <v>380</v>
      </c>
      <c r="F393" s="92" t="s">
        <v>392</v>
      </c>
      <c r="G393" s="93">
        <v>1170</v>
      </c>
      <c r="H393" s="90">
        <v>11</v>
      </c>
      <c r="I393" s="89">
        <f t="shared" si="24"/>
        <v>7.0090000000000003</v>
      </c>
      <c r="J393" s="89">
        <f t="shared" si="25"/>
        <v>7.71</v>
      </c>
      <c r="K393" s="89">
        <f t="shared" si="26"/>
        <v>1.82</v>
      </c>
      <c r="L393" s="89">
        <f t="shared" si="27"/>
        <v>9.5299999999999994</v>
      </c>
      <c r="M393" s="61"/>
    </row>
    <row r="394" spans="1:13" ht="30" customHeight="1">
      <c r="A394" s="89">
        <v>387</v>
      </c>
      <c r="B394" s="91" t="s">
        <v>10</v>
      </c>
      <c r="C394" s="91" t="s">
        <v>38</v>
      </c>
      <c r="D394" s="91" t="s">
        <v>28</v>
      </c>
      <c r="E394" s="91" t="s">
        <v>273</v>
      </c>
      <c r="F394" s="92" t="s">
        <v>381</v>
      </c>
      <c r="G394" s="93">
        <v>1055</v>
      </c>
      <c r="H394" s="90">
        <v>0.67</v>
      </c>
      <c r="I394" s="89">
        <f t="shared" si="24"/>
        <v>6.32</v>
      </c>
      <c r="J394" s="89">
        <f t="shared" si="25"/>
        <v>2.12</v>
      </c>
      <c r="K394" s="89">
        <f t="shared" si="26"/>
        <v>0.5</v>
      </c>
      <c r="L394" s="89">
        <f t="shared" si="27"/>
        <v>2.62</v>
      </c>
      <c r="M394" s="61"/>
    </row>
    <row r="395" spans="1:13" ht="30" customHeight="1">
      <c r="A395" s="89">
        <v>388</v>
      </c>
      <c r="B395" s="91" t="s">
        <v>10</v>
      </c>
      <c r="C395" s="91" t="s">
        <v>38</v>
      </c>
      <c r="D395" s="91" t="s">
        <v>28</v>
      </c>
      <c r="E395" s="91" t="s">
        <v>273</v>
      </c>
      <c r="F395" s="92" t="s">
        <v>469</v>
      </c>
      <c r="G395" s="93">
        <v>1055</v>
      </c>
      <c r="H395" s="90">
        <v>174.83</v>
      </c>
      <c r="I395" s="89">
        <f t="shared" si="24"/>
        <v>6.32</v>
      </c>
      <c r="J395" s="89">
        <f t="shared" si="25"/>
        <v>220.99</v>
      </c>
      <c r="K395" s="89">
        <f t="shared" si="26"/>
        <v>52.13</v>
      </c>
      <c r="L395" s="89">
        <f t="shared" si="27"/>
        <v>273.12</v>
      </c>
      <c r="M395" s="61"/>
    </row>
    <row r="396" spans="1:13" ht="30" customHeight="1">
      <c r="A396" s="89">
        <v>389</v>
      </c>
      <c r="B396" s="91" t="s">
        <v>10</v>
      </c>
      <c r="C396" s="91" t="s">
        <v>179</v>
      </c>
      <c r="D396" s="91" t="s">
        <v>181</v>
      </c>
      <c r="E396" s="91" t="s">
        <v>230</v>
      </c>
      <c r="F396" s="92" t="s">
        <v>469</v>
      </c>
      <c r="G396" s="93">
        <v>1785</v>
      </c>
      <c r="H396" s="90">
        <v>20</v>
      </c>
      <c r="I396" s="89">
        <f t="shared" si="24"/>
        <v>10.694000000000001</v>
      </c>
      <c r="J396" s="89">
        <f t="shared" si="25"/>
        <v>42.78</v>
      </c>
      <c r="K396" s="89">
        <f t="shared" si="26"/>
        <v>10.09</v>
      </c>
      <c r="L396" s="89">
        <f t="shared" si="27"/>
        <v>52.870000000000005</v>
      </c>
      <c r="M396" s="61"/>
    </row>
    <row r="397" spans="1:13" ht="30" customHeight="1">
      <c r="A397" s="89">
        <v>390</v>
      </c>
      <c r="B397" s="91" t="s">
        <v>10</v>
      </c>
      <c r="C397" s="91" t="s">
        <v>38</v>
      </c>
      <c r="D397" s="91" t="s">
        <v>31</v>
      </c>
      <c r="E397" s="91" t="s">
        <v>216</v>
      </c>
      <c r="F397" s="92" t="s">
        <v>469</v>
      </c>
      <c r="G397" s="93">
        <v>1170</v>
      </c>
      <c r="H397" s="90">
        <v>48</v>
      </c>
      <c r="I397" s="89">
        <f t="shared" si="24"/>
        <v>7.0090000000000003</v>
      </c>
      <c r="J397" s="89">
        <f t="shared" si="25"/>
        <v>67.290000000000006</v>
      </c>
      <c r="K397" s="89">
        <f t="shared" si="26"/>
        <v>15.87</v>
      </c>
      <c r="L397" s="89">
        <f t="shared" si="27"/>
        <v>83.160000000000011</v>
      </c>
      <c r="M397" s="61"/>
    </row>
    <row r="398" spans="1:13" ht="30" customHeight="1">
      <c r="A398" s="89">
        <v>391</v>
      </c>
      <c r="B398" s="91" t="s">
        <v>45</v>
      </c>
      <c r="C398" s="91" t="s">
        <v>141</v>
      </c>
      <c r="D398" s="91" t="s">
        <v>35</v>
      </c>
      <c r="E398" s="91" t="s">
        <v>431</v>
      </c>
      <c r="F398" s="92">
        <v>0.1</v>
      </c>
      <c r="G398" s="93">
        <v>1335</v>
      </c>
      <c r="H398" s="90">
        <v>11</v>
      </c>
      <c r="I398" s="89">
        <f t="shared" si="24"/>
        <v>7.9980000000000002</v>
      </c>
      <c r="J398" s="89">
        <f t="shared" si="25"/>
        <v>8.8000000000000007</v>
      </c>
      <c r="K398" s="89">
        <f t="shared" si="26"/>
        <v>2.08</v>
      </c>
      <c r="L398" s="89">
        <f t="shared" si="27"/>
        <v>10.88</v>
      </c>
      <c r="M398" s="61"/>
    </row>
    <row r="399" spans="1:13" ht="30" customHeight="1">
      <c r="A399" s="89">
        <v>392</v>
      </c>
      <c r="B399" s="91" t="s">
        <v>10</v>
      </c>
      <c r="C399" s="91" t="s">
        <v>34</v>
      </c>
      <c r="D399" s="91" t="s">
        <v>28</v>
      </c>
      <c r="E399" s="91" t="s">
        <v>98</v>
      </c>
      <c r="F399" s="92" t="s">
        <v>381</v>
      </c>
      <c r="G399" s="93">
        <v>1055</v>
      </c>
      <c r="H399" s="90">
        <v>3.75</v>
      </c>
      <c r="I399" s="89">
        <f t="shared" si="24"/>
        <v>6.32</v>
      </c>
      <c r="J399" s="89">
        <f t="shared" si="25"/>
        <v>11.85</v>
      </c>
      <c r="K399" s="89">
        <f t="shared" si="26"/>
        <v>2.8</v>
      </c>
      <c r="L399" s="89">
        <f t="shared" si="27"/>
        <v>14.649999999999999</v>
      </c>
      <c r="M399" s="61"/>
    </row>
    <row r="400" spans="1:13" ht="45">
      <c r="A400" s="89">
        <v>393</v>
      </c>
      <c r="B400" s="91" t="s">
        <v>10</v>
      </c>
      <c r="C400" s="91" t="s">
        <v>34</v>
      </c>
      <c r="D400" s="91" t="s">
        <v>28</v>
      </c>
      <c r="E400" s="91" t="s">
        <v>98</v>
      </c>
      <c r="F400" s="92" t="s">
        <v>469</v>
      </c>
      <c r="G400" s="93">
        <v>1055</v>
      </c>
      <c r="H400" s="90">
        <v>150.15</v>
      </c>
      <c r="I400" s="89">
        <f t="shared" si="24"/>
        <v>6.32</v>
      </c>
      <c r="J400" s="89">
        <f t="shared" si="25"/>
        <v>189.79</v>
      </c>
      <c r="K400" s="89">
        <f t="shared" si="26"/>
        <v>44.77</v>
      </c>
      <c r="L400" s="89">
        <f t="shared" si="27"/>
        <v>234.56</v>
      </c>
      <c r="M400" s="61"/>
    </row>
    <row r="401" spans="1:13" ht="30" customHeight="1">
      <c r="A401" s="89">
        <v>394</v>
      </c>
      <c r="B401" s="91" t="s">
        <v>45</v>
      </c>
      <c r="C401" s="91" t="s">
        <v>141</v>
      </c>
      <c r="D401" s="91" t="s">
        <v>28</v>
      </c>
      <c r="E401" s="91" t="s">
        <v>506</v>
      </c>
      <c r="F401" s="92">
        <v>0.1</v>
      </c>
      <c r="G401" s="93">
        <v>1055</v>
      </c>
      <c r="H401" s="90">
        <v>33</v>
      </c>
      <c r="I401" s="89">
        <f t="shared" si="24"/>
        <v>6.32</v>
      </c>
      <c r="J401" s="89">
        <f t="shared" si="25"/>
        <v>20.86</v>
      </c>
      <c r="K401" s="89">
        <f t="shared" si="26"/>
        <v>4.92</v>
      </c>
      <c r="L401" s="89">
        <f t="shared" si="27"/>
        <v>25.78</v>
      </c>
      <c r="M401" s="61"/>
    </row>
    <row r="402" spans="1:13" ht="30" customHeight="1">
      <c r="A402" s="89">
        <v>395</v>
      </c>
      <c r="B402" s="91" t="s">
        <v>10</v>
      </c>
      <c r="C402" s="91" t="s">
        <v>34</v>
      </c>
      <c r="D402" s="91" t="s">
        <v>31</v>
      </c>
      <c r="E402" s="91" t="s">
        <v>507</v>
      </c>
      <c r="F402" s="92" t="s">
        <v>381</v>
      </c>
      <c r="G402" s="93">
        <v>1210</v>
      </c>
      <c r="H402" s="90">
        <v>0.17</v>
      </c>
      <c r="I402" s="89">
        <f t="shared" si="24"/>
        <v>7.2489999999999997</v>
      </c>
      <c r="J402" s="89">
        <f t="shared" si="25"/>
        <v>0.62</v>
      </c>
      <c r="K402" s="89">
        <f t="shared" si="26"/>
        <v>0.15</v>
      </c>
      <c r="L402" s="89">
        <f t="shared" si="27"/>
        <v>0.77</v>
      </c>
      <c r="M402" s="61"/>
    </row>
    <row r="403" spans="1:13" ht="30" customHeight="1">
      <c r="A403" s="89">
        <v>396</v>
      </c>
      <c r="B403" s="91" t="s">
        <v>10</v>
      </c>
      <c r="C403" s="91" t="s">
        <v>34</v>
      </c>
      <c r="D403" s="91" t="s">
        <v>31</v>
      </c>
      <c r="E403" s="91" t="s">
        <v>507</v>
      </c>
      <c r="F403" s="92" t="s">
        <v>469</v>
      </c>
      <c r="G403" s="93">
        <v>1210</v>
      </c>
      <c r="H403" s="90">
        <v>109.83</v>
      </c>
      <c r="I403" s="89">
        <f t="shared" si="24"/>
        <v>7.2489999999999997</v>
      </c>
      <c r="J403" s="89">
        <f t="shared" si="25"/>
        <v>159.22999999999999</v>
      </c>
      <c r="K403" s="89">
        <f t="shared" si="26"/>
        <v>37.56</v>
      </c>
      <c r="L403" s="89">
        <f t="shared" si="27"/>
        <v>196.79</v>
      </c>
      <c r="M403" s="61"/>
    </row>
    <row r="404" spans="1:13" ht="60">
      <c r="A404" s="89">
        <v>397</v>
      </c>
      <c r="B404" s="91" t="s">
        <v>142</v>
      </c>
      <c r="C404" s="91" t="s">
        <v>144</v>
      </c>
      <c r="D404" s="91" t="s">
        <v>35</v>
      </c>
      <c r="E404" s="91" t="s">
        <v>99</v>
      </c>
      <c r="F404" s="92" t="s">
        <v>469</v>
      </c>
      <c r="G404" s="93">
        <v>1925</v>
      </c>
      <c r="H404" s="90">
        <v>24</v>
      </c>
      <c r="I404" s="89">
        <f t="shared" si="24"/>
        <v>11.532</v>
      </c>
      <c r="J404" s="89">
        <f t="shared" si="25"/>
        <v>55.35</v>
      </c>
      <c r="K404" s="89">
        <f t="shared" si="26"/>
        <v>13.06</v>
      </c>
      <c r="L404" s="89">
        <f t="shared" si="27"/>
        <v>68.41</v>
      </c>
      <c r="M404" s="61"/>
    </row>
    <row r="405" spans="1:13" ht="60">
      <c r="A405" s="89">
        <v>398</v>
      </c>
      <c r="B405" s="91" t="s">
        <v>142</v>
      </c>
      <c r="C405" s="91" t="s">
        <v>144</v>
      </c>
      <c r="D405" s="91" t="s">
        <v>35</v>
      </c>
      <c r="E405" s="91" t="s">
        <v>99</v>
      </c>
      <c r="F405" s="92" t="s">
        <v>381</v>
      </c>
      <c r="G405" s="93">
        <v>1925</v>
      </c>
      <c r="H405" s="90">
        <v>20</v>
      </c>
      <c r="I405" s="89">
        <f t="shared" si="24"/>
        <v>11.532</v>
      </c>
      <c r="J405" s="89">
        <f t="shared" si="25"/>
        <v>115.32</v>
      </c>
      <c r="K405" s="89">
        <f t="shared" si="26"/>
        <v>27.2</v>
      </c>
      <c r="L405" s="89">
        <f t="shared" si="27"/>
        <v>142.51999999999998</v>
      </c>
      <c r="M405" s="61"/>
    </row>
    <row r="406" spans="1:13" ht="60">
      <c r="A406" s="89">
        <v>399</v>
      </c>
      <c r="B406" s="91" t="s">
        <v>142</v>
      </c>
      <c r="C406" s="91" t="s">
        <v>144</v>
      </c>
      <c r="D406" s="91" t="s">
        <v>35</v>
      </c>
      <c r="E406" s="91" t="s">
        <v>99</v>
      </c>
      <c r="F406" s="92" t="s">
        <v>469</v>
      </c>
      <c r="G406" s="93">
        <v>1925</v>
      </c>
      <c r="H406" s="90">
        <v>95</v>
      </c>
      <c r="I406" s="89">
        <f t="shared" si="24"/>
        <v>11.532</v>
      </c>
      <c r="J406" s="89">
        <f t="shared" si="25"/>
        <v>219.11</v>
      </c>
      <c r="K406" s="89">
        <f t="shared" si="26"/>
        <v>51.69</v>
      </c>
      <c r="L406" s="89">
        <f t="shared" si="27"/>
        <v>270.8</v>
      </c>
      <c r="M406" s="61"/>
    </row>
    <row r="407" spans="1:13" ht="45">
      <c r="A407" s="89">
        <v>400</v>
      </c>
      <c r="B407" s="91" t="s">
        <v>10</v>
      </c>
      <c r="C407" s="91" t="s">
        <v>37</v>
      </c>
      <c r="D407" s="91" t="s">
        <v>28</v>
      </c>
      <c r="E407" s="91" t="s">
        <v>113</v>
      </c>
      <c r="F407" s="92" t="s">
        <v>392</v>
      </c>
      <c r="G407" s="93">
        <v>1055</v>
      </c>
      <c r="H407" s="90">
        <v>118.25</v>
      </c>
      <c r="I407" s="89">
        <f t="shared" si="24"/>
        <v>6.32</v>
      </c>
      <c r="J407" s="89">
        <f t="shared" si="25"/>
        <v>74.73</v>
      </c>
      <c r="K407" s="89">
        <f t="shared" si="26"/>
        <v>17.63</v>
      </c>
      <c r="L407" s="89">
        <f t="shared" si="27"/>
        <v>92.36</v>
      </c>
      <c r="M407" s="61"/>
    </row>
    <row r="408" spans="1:13" ht="30" customHeight="1">
      <c r="A408" s="89">
        <v>401</v>
      </c>
      <c r="B408" s="91" t="s">
        <v>142</v>
      </c>
      <c r="C408" s="91" t="s">
        <v>144</v>
      </c>
      <c r="D408" s="91" t="s">
        <v>35</v>
      </c>
      <c r="E408" s="91" t="s">
        <v>100</v>
      </c>
      <c r="F408" s="92" t="s">
        <v>381</v>
      </c>
      <c r="G408" s="93">
        <v>1790</v>
      </c>
      <c r="H408" s="90">
        <v>46.5</v>
      </c>
      <c r="I408" s="89">
        <f t="shared" si="24"/>
        <v>10.724</v>
      </c>
      <c r="J408" s="89">
        <f t="shared" si="25"/>
        <v>249.33</v>
      </c>
      <c r="K408" s="89">
        <f t="shared" si="26"/>
        <v>58.82</v>
      </c>
      <c r="L408" s="89">
        <f t="shared" si="27"/>
        <v>308.15000000000003</v>
      </c>
      <c r="M408" s="61"/>
    </row>
    <row r="409" spans="1:13" ht="30" customHeight="1">
      <c r="A409" s="89">
        <v>402</v>
      </c>
      <c r="B409" s="91" t="s">
        <v>142</v>
      </c>
      <c r="C409" s="91" t="s">
        <v>144</v>
      </c>
      <c r="D409" s="91" t="s">
        <v>35</v>
      </c>
      <c r="E409" s="91" t="s">
        <v>100</v>
      </c>
      <c r="F409" s="92" t="s">
        <v>469</v>
      </c>
      <c r="G409" s="93">
        <v>1790</v>
      </c>
      <c r="H409" s="90">
        <v>112.5</v>
      </c>
      <c r="I409" s="89">
        <f t="shared" si="24"/>
        <v>10.724</v>
      </c>
      <c r="J409" s="89">
        <f t="shared" si="25"/>
        <v>241.29</v>
      </c>
      <c r="K409" s="89">
        <f t="shared" si="26"/>
        <v>56.92</v>
      </c>
      <c r="L409" s="89">
        <f t="shared" si="27"/>
        <v>298.20999999999998</v>
      </c>
      <c r="M409" s="61"/>
    </row>
    <row r="410" spans="1:13" ht="30" customHeight="1">
      <c r="A410" s="89">
        <v>403</v>
      </c>
      <c r="B410" s="91" t="s">
        <v>45</v>
      </c>
      <c r="C410" s="91" t="s">
        <v>108</v>
      </c>
      <c r="D410" s="91" t="s">
        <v>28</v>
      </c>
      <c r="E410" s="91" t="s">
        <v>323</v>
      </c>
      <c r="F410" s="92">
        <v>0.1</v>
      </c>
      <c r="G410" s="93">
        <v>1055</v>
      </c>
      <c r="H410" s="90">
        <v>44</v>
      </c>
      <c r="I410" s="89">
        <f t="shared" si="24"/>
        <v>6.32</v>
      </c>
      <c r="J410" s="89">
        <f t="shared" si="25"/>
        <v>27.81</v>
      </c>
      <c r="K410" s="89">
        <f t="shared" si="26"/>
        <v>6.56</v>
      </c>
      <c r="L410" s="89">
        <f t="shared" si="27"/>
        <v>34.369999999999997</v>
      </c>
      <c r="M410" s="61"/>
    </row>
    <row r="411" spans="1:13" ht="60">
      <c r="A411" s="89">
        <v>404</v>
      </c>
      <c r="B411" s="91" t="s">
        <v>142</v>
      </c>
      <c r="C411" s="91" t="s">
        <v>122</v>
      </c>
      <c r="D411" s="91" t="s">
        <v>31</v>
      </c>
      <c r="E411" s="91" t="s">
        <v>305</v>
      </c>
      <c r="F411" s="92" t="s">
        <v>381</v>
      </c>
      <c r="G411" s="93">
        <v>1695</v>
      </c>
      <c r="H411" s="90">
        <v>29.5</v>
      </c>
      <c r="I411" s="89">
        <f t="shared" si="24"/>
        <v>10.154999999999999</v>
      </c>
      <c r="J411" s="89">
        <f t="shared" si="25"/>
        <v>149.79</v>
      </c>
      <c r="K411" s="89">
        <f t="shared" si="26"/>
        <v>35.340000000000003</v>
      </c>
      <c r="L411" s="89">
        <f t="shared" si="27"/>
        <v>185.13</v>
      </c>
      <c r="M411" s="61"/>
    </row>
    <row r="412" spans="1:13" ht="60">
      <c r="A412" s="89">
        <v>405</v>
      </c>
      <c r="B412" s="91" t="s">
        <v>142</v>
      </c>
      <c r="C412" s="91" t="s">
        <v>122</v>
      </c>
      <c r="D412" s="91" t="s">
        <v>31</v>
      </c>
      <c r="E412" s="91" t="s">
        <v>305</v>
      </c>
      <c r="F412" s="92" t="s">
        <v>469</v>
      </c>
      <c r="G412" s="93">
        <v>1695</v>
      </c>
      <c r="H412" s="90">
        <v>51.5</v>
      </c>
      <c r="I412" s="89">
        <f t="shared" si="24"/>
        <v>10.154999999999999</v>
      </c>
      <c r="J412" s="89">
        <f t="shared" si="25"/>
        <v>104.6</v>
      </c>
      <c r="K412" s="89">
        <f t="shared" si="26"/>
        <v>24.68</v>
      </c>
      <c r="L412" s="89">
        <f t="shared" si="27"/>
        <v>129.28</v>
      </c>
      <c r="M412" s="61"/>
    </row>
    <row r="413" spans="1:13" ht="45">
      <c r="A413" s="89">
        <v>406</v>
      </c>
      <c r="B413" s="91" t="s">
        <v>10</v>
      </c>
      <c r="C413" s="91" t="s">
        <v>30</v>
      </c>
      <c r="D413" s="91" t="s">
        <v>31</v>
      </c>
      <c r="E413" s="91" t="s">
        <v>155</v>
      </c>
      <c r="F413" s="92">
        <v>0.1</v>
      </c>
      <c r="G413" s="93">
        <v>1230</v>
      </c>
      <c r="H413" s="90">
        <v>154</v>
      </c>
      <c r="I413" s="89">
        <f t="shared" si="24"/>
        <v>7.3689999999999998</v>
      </c>
      <c r="J413" s="89">
        <f t="shared" si="25"/>
        <v>113.48</v>
      </c>
      <c r="K413" s="89">
        <f t="shared" si="26"/>
        <v>26.77</v>
      </c>
      <c r="L413" s="89">
        <f t="shared" si="27"/>
        <v>140.25</v>
      </c>
      <c r="M413" s="61"/>
    </row>
    <row r="414" spans="1:13" ht="30" customHeight="1">
      <c r="A414" s="89">
        <v>407</v>
      </c>
      <c r="B414" s="91" t="s">
        <v>10</v>
      </c>
      <c r="C414" s="91" t="s">
        <v>38</v>
      </c>
      <c r="D414" s="91" t="s">
        <v>31</v>
      </c>
      <c r="E414" s="91" t="s">
        <v>324</v>
      </c>
      <c r="F414" s="92" t="s">
        <v>469</v>
      </c>
      <c r="G414" s="93">
        <v>1230</v>
      </c>
      <c r="H414" s="90">
        <v>108</v>
      </c>
      <c r="I414" s="89">
        <f t="shared" si="24"/>
        <v>7.3689999999999998</v>
      </c>
      <c r="J414" s="89">
        <f t="shared" si="25"/>
        <v>159.16999999999999</v>
      </c>
      <c r="K414" s="89">
        <f t="shared" si="26"/>
        <v>37.549999999999997</v>
      </c>
      <c r="L414" s="89">
        <f t="shared" si="27"/>
        <v>196.71999999999997</v>
      </c>
      <c r="M414" s="61"/>
    </row>
    <row r="415" spans="1:13" ht="30" customHeight="1">
      <c r="A415" s="89">
        <v>408</v>
      </c>
      <c r="B415" s="91" t="s">
        <v>10</v>
      </c>
      <c r="C415" s="91" t="s">
        <v>34</v>
      </c>
      <c r="D415" s="91" t="s">
        <v>40</v>
      </c>
      <c r="E415" s="91" t="s">
        <v>275</v>
      </c>
      <c r="F415" s="92" t="s">
        <v>469</v>
      </c>
      <c r="G415" s="93">
        <v>1285</v>
      </c>
      <c r="H415" s="90">
        <v>11</v>
      </c>
      <c r="I415" s="89">
        <f t="shared" si="24"/>
        <v>7.6980000000000004</v>
      </c>
      <c r="J415" s="89">
        <f t="shared" si="25"/>
        <v>16.940000000000001</v>
      </c>
      <c r="K415" s="89">
        <f t="shared" si="26"/>
        <v>4</v>
      </c>
      <c r="L415" s="89">
        <f t="shared" si="27"/>
        <v>20.94</v>
      </c>
      <c r="M415" s="61"/>
    </row>
    <row r="416" spans="1:13" ht="30" customHeight="1">
      <c r="A416" s="89">
        <v>409</v>
      </c>
      <c r="B416" s="91" t="s">
        <v>10</v>
      </c>
      <c r="C416" s="91" t="s">
        <v>30</v>
      </c>
      <c r="D416" s="91" t="s">
        <v>35</v>
      </c>
      <c r="E416" s="91" t="s">
        <v>101</v>
      </c>
      <c r="F416" s="92">
        <v>0.1</v>
      </c>
      <c r="G416" s="93">
        <v>1355</v>
      </c>
      <c r="H416" s="90">
        <v>110</v>
      </c>
      <c r="I416" s="89">
        <f t="shared" si="24"/>
        <v>8.1180000000000003</v>
      </c>
      <c r="J416" s="89">
        <f t="shared" si="25"/>
        <v>89.3</v>
      </c>
      <c r="K416" s="89">
        <f t="shared" si="26"/>
        <v>21.07</v>
      </c>
      <c r="L416" s="89">
        <f t="shared" si="27"/>
        <v>110.37</v>
      </c>
    </row>
    <row r="417" spans="1:12" ht="30" customHeight="1">
      <c r="A417" s="89">
        <v>410</v>
      </c>
      <c r="B417" s="91" t="s">
        <v>29</v>
      </c>
      <c r="C417" s="91" t="s">
        <v>146</v>
      </c>
      <c r="D417" s="91" t="s">
        <v>28</v>
      </c>
      <c r="E417" s="91" t="s">
        <v>508</v>
      </c>
      <c r="F417" s="92" t="s">
        <v>469</v>
      </c>
      <c r="G417" s="93">
        <v>1055</v>
      </c>
      <c r="H417" s="90">
        <v>72</v>
      </c>
      <c r="I417" s="89">
        <f t="shared" si="24"/>
        <v>6.32</v>
      </c>
      <c r="J417" s="89">
        <f t="shared" si="25"/>
        <v>91.01</v>
      </c>
      <c r="K417" s="89">
        <f t="shared" si="26"/>
        <v>21.47</v>
      </c>
      <c r="L417" s="89">
        <f t="shared" si="27"/>
        <v>112.48</v>
      </c>
    </row>
    <row r="418" spans="1:12" ht="30" customHeight="1">
      <c r="A418" s="89">
        <v>411</v>
      </c>
      <c r="B418" s="91" t="s">
        <v>10</v>
      </c>
      <c r="C418" s="91" t="s">
        <v>34</v>
      </c>
      <c r="D418" s="91" t="s">
        <v>31</v>
      </c>
      <c r="E418" s="91" t="s">
        <v>120</v>
      </c>
      <c r="F418" s="92" t="s">
        <v>381</v>
      </c>
      <c r="G418" s="93">
        <v>1170</v>
      </c>
      <c r="H418" s="90">
        <v>2.25</v>
      </c>
      <c r="I418" s="89">
        <f t="shared" si="24"/>
        <v>7.0090000000000003</v>
      </c>
      <c r="J418" s="89">
        <f t="shared" si="25"/>
        <v>7.89</v>
      </c>
      <c r="K418" s="89">
        <f t="shared" si="26"/>
        <v>1.86</v>
      </c>
      <c r="L418" s="89">
        <f t="shared" si="27"/>
        <v>9.75</v>
      </c>
    </row>
    <row r="419" spans="1:12" ht="30" customHeight="1">
      <c r="A419" s="89">
        <v>412</v>
      </c>
      <c r="B419" s="91" t="s">
        <v>10</v>
      </c>
      <c r="C419" s="91" t="s">
        <v>34</v>
      </c>
      <c r="D419" s="91" t="s">
        <v>31</v>
      </c>
      <c r="E419" s="91" t="s">
        <v>120</v>
      </c>
      <c r="F419" s="92" t="s">
        <v>469</v>
      </c>
      <c r="G419" s="93">
        <v>1170</v>
      </c>
      <c r="H419" s="90">
        <v>151.75</v>
      </c>
      <c r="I419" s="89">
        <f t="shared" si="24"/>
        <v>7.0090000000000003</v>
      </c>
      <c r="J419" s="89">
        <f t="shared" si="25"/>
        <v>212.72</v>
      </c>
      <c r="K419" s="89">
        <f t="shared" si="26"/>
        <v>50.18</v>
      </c>
      <c r="L419" s="89">
        <f t="shared" si="27"/>
        <v>262.89999999999998</v>
      </c>
    </row>
    <row r="420" spans="1:12" ht="42" customHeight="1">
      <c r="A420" s="89">
        <v>413</v>
      </c>
      <c r="B420" s="91" t="s">
        <v>10</v>
      </c>
      <c r="C420" s="91" t="s">
        <v>30</v>
      </c>
      <c r="D420" s="91" t="s">
        <v>31</v>
      </c>
      <c r="E420" s="91" t="s">
        <v>156</v>
      </c>
      <c r="F420" s="92">
        <v>0.1</v>
      </c>
      <c r="G420" s="93">
        <v>1230</v>
      </c>
      <c r="H420" s="90">
        <v>121</v>
      </c>
      <c r="I420" s="89">
        <f t="shared" si="24"/>
        <v>7.3689999999999998</v>
      </c>
      <c r="J420" s="89">
        <f t="shared" si="25"/>
        <v>89.16</v>
      </c>
      <c r="K420" s="89">
        <f t="shared" si="26"/>
        <v>21.03</v>
      </c>
      <c r="L420" s="89">
        <f t="shared" si="27"/>
        <v>110.19</v>
      </c>
    </row>
    <row r="421" spans="1:12" ht="30" customHeight="1">
      <c r="A421" s="89">
        <v>414</v>
      </c>
      <c r="B421" s="91" t="s">
        <v>10</v>
      </c>
      <c r="C421" s="91" t="s">
        <v>34</v>
      </c>
      <c r="D421" s="91" t="s">
        <v>31</v>
      </c>
      <c r="E421" s="91" t="s">
        <v>102</v>
      </c>
      <c r="F421" s="92" t="s">
        <v>381</v>
      </c>
      <c r="G421" s="93">
        <v>1230</v>
      </c>
      <c r="H421" s="90">
        <v>1.33</v>
      </c>
      <c r="I421" s="89">
        <f t="shared" si="24"/>
        <v>7.3689999999999998</v>
      </c>
      <c r="J421" s="89">
        <f t="shared" si="25"/>
        <v>4.9000000000000004</v>
      </c>
      <c r="K421" s="89">
        <f t="shared" si="26"/>
        <v>1.1599999999999999</v>
      </c>
      <c r="L421" s="89">
        <f t="shared" si="27"/>
        <v>6.0600000000000005</v>
      </c>
    </row>
    <row r="422" spans="1:12" ht="45">
      <c r="A422" s="89">
        <v>415</v>
      </c>
      <c r="B422" s="91" t="s">
        <v>10</v>
      </c>
      <c r="C422" s="91" t="s">
        <v>34</v>
      </c>
      <c r="D422" s="91" t="s">
        <v>31</v>
      </c>
      <c r="E422" s="91" t="s">
        <v>102</v>
      </c>
      <c r="F422" s="92" t="s">
        <v>469</v>
      </c>
      <c r="G422" s="93">
        <v>1230</v>
      </c>
      <c r="H422" s="90">
        <v>75.67</v>
      </c>
      <c r="I422" s="89">
        <f t="shared" si="24"/>
        <v>7.3689999999999998</v>
      </c>
      <c r="J422" s="89">
        <f t="shared" si="25"/>
        <v>111.52</v>
      </c>
      <c r="K422" s="89">
        <f t="shared" si="26"/>
        <v>26.31</v>
      </c>
      <c r="L422" s="89">
        <f t="shared" si="27"/>
        <v>137.82999999999998</v>
      </c>
    </row>
    <row r="423" spans="1:12" ht="45">
      <c r="A423" s="89">
        <v>416</v>
      </c>
      <c r="B423" s="91" t="s">
        <v>10</v>
      </c>
      <c r="C423" s="91" t="s">
        <v>107</v>
      </c>
      <c r="D423" s="91" t="s">
        <v>12</v>
      </c>
      <c r="E423" s="91" t="s">
        <v>276</v>
      </c>
      <c r="F423" s="92">
        <v>0.2</v>
      </c>
      <c r="G423" s="93">
        <v>2105</v>
      </c>
      <c r="H423" s="90">
        <v>24</v>
      </c>
      <c r="I423" s="89">
        <f t="shared" si="24"/>
        <v>12.611000000000001</v>
      </c>
      <c r="J423" s="89">
        <f t="shared" si="25"/>
        <v>60.53</v>
      </c>
      <c r="K423" s="89">
        <f t="shared" si="26"/>
        <v>14.28</v>
      </c>
      <c r="L423" s="89">
        <f t="shared" si="27"/>
        <v>74.81</v>
      </c>
    </row>
    <row r="424" spans="1:12" ht="45">
      <c r="A424" s="89">
        <v>417</v>
      </c>
      <c r="B424" s="91" t="s">
        <v>10</v>
      </c>
      <c r="C424" s="91" t="s">
        <v>238</v>
      </c>
      <c r="D424" s="91" t="s">
        <v>5</v>
      </c>
      <c r="E424" s="91" t="s">
        <v>432</v>
      </c>
      <c r="F424" s="92">
        <v>0.2</v>
      </c>
      <c r="G424" s="93">
        <v>1725</v>
      </c>
      <c r="H424" s="90">
        <v>24</v>
      </c>
      <c r="I424" s="89">
        <f t="shared" si="24"/>
        <v>10.334</v>
      </c>
      <c r="J424" s="89">
        <f t="shared" si="25"/>
        <v>49.6</v>
      </c>
      <c r="K424" s="89">
        <f t="shared" si="26"/>
        <v>11.7</v>
      </c>
      <c r="L424" s="89">
        <f t="shared" si="27"/>
        <v>61.3</v>
      </c>
    </row>
    <row r="425" spans="1:12" ht="30" customHeight="1">
      <c r="A425" s="89">
        <v>418</v>
      </c>
      <c r="B425" s="91" t="s">
        <v>142</v>
      </c>
      <c r="C425" s="91" t="s">
        <v>330</v>
      </c>
      <c r="D425" s="91" t="s">
        <v>394</v>
      </c>
      <c r="E425" s="91" t="s">
        <v>509</v>
      </c>
      <c r="F425" s="92" t="s">
        <v>469</v>
      </c>
      <c r="G425" s="93">
        <v>1575</v>
      </c>
      <c r="H425" s="90">
        <v>9</v>
      </c>
      <c r="I425" s="89">
        <f t="shared" si="24"/>
        <v>9.4359999999999999</v>
      </c>
      <c r="J425" s="89">
        <f t="shared" si="25"/>
        <v>16.98</v>
      </c>
      <c r="K425" s="89">
        <f t="shared" si="26"/>
        <v>4.01</v>
      </c>
      <c r="L425" s="89">
        <f t="shared" si="27"/>
        <v>20.990000000000002</v>
      </c>
    </row>
    <row r="426" spans="1:12" ht="30" customHeight="1">
      <c r="A426" s="89">
        <v>419</v>
      </c>
      <c r="B426" s="91" t="s">
        <v>10</v>
      </c>
      <c r="C426" s="91" t="s">
        <v>218</v>
      </c>
      <c r="D426" s="91" t="s">
        <v>219</v>
      </c>
      <c r="E426" s="91" t="s">
        <v>306</v>
      </c>
      <c r="F426" s="92" t="s">
        <v>469</v>
      </c>
      <c r="G426" s="93">
        <v>1785</v>
      </c>
      <c r="H426" s="90">
        <v>48</v>
      </c>
      <c r="I426" s="89">
        <f t="shared" si="24"/>
        <v>10.694000000000001</v>
      </c>
      <c r="J426" s="89">
        <f t="shared" si="25"/>
        <v>102.66</v>
      </c>
      <c r="K426" s="89">
        <f t="shared" si="26"/>
        <v>24.22</v>
      </c>
      <c r="L426" s="89">
        <f t="shared" si="27"/>
        <v>126.88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122"/>
  <sheetViews>
    <sheetView topLeftCell="A117" zoomScaleNormal="100" workbookViewId="0">
      <selection activeCell="H7" sqref="H7"/>
    </sheetView>
  </sheetViews>
  <sheetFormatPr defaultColWidth="9.140625" defaultRowHeight="12.75"/>
  <cols>
    <col min="1" max="1" width="5.5703125" style="19" customWidth="1"/>
    <col min="2" max="2" width="26.140625" style="19" customWidth="1"/>
    <col min="3" max="3" width="35.7109375" style="19" customWidth="1"/>
    <col min="4" max="4" width="26.140625" style="19" customWidth="1"/>
    <col min="5" max="5" width="9.140625" style="58"/>
    <col min="6" max="6" width="10.7109375" style="68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0.5703125" style="58" bestFit="1" customWidth="1"/>
    <col min="15" max="15" width="10" style="58" bestFit="1" customWidth="1"/>
    <col min="16" max="16384" width="9.140625" style="58"/>
  </cols>
  <sheetData>
    <row r="1" spans="1:12" ht="15">
      <c r="A1" s="17"/>
      <c r="B1" s="17"/>
      <c r="C1" s="17"/>
      <c r="D1" s="17"/>
      <c r="F1" s="70"/>
      <c r="G1" s="64"/>
      <c r="H1" s="64"/>
      <c r="I1" s="64"/>
      <c r="J1" s="64"/>
      <c r="K1" s="34"/>
      <c r="L1" s="60" t="s">
        <v>188</v>
      </c>
    </row>
    <row r="2" spans="1:12" ht="18.75">
      <c r="A2" s="17"/>
      <c r="B2" s="112" t="s">
        <v>1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2">
      <c r="A3" s="17"/>
      <c r="B3" s="17"/>
      <c r="C3" s="17"/>
      <c r="D3" s="17"/>
      <c r="F3" s="75"/>
      <c r="G3" s="18"/>
      <c r="H3" s="18"/>
      <c r="I3" s="18"/>
      <c r="J3" s="34"/>
      <c r="K3" s="34"/>
      <c r="L3" s="34"/>
    </row>
    <row r="4" spans="1:12" ht="33.6" customHeight="1">
      <c r="A4" s="111" t="s">
        <v>524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12">
      <c r="A5" s="33"/>
      <c r="B5" s="33"/>
      <c r="C5" s="99"/>
      <c r="D5" s="18"/>
      <c r="E5" s="65"/>
      <c r="F5" s="76"/>
      <c r="G5" s="18"/>
      <c r="H5" s="66"/>
      <c r="I5" s="18"/>
      <c r="J5" s="34"/>
      <c r="K5" s="34"/>
      <c r="L5" s="34"/>
    </row>
    <row r="6" spans="1:12" ht="38.25">
      <c r="A6" s="40" t="s">
        <v>162</v>
      </c>
      <c r="B6" s="40" t="s">
        <v>6</v>
      </c>
      <c r="C6" s="40" t="s">
        <v>0</v>
      </c>
      <c r="D6" s="40" t="s">
        <v>4</v>
      </c>
      <c r="E6" s="52" t="s">
        <v>7</v>
      </c>
      <c r="F6" s="77" t="s">
        <v>8</v>
      </c>
      <c r="G6" s="41" t="s">
        <v>2</v>
      </c>
      <c r="H6" s="42" t="s">
        <v>11</v>
      </c>
      <c r="I6" s="41" t="s">
        <v>3</v>
      </c>
      <c r="J6" s="41" t="s">
        <v>163</v>
      </c>
      <c r="K6" s="41" t="s">
        <v>164</v>
      </c>
      <c r="L6" s="41" t="s">
        <v>9</v>
      </c>
    </row>
    <row r="7" spans="1:12" ht="14.25">
      <c r="A7" s="53"/>
      <c r="B7" s="53"/>
      <c r="C7" s="53"/>
      <c r="D7" s="53"/>
      <c r="E7" s="53"/>
      <c r="F7" s="74"/>
      <c r="G7" s="54"/>
      <c r="H7" s="55">
        <f t="shared" ref="H7:K7" si="0">SUM(H8:H122)</f>
        <v>10288</v>
      </c>
      <c r="I7" s="55"/>
      <c r="J7" s="55">
        <f t="shared" si="0"/>
        <v>13426.040000000005</v>
      </c>
      <c r="K7" s="55">
        <f t="shared" si="0"/>
        <v>3167.22</v>
      </c>
      <c r="L7" s="55">
        <f>SUM(L8:L122)</f>
        <v>16593.259999999998</v>
      </c>
    </row>
    <row r="8" spans="1:12" ht="27.6" customHeight="1">
      <c r="A8" s="89">
        <v>1</v>
      </c>
      <c r="B8" s="100" t="s">
        <v>10</v>
      </c>
      <c r="C8" s="100" t="s">
        <v>165</v>
      </c>
      <c r="D8" s="89" t="s">
        <v>31</v>
      </c>
      <c r="E8" s="89" t="s">
        <v>433</v>
      </c>
      <c r="F8" s="95">
        <v>0.1</v>
      </c>
      <c r="G8" s="89">
        <v>1315</v>
      </c>
      <c r="H8" s="90">
        <v>80</v>
      </c>
      <c r="I8" s="89">
        <v>7.827</v>
      </c>
      <c r="J8" s="89">
        <f t="shared" ref="J8:J39" si="1">ROUND(I8*H8*F8,2)</f>
        <v>62.62</v>
      </c>
      <c r="K8" s="89">
        <f t="shared" ref="K8:K71" si="2">ROUND(J8*0.2359,2)</f>
        <v>14.77</v>
      </c>
      <c r="L8" s="89">
        <f t="shared" ref="L8:L71" si="3">J8+K8</f>
        <v>77.39</v>
      </c>
    </row>
    <row r="9" spans="1:12" ht="51.75">
      <c r="A9" s="89">
        <v>2</v>
      </c>
      <c r="B9" s="100" t="s">
        <v>10</v>
      </c>
      <c r="C9" s="100" t="s">
        <v>165</v>
      </c>
      <c r="D9" s="89" t="s">
        <v>31</v>
      </c>
      <c r="E9" s="89" t="s">
        <v>433</v>
      </c>
      <c r="F9" s="95">
        <v>0.1</v>
      </c>
      <c r="G9" s="89">
        <v>1315</v>
      </c>
      <c r="H9" s="90">
        <v>88</v>
      </c>
      <c r="I9" s="89">
        <v>7.827</v>
      </c>
      <c r="J9" s="89">
        <f t="shared" si="1"/>
        <v>68.88</v>
      </c>
      <c r="K9" s="89">
        <f t="shared" si="2"/>
        <v>16.25</v>
      </c>
      <c r="L9" s="89">
        <f t="shared" si="3"/>
        <v>85.13</v>
      </c>
    </row>
    <row r="10" spans="1:12" ht="39">
      <c r="A10" s="89">
        <v>3</v>
      </c>
      <c r="B10" s="100" t="s">
        <v>289</v>
      </c>
      <c r="C10" s="100" t="s">
        <v>290</v>
      </c>
      <c r="D10" s="89" t="s">
        <v>35</v>
      </c>
      <c r="E10" s="89" t="s">
        <v>327</v>
      </c>
      <c r="F10" s="95">
        <v>0.1</v>
      </c>
      <c r="G10" s="89">
        <v>1365</v>
      </c>
      <c r="H10" s="90">
        <v>136</v>
      </c>
      <c r="I10" s="89">
        <v>8.125</v>
      </c>
      <c r="J10" s="89">
        <f t="shared" si="1"/>
        <v>110.5</v>
      </c>
      <c r="K10" s="89">
        <f t="shared" si="2"/>
        <v>26.07</v>
      </c>
      <c r="L10" s="89">
        <f t="shared" si="3"/>
        <v>136.57</v>
      </c>
    </row>
    <row r="11" spans="1:12" ht="26.25">
      <c r="A11" s="89">
        <v>4</v>
      </c>
      <c r="B11" s="100" t="s">
        <v>289</v>
      </c>
      <c r="C11" s="100" t="s">
        <v>382</v>
      </c>
      <c r="D11" s="89" t="s">
        <v>5</v>
      </c>
      <c r="E11" s="89" t="s">
        <v>383</v>
      </c>
      <c r="F11" s="95">
        <v>0.05</v>
      </c>
      <c r="G11" s="89">
        <v>1525</v>
      </c>
      <c r="H11" s="90">
        <v>8</v>
      </c>
      <c r="I11" s="89">
        <v>9.077</v>
      </c>
      <c r="J11" s="89">
        <f t="shared" si="1"/>
        <v>3.63</v>
      </c>
      <c r="K11" s="89">
        <f t="shared" si="2"/>
        <v>0.86</v>
      </c>
      <c r="L11" s="89">
        <f t="shared" si="3"/>
        <v>4.49</v>
      </c>
    </row>
    <row r="12" spans="1:12" ht="39">
      <c r="A12" s="89">
        <v>5</v>
      </c>
      <c r="B12" s="100" t="s">
        <v>289</v>
      </c>
      <c r="C12" s="100" t="s">
        <v>291</v>
      </c>
      <c r="D12" s="89" t="s">
        <v>31</v>
      </c>
      <c r="E12" s="89" t="s">
        <v>434</v>
      </c>
      <c r="F12" s="95">
        <v>0.2</v>
      </c>
      <c r="G12" s="89">
        <v>1215</v>
      </c>
      <c r="H12" s="90">
        <v>168</v>
      </c>
      <c r="I12" s="89">
        <v>7.2320000000000002</v>
      </c>
      <c r="J12" s="89">
        <f t="shared" si="1"/>
        <v>243</v>
      </c>
      <c r="K12" s="89">
        <f t="shared" si="2"/>
        <v>57.32</v>
      </c>
      <c r="L12" s="89">
        <f t="shared" si="3"/>
        <v>300.32</v>
      </c>
    </row>
    <row r="13" spans="1:12" ht="51.75">
      <c r="A13" s="89">
        <v>6</v>
      </c>
      <c r="B13" s="100" t="s">
        <v>10</v>
      </c>
      <c r="C13" s="100" t="s">
        <v>165</v>
      </c>
      <c r="D13" s="89" t="s">
        <v>31</v>
      </c>
      <c r="E13" s="89" t="s">
        <v>435</v>
      </c>
      <c r="F13" s="95">
        <v>0.1</v>
      </c>
      <c r="G13" s="89">
        <v>1315</v>
      </c>
      <c r="H13" s="90">
        <v>112</v>
      </c>
      <c r="I13" s="89">
        <v>7.827</v>
      </c>
      <c r="J13" s="89">
        <f t="shared" si="1"/>
        <v>87.66</v>
      </c>
      <c r="K13" s="89">
        <f t="shared" si="2"/>
        <v>20.68</v>
      </c>
      <c r="L13" s="89">
        <f t="shared" si="3"/>
        <v>108.34</v>
      </c>
    </row>
    <row r="14" spans="1:12" ht="51.75">
      <c r="A14" s="89">
        <v>7</v>
      </c>
      <c r="B14" s="100" t="s">
        <v>10</v>
      </c>
      <c r="C14" s="100" t="s">
        <v>165</v>
      </c>
      <c r="D14" s="89" t="s">
        <v>31</v>
      </c>
      <c r="E14" s="89" t="s">
        <v>436</v>
      </c>
      <c r="F14" s="95">
        <v>0.1</v>
      </c>
      <c r="G14" s="89">
        <v>1295</v>
      </c>
      <c r="H14" s="90">
        <v>80</v>
      </c>
      <c r="I14" s="89">
        <v>7.7080000000000002</v>
      </c>
      <c r="J14" s="89">
        <f t="shared" si="1"/>
        <v>61.66</v>
      </c>
      <c r="K14" s="89">
        <f t="shared" si="2"/>
        <v>14.55</v>
      </c>
      <c r="L14" s="89">
        <f t="shared" si="3"/>
        <v>76.209999999999994</v>
      </c>
    </row>
    <row r="15" spans="1:12" ht="55.15" customHeight="1">
      <c r="A15" s="89">
        <v>8</v>
      </c>
      <c r="B15" s="100" t="s">
        <v>10</v>
      </c>
      <c r="C15" s="100" t="s">
        <v>165</v>
      </c>
      <c r="D15" s="89" t="s">
        <v>31</v>
      </c>
      <c r="E15" s="89" t="s">
        <v>436</v>
      </c>
      <c r="F15" s="95">
        <v>0.1</v>
      </c>
      <c r="G15" s="89">
        <v>1295</v>
      </c>
      <c r="H15" s="90">
        <v>88</v>
      </c>
      <c r="I15" s="89">
        <v>7.7080000000000002</v>
      </c>
      <c r="J15" s="89">
        <f t="shared" si="1"/>
        <v>67.83</v>
      </c>
      <c r="K15" s="89">
        <f t="shared" si="2"/>
        <v>16</v>
      </c>
      <c r="L15" s="89">
        <f t="shared" si="3"/>
        <v>83.83</v>
      </c>
    </row>
    <row r="16" spans="1:12" ht="57" customHeight="1">
      <c r="A16" s="89">
        <v>9</v>
      </c>
      <c r="B16" s="100" t="s">
        <v>10</v>
      </c>
      <c r="C16" s="100" t="s">
        <v>165</v>
      </c>
      <c r="D16" s="89" t="s">
        <v>31</v>
      </c>
      <c r="E16" s="89" t="s">
        <v>437</v>
      </c>
      <c r="F16" s="95">
        <v>0.1</v>
      </c>
      <c r="G16" s="89">
        <v>1295</v>
      </c>
      <c r="H16" s="90">
        <v>48</v>
      </c>
      <c r="I16" s="89">
        <v>7.7080000000000002</v>
      </c>
      <c r="J16" s="89">
        <f t="shared" si="1"/>
        <v>37</v>
      </c>
      <c r="K16" s="89">
        <f t="shared" si="2"/>
        <v>8.73</v>
      </c>
      <c r="L16" s="89">
        <f t="shared" si="3"/>
        <v>45.730000000000004</v>
      </c>
    </row>
    <row r="17" spans="1:12" ht="42" customHeight="1">
      <c r="A17" s="89">
        <v>10</v>
      </c>
      <c r="B17" s="100" t="s">
        <v>10</v>
      </c>
      <c r="C17" s="100" t="s">
        <v>165</v>
      </c>
      <c r="D17" s="89" t="s">
        <v>31</v>
      </c>
      <c r="E17" s="89" t="s">
        <v>438</v>
      </c>
      <c r="F17" s="95">
        <v>0.1</v>
      </c>
      <c r="G17" s="89">
        <v>1275</v>
      </c>
      <c r="H17" s="90">
        <v>80</v>
      </c>
      <c r="I17" s="89">
        <v>7.5890000000000004</v>
      </c>
      <c r="J17" s="89">
        <f t="shared" si="1"/>
        <v>60.71</v>
      </c>
      <c r="K17" s="89">
        <f t="shared" si="2"/>
        <v>14.32</v>
      </c>
      <c r="L17" s="89">
        <f t="shared" si="3"/>
        <v>75.03</v>
      </c>
    </row>
    <row r="18" spans="1:12" ht="42.6" customHeight="1">
      <c r="A18" s="89">
        <v>11</v>
      </c>
      <c r="B18" s="100" t="s">
        <v>10</v>
      </c>
      <c r="C18" s="100" t="s">
        <v>165</v>
      </c>
      <c r="D18" s="89" t="s">
        <v>31</v>
      </c>
      <c r="E18" s="89" t="s">
        <v>438</v>
      </c>
      <c r="F18" s="95">
        <v>0.1</v>
      </c>
      <c r="G18" s="89">
        <v>1275</v>
      </c>
      <c r="H18" s="90">
        <v>88</v>
      </c>
      <c r="I18" s="89">
        <v>7.5890000000000004</v>
      </c>
      <c r="J18" s="89">
        <f t="shared" si="1"/>
        <v>66.78</v>
      </c>
      <c r="K18" s="89">
        <f t="shared" si="2"/>
        <v>15.75</v>
      </c>
      <c r="L18" s="89">
        <f t="shared" si="3"/>
        <v>82.53</v>
      </c>
    </row>
    <row r="19" spans="1:12" ht="40.9" customHeight="1">
      <c r="A19" s="89">
        <v>12</v>
      </c>
      <c r="B19" s="100" t="s">
        <v>289</v>
      </c>
      <c r="C19" s="100" t="s">
        <v>510</v>
      </c>
      <c r="D19" s="89" t="s">
        <v>31</v>
      </c>
      <c r="E19" s="89" t="s">
        <v>511</v>
      </c>
      <c r="F19" s="95">
        <v>0.05</v>
      </c>
      <c r="G19" s="89">
        <v>1210</v>
      </c>
      <c r="H19" s="90">
        <v>8</v>
      </c>
      <c r="I19" s="89">
        <v>7.202</v>
      </c>
      <c r="J19" s="89">
        <f t="shared" si="1"/>
        <v>2.88</v>
      </c>
      <c r="K19" s="89">
        <f t="shared" si="2"/>
        <v>0.68</v>
      </c>
      <c r="L19" s="89">
        <f t="shared" si="3"/>
        <v>3.56</v>
      </c>
    </row>
    <row r="20" spans="1:12" ht="51.75">
      <c r="A20" s="89">
        <v>13</v>
      </c>
      <c r="B20" s="100" t="s">
        <v>10</v>
      </c>
      <c r="C20" s="100" t="s">
        <v>165</v>
      </c>
      <c r="D20" s="89" t="s">
        <v>5</v>
      </c>
      <c r="E20" s="89" t="s">
        <v>166</v>
      </c>
      <c r="F20" s="95">
        <v>0.2</v>
      </c>
      <c r="G20" s="89">
        <v>1570</v>
      </c>
      <c r="H20" s="90">
        <v>40</v>
      </c>
      <c r="I20" s="89">
        <v>9.3450000000000006</v>
      </c>
      <c r="J20" s="89">
        <f t="shared" si="1"/>
        <v>74.760000000000005</v>
      </c>
      <c r="K20" s="89">
        <f t="shared" si="2"/>
        <v>17.64</v>
      </c>
      <c r="L20" s="89">
        <f t="shared" si="3"/>
        <v>92.4</v>
      </c>
    </row>
    <row r="21" spans="1:12" ht="51.75">
      <c r="A21" s="89">
        <v>14</v>
      </c>
      <c r="B21" s="100" t="s">
        <v>10</v>
      </c>
      <c r="C21" s="100" t="s">
        <v>165</v>
      </c>
      <c r="D21" s="89" t="s">
        <v>5</v>
      </c>
      <c r="E21" s="89" t="s">
        <v>166</v>
      </c>
      <c r="F21" s="95">
        <v>0.2</v>
      </c>
      <c r="G21" s="89">
        <v>1570</v>
      </c>
      <c r="H21" s="90">
        <v>40</v>
      </c>
      <c r="I21" s="89">
        <v>9.3450000000000006</v>
      </c>
      <c r="J21" s="89">
        <f t="shared" si="1"/>
        <v>74.760000000000005</v>
      </c>
      <c r="K21" s="89">
        <f t="shared" si="2"/>
        <v>17.64</v>
      </c>
      <c r="L21" s="89">
        <f t="shared" si="3"/>
        <v>92.4</v>
      </c>
    </row>
    <row r="22" spans="1:12" ht="15.6" customHeight="1">
      <c r="A22" s="89">
        <v>15</v>
      </c>
      <c r="B22" s="100" t="s">
        <v>289</v>
      </c>
      <c r="C22" s="100" t="s">
        <v>291</v>
      </c>
      <c r="D22" s="89" t="s">
        <v>35</v>
      </c>
      <c r="E22" s="89" t="s">
        <v>384</v>
      </c>
      <c r="F22" s="95">
        <v>0.1</v>
      </c>
      <c r="G22" s="89">
        <v>1605</v>
      </c>
      <c r="H22" s="90">
        <v>128</v>
      </c>
      <c r="I22" s="89">
        <v>9.5540000000000003</v>
      </c>
      <c r="J22" s="89">
        <f t="shared" si="1"/>
        <v>122.29</v>
      </c>
      <c r="K22" s="89">
        <f t="shared" si="2"/>
        <v>28.85</v>
      </c>
      <c r="L22" s="89">
        <f t="shared" si="3"/>
        <v>151.14000000000001</v>
      </c>
    </row>
    <row r="23" spans="1:12" ht="41.45" customHeight="1">
      <c r="A23" s="89">
        <v>16</v>
      </c>
      <c r="B23" s="100" t="s">
        <v>10</v>
      </c>
      <c r="C23" s="100" t="s">
        <v>165</v>
      </c>
      <c r="D23" s="89" t="s">
        <v>31</v>
      </c>
      <c r="E23" s="89" t="s">
        <v>439</v>
      </c>
      <c r="F23" s="95">
        <v>0.1</v>
      </c>
      <c r="G23" s="89">
        <v>1275</v>
      </c>
      <c r="H23" s="90">
        <v>88</v>
      </c>
      <c r="I23" s="89">
        <v>7.5890000000000004</v>
      </c>
      <c r="J23" s="89">
        <f t="shared" si="1"/>
        <v>66.78</v>
      </c>
      <c r="K23" s="89">
        <f t="shared" si="2"/>
        <v>15.75</v>
      </c>
      <c r="L23" s="89">
        <f t="shared" si="3"/>
        <v>82.53</v>
      </c>
    </row>
    <row r="24" spans="1:12" ht="51.75">
      <c r="A24" s="89">
        <v>17</v>
      </c>
      <c r="B24" s="100" t="s">
        <v>10</v>
      </c>
      <c r="C24" s="100" t="s">
        <v>165</v>
      </c>
      <c r="D24" s="89" t="s">
        <v>31</v>
      </c>
      <c r="E24" s="89" t="s">
        <v>439</v>
      </c>
      <c r="F24" s="95">
        <v>0.1</v>
      </c>
      <c r="G24" s="89">
        <v>1275</v>
      </c>
      <c r="H24" s="90">
        <v>8</v>
      </c>
      <c r="I24" s="89">
        <v>7.5890000000000004</v>
      </c>
      <c r="J24" s="89">
        <f t="shared" si="1"/>
        <v>6.07</v>
      </c>
      <c r="K24" s="89">
        <f t="shared" si="2"/>
        <v>1.43</v>
      </c>
      <c r="L24" s="89">
        <f t="shared" si="3"/>
        <v>7.5</v>
      </c>
    </row>
    <row r="25" spans="1:12" ht="30">
      <c r="A25" s="89">
        <v>18</v>
      </c>
      <c r="B25" s="100" t="s">
        <v>10</v>
      </c>
      <c r="C25" s="100" t="s">
        <v>55</v>
      </c>
      <c r="D25" s="89" t="s">
        <v>167</v>
      </c>
      <c r="E25" s="89" t="s">
        <v>168</v>
      </c>
      <c r="F25" s="95">
        <v>0.1</v>
      </c>
      <c r="G25" s="89">
        <v>1890</v>
      </c>
      <c r="H25" s="90">
        <v>24</v>
      </c>
      <c r="I25" s="89">
        <v>11.25</v>
      </c>
      <c r="J25" s="89">
        <f t="shared" si="1"/>
        <v>27</v>
      </c>
      <c r="K25" s="89">
        <f t="shared" si="2"/>
        <v>6.37</v>
      </c>
      <c r="L25" s="89">
        <f t="shared" si="3"/>
        <v>33.369999999999997</v>
      </c>
    </row>
    <row r="26" spans="1:12" ht="30" customHeight="1">
      <c r="A26" s="89">
        <v>19</v>
      </c>
      <c r="B26" s="100" t="s">
        <v>10</v>
      </c>
      <c r="C26" s="100" t="s">
        <v>55</v>
      </c>
      <c r="D26" s="89" t="s">
        <v>167</v>
      </c>
      <c r="E26" s="89" t="s">
        <v>168</v>
      </c>
      <c r="F26" s="95">
        <v>0.2</v>
      </c>
      <c r="G26" s="89">
        <v>1890</v>
      </c>
      <c r="H26" s="90">
        <v>144</v>
      </c>
      <c r="I26" s="89">
        <v>11.25</v>
      </c>
      <c r="J26" s="89">
        <f t="shared" si="1"/>
        <v>324</v>
      </c>
      <c r="K26" s="89">
        <f t="shared" si="2"/>
        <v>76.430000000000007</v>
      </c>
      <c r="L26" s="89">
        <f t="shared" si="3"/>
        <v>400.43</v>
      </c>
    </row>
    <row r="27" spans="1:12" ht="39">
      <c r="A27" s="89">
        <v>20</v>
      </c>
      <c r="B27" s="100" t="s">
        <v>289</v>
      </c>
      <c r="C27" s="100" t="s">
        <v>291</v>
      </c>
      <c r="D27" s="89" t="s">
        <v>35</v>
      </c>
      <c r="E27" s="89" t="s">
        <v>440</v>
      </c>
      <c r="F27" s="95">
        <v>0.1</v>
      </c>
      <c r="G27" s="89">
        <v>1345</v>
      </c>
      <c r="H27" s="90">
        <v>120</v>
      </c>
      <c r="I27" s="89">
        <v>8.0060000000000002</v>
      </c>
      <c r="J27" s="89">
        <f t="shared" si="1"/>
        <v>96.07</v>
      </c>
      <c r="K27" s="89">
        <f t="shared" si="2"/>
        <v>22.66</v>
      </c>
      <c r="L27" s="89">
        <f t="shared" si="3"/>
        <v>118.72999999999999</v>
      </c>
    </row>
    <row r="28" spans="1:12" ht="30" customHeight="1">
      <c r="A28" s="89">
        <v>21</v>
      </c>
      <c r="B28" s="100" t="s">
        <v>289</v>
      </c>
      <c r="C28" s="100" t="s">
        <v>291</v>
      </c>
      <c r="D28" s="89" t="s">
        <v>35</v>
      </c>
      <c r="E28" s="89" t="s">
        <v>440</v>
      </c>
      <c r="F28" s="95">
        <v>0.1</v>
      </c>
      <c r="G28" s="89">
        <v>1345</v>
      </c>
      <c r="H28" s="90">
        <v>8</v>
      </c>
      <c r="I28" s="89">
        <v>8.0060000000000002</v>
      </c>
      <c r="J28" s="89">
        <f t="shared" si="1"/>
        <v>6.4</v>
      </c>
      <c r="K28" s="89">
        <f t="shared" si="2"/>
        <v>1.51</v>
      </c>
      <c r="L28" s="89">
        <f t="shared" si="3"/>
        <v>7.91</v>
      </c>
    </row>
    <row r="29" spans="1:12" ht="30" customHeight="1">
      <c r="A29" s="89">
        <v>22</v>
      </c>
      <c r="B29" s="100" t="s">
        <v>289</v>
      </c>
      <c r="C29" s="100" t="s">
        <v>290</v>
      </c>
      <c r="D29" s="89" t="s">
        <v>5</v>
      </c>
      <c r="E29" s="89" t="s">
        <v>385</v>
      </c>
      <c r="F29" s="95">
        <v>0.1</v>
      </c>
      <c r="G29" s="89">
        <v>1525</v>
      </c>
      <c r="H29" s="90">
        <v>144</v>
      </c>
      <c r="I29" s="89">
        <v>9.077</v>
      </c>
      <c r="J29" s="89">
        <f t="shared" si="1"/>
        <v>130.71</v>
      </c>
      <c r="K29" s="89">
        <f t="shared" si="2"/>
        <v>30.83</v>
      </c>
      <c r="L29" s="89">
        <f t="shared" si="3"/>
        <v>161.54000000000002</v>
      </c>
    </row>
    <row r="30" spans="1:12" ht="30" customHeight="1">
      <c r="A30" s="89">
        <v>23</v>
      </c>
      <c r="B30" s="100" t="s">
        <v>289</v>
      </c>
      <c r="C30" s="100" t="s">
        <v>290</v>
      </c>
      <c r="D30" s="89" t="s">
        <v>5</v>
      </c>
      <c r="E30" s="89" t="s">
        <v>385</v>
      </c>
      <c r="F30" s="95">
        <v>0.1</v>
      </c>
      <c r="G30" s="89">
        <v>1525</v>
      </c>
      <c r="H30" s="90">
        <v>8</v>
      </c>
      <c r="I30" s="89">
        <v>9.077</v>
      </c>
      <c r="J30" s="89">
        <f t="shared" si="1"/>
        <v>7.26</v>
      </c>
      <c r="K30" s="89">
        <f t="shared" si="2"/>
        <v>1.71</v>
      </c>
      <c r="L30" s="89">
        <f t="shared" si="3"/>
        <v>8.9699999999999989</v>
      </c>
    </row>
    <row r="31" spans="1:12" ht="51.75">
      <c r="A31" s="89">
        <v>24</v>
      </c>
      <c r="B31" s="100" t="s">
        <v>10</v>
      </c>
      <c r="C31" s="100" t="s">
        <v>165</v>
      </c>
      <c r="D31" s="89" t="s">
        <v>5</v>
      </c>
      <c r="E31" s="89" t="s">
        <v>512</v>
      </c>
      <c r="F31" s="95">
        <v>0.05</v>
      </c>
      <c r="G31" s="89">
        <v>1570</v>
      </c>
      <c r="H31" s="90">
        <v>80</v>
      </c>
      <c r="I31" s="89">
        <v>9.3450000000000006</v>
      </c>
      <c r="J31" s="89">
        <f t="shared" si="1"/>
        <v>37.380000000000003</v>
      </c>
      <c r="K31" s="89">
        <f t="shared" si="2"/>
        <v>8.82</v>
      </c>
      <c r="L31" s="89">
        <f t="shared" si="3"/>
        <v>46.2</v>
      </c>
    </row>
    <row r="32" spans="1:12" ht="51.75">
      <c r="A32" s="89">
        <v>25</v>
      </c>
      <c r="B32" s="100" t="s">
        <v>10</v>
      </c>
      <c r="C32" s="100" t="s">
        <v>165</v>
      </c>
      <c r="D32" s="89" t="s">
        <v>5</v>
      </c>
      <c r="E32" s="89" t="s">
        <v>512</v>
      </c>
      <c r="F32" s="95">
        <v>0.05</v>
      </c>
      <c r="G32" s="89">
        <v>1570</v>
      </c>
      <c r="H32" s="90">
        <v>8</v>
      </c>
      <c r="I32" s="89">
        <v>9.3450000000000006</v>
      </c>
      <c r="J32" s="89">
        <f t="shared" si="1"/>
        <v>3.74</v>
      </c>
      <c r="K32" s="89">
        <f t="shared" si="2"/>
        <v>0.88</v>
      </c>
      <c r="L32" s="89">
        <f t="shared" si="3"/>
        <v>4.62</v>
      </c>
    </row>
    <row r="33" spans="1:12" ht="51.75">
      <c r="A33" s="89">
        <v>26</v>
      </c>
      <c r="B33" s="100" t="s">
        <v>10</v>
      </c>
      <c r="C33" s="100" t="s">
        <v>165</v>
      </c>
      <c r="D33" s="89" t="s">
        <v>31</v>
      </c>
      <c r="E33" s="89" t="s">
        <v>441</v>
      </c>
      <c r="F33" s="95">
        <v>0.1</v>
      </c>
      <c r="G33" s="89">
        <v>1295</v>
      </c>
      <c r="H33" s="90">
        <v>128</v>
      </c>
      <c r="I33" s="89">
        <v>7.7080000000000002</v>
      </c>
      <c r="J33" s="89">
        <f t="shared" si="1"/>
        <v>98.66</v>
      </c>
      <c r="K33" s="89">
        <f t="shared" si="2"/>
        <v>23.27</v>
      </c>
      <c r="L33" s="89">
        <f t="shared" si="3"/>
        <v>121.92999999999999</v>
      </c>
    </row>
    <row r="34" spans="1:12" ht="39">
      <c r="A34" s="89">
        <v>27</v>
      </c>
      <c r="B34" s="100" t="s">
        <v>10</v>
      </c>
      <c r="C34" s="100" t="s">
        <v>235</v>
      </c>
      <c r="D34" s="89" t="s">
        <v>169</v>
      </c>
      <c r="E34" s="89" t="s">
        <v>277</v>
      </c>
      <c r="F34" s="96">
        <v>0.16</v>
      </c>
      <c r="G34" s="89">
        <v>2170</v>
      </c>
      <c r="H34" s="90">
        <v>80</v>
      </c>
      <c r="I34" s="89">
        <v>12.917</v>
      </c>
      <c r="J34" s="89">
        <f t="shared" si="1"/>
        <v>165.34</v>
      </c>
      <c r="K34" s="89">
        <f t="shared" si="2"/>
        <v>39</v>
      </c>
      <c r="L34" s="89">
        <f t="shared" si="3"/>
        <v>204.34</v>
      </c>
    </row>
    <row r="35" spans="1:12" ht="39">
      <c r="A35" s="89">
        <v>28</v>
      </c>
      <c r="B35" s="100" t="s">
        <v>10</v>
      </c>
      <c r="C35" s="100" t="s">
        <v>235</v>
      </c>
      <c r="D35" s="89" t="s">
        <v>169</v>
      </c>
      <c r="E35" s="89" t="s">
        <v>277</v>
      </c>
      <c r="F35" s="96">
        <v>0.16</v>
      </c>
      <c r="G35" s="89">
        <v>2170</v>
      </c>
      <c r="H35" s="90">
        <v>48</v>
      </c>
      <c r="I35" s="89">
        <v>12.917</v>
      </c>
      <c r="J35" s="89">
        <f t="shared" si="1"/>
        <v>99.2</v>
      </c>
      <c r="K35" s="89">
        <f t="shared" si="2"/>
        <v>23.4</v>
      </c>
      <c r="L35" s="89">
        <f t="shared" si="3"/>
        <v>122.6</v>
      </c>
    </row>
    <row r="36" spans="1:12" ht="39">
      <c r="A36" s="89">
        <v>29</v>
      </c>
      <c r="B36" s="100" t="s">
        <v>289</v>
      </c>
      <c r="C36" s="100" t="s">
        <v>291</v>
      </c>
      <c r="D36" s="89" t="s">
        <v>28</v>
      </c>
      <c r="E36" s="89" t="s">
        <v>307</v>
      </c>
      <c r="F36" s="95">
        <v>0.15</v>
      </c>
      <c r="G36" s="89">
        <v>1275</v>
      </c>
      <c r="H36" s="90">
        <v>72</v>
      </c>
      <c r="I36" s="89">
        <v>7.5890000000000004</v>
      </c>
      <c r="J36" s="89">
        <f t="shared" si="1"/>
        <v>81.96</v>
      </c>
      <c r="K36" s="89">
        <f t="shared" si="2"/>
        <v>19.329999999999998</v>
      </c>
      <c r="L36" s="89">
        <f t="shared" si="3"/>
        <v>101.28999999999999</v>
      </c>
    </row>
    <row r="37" spans="1:12" ht="26.25">
      <c r="A37" s="89">
        <v>30</v>
      </c>
      <c r="B37" s="100" t="s">
        <v>10</v>
      </c>
      <c r="C37" s="100" t="s">
        <v>55</v>
      </c>
      <c r="D37" s="89" t="s">
        <v>5</v>
      </c>
      <c r="E37" s="89" t="s">
        <v>137</v>
      </c>
      <c r="F37" s="95">
        <v>0.2</v>
      </c>
      <c r="G37" s="89">
        <v>1525</v>
      </c>
      <c r="H37" s="90">
        <v>144</v>
      </c>
      <c r="I37" s="89">
        <v>9.077</v>
      </c>
      <c r="J37" s="89">
        <f t="shared" si="1"/>
        <v>261.42</v>
      </c>
      <c r="K37" s="89">
        <f t="shared" si="2"/>
        <v>61.67</v>
      </c>
      <c r="L37" s="89">
        <f t="shared" si="3"/>
        <v>323.09000000000003</v>
      </c>
    </row>
    <row r="38" spans="1:12" ht="30" customHeight="1">
      <c r="A38" s="89">
        <v>31</v>
      </c>
      <c r="B38" s="100" t="s">
        <v>10</v>
      </c>
      <c r="C38" s="100" t="s">
        <v>165</v>
      </c>
      <c r="D38" s="89" t="s">
        <v>31</v>
      </c>
      <c r="E38" s="89" t="s">
        <v>442</v>
      </c>
      <c r="F38" s="95">
        <v>0.1</v>
      </c>
      <c r="G38" s="89">
        <v>1275</v>
      </c>
      <c r="H38" s="90">
        <v>64</v>
      </c>
      <c r="I38" s="89">
        <v>7.5890000000000004</v>
      </c>
      <c r="J38" s="89">
        <f t="shared" si="1"/>
        <v>48.57</v>
      </c>
      <c r="K38" s="89">
        <f t="shared" si="2"/>
        <v>11.46</v>
      </c>
      <c r="L38" s="89">
        <f t="shared" si="3"/>
        <v>60.03</v>
      </c>
    </row>
    <row r="39" spans="1:12" ht="26.25">
      <c r="A39" s="89">
        <v>32</v>
      </c>
      <c r="B39" s="100" t="s">
        <v>10</v>
      </c>
      <c r="C39" s="100" t="s">
        <v>55</v>
      </c>
      <c r="D39" s="89" t="s">
        <v>35</v>
      </c>
      <c r="E39" s="89" t="s">
        <v>136</v>
      </c>
      <c r="F39" s="95">
        <v>0.2</v>
      </c>
      <c r="G39" s="89">
        <v>1537.35</v>
      </c>
      <c r="H39" s="90">
        <v>120</v>
      </c>
      <c r="I39" s="89">
        <v>9.1509999999999998</v>
      </c>
      <c r="J39" s="89">
        <f t="shared" si="1"/>
        <v>219.62</v>
      </c>
      <c r="K39" s="89">
        <f t="shared" si="2"/>
        <v>51.81</v>
      </c>
      <c r="L39" s="89">
        <f t="shared" si="3"/>
        <v>271.43</v>
      </c>
    </row>
    <row r="40" spans="1:12" ht="75">
      <c r="A40" s="89">
        <v>33</v>
      </c>
      <c r="B40" s="100" t="s">
        <v>10</v>
      </c>
      <c r="C40" s="100" t="s">
        <v>55</v>
      </c>
      <c r="D40" s="89" t="s">
        <v>170</v>
      </c>
      <c r="E40" s="89" t="s">
        <v>171</v>
      </c>
      <c r="F40" s="95">
        <v>0.2</v>
      </c>
      <c r="G40" s="89">
        <v>1850</v>
      </c>
      <c r="H40" s="90">
        <v>80</v>
      </c>
      <c r="I40" s="89">
        <v>11.012</v>
      </c>
      <c r="J40" s="89">
        <f t="shared" ref="J40:J71" si="4">ROUND(I40*H40*F40,2)</f>
        <v>176.19</v>
      </c>
      <c r="K40" s="89">
        <f t="shared" si="2"/>
        <v>41.56</v>
      </c>
      <c r="L40" s="89">
        <f t="shared" si="3"/>
        <v>217.75</v>
      </c>
    </row>
    <row r="41" spans="1:12" ht="75">
      <c r="A41" s="89">
        <v>34</v>
      </c>
      <c r="B41" s="100" t="s">
        <v>10</v>
      </c>
      <c r="C41" s="100" t="s">
        <v>55</v>
      </c>
      <c r="D41" s="89" t="s">
        <v>170</v>
      </c>
      <c r="E41" s="89" t="s">
        <v>171</v>
      </c>
      <c r="F41" s="95">
        <v>0.2</v>
      </c>
      <c r="G41" s="89">
        <v>1850</v>
      </c>
      <c r="H41" s="90">
        <v>8</v>
      </c>
      <c r="I41" s="89">
        <v>11.012</v>
      </c>
      <c r="J41" s="89">
        <f t="shared" si="4"/>
        <v>17.62</v>
      </c>
      <c r="K41" s="89">
        <f t="shared" si="2"/>
        <v>4.16</v>
      </c>
      <c r="L41" s="89">
        <f t="shared" si="3"/>
        <v>21.78</v>
      </c>
    </row>
    <row r="42" spans="1:12" ht="51.75">
      <c r="A42" s="89">
        <v>35</v>
      </c>
      <c r="B42" s="100" t="s">
        <v>10</v>
      </c>
      <c r="C42" s="100" t="s">
        <v>165</v>
      </c>
      <c r="D42" s="89" t="s">
        <v>35</v>
      </c>
      <c r="E42" s="89" t="s">
        <v>443</v>
      </c>
      <c r="F42" s="95">
        <v>0.1</v>
      </c>
      <c r="G42" s="89">
        <v>1390</v>
      </c>
      <c r="H42" s="90">
        <v>168</v>
      </c>
      <c r="I42" s="89">
        <v>8.2739999999999991</v>
      </c>
      <c r="J42" s="89">
        <f t="shared" si="4"/>
        <v>139</v>
      </c>
      <c r="K42" s="89">
        <f t="shared" si="2"/>
        <v>32.79</v>
      </c>
      <c r="L42" s="89">
        <f t="shared" si="3"/>
        <v>171.79</v>
      </c>
    </row>
    <row r="43" spans="1:12" ht="51.75">
      <c r="A43" s="89">
        <v>36</v>
      </c>
      <c r="B43" s="100" t="s">
        <v>10</v>
      </c>
      <c r="C43" s="100" t="s">
        <v>165</v>
      </c>
      <c r="D43" s="89" t="s">
        <v>5</v>
      </c>
      <c r="E43" s="89" t="s">
        <v>172</v>
      </c>
      <c r="F43" s="95">
        <v>0.2</v>
      </c>
      <c r="G43" s="89">
        <v>1570</v>
      </c>
      <c r="H43" s="90">
        <v>120</v>
      </c>
      <c r="I43" s="89">
        <v>9.3450000000000006</v>
      </c>
      <c r="J43" s="89">
        <f t="shared" si="4"/>
        <v>224.28</v>
      </c>
      <c r="K43" s="89">
        <f t="shared" si="2"/>
        <v>52.91</v>
      </c>
      <c r="L43" s="89">
        <f t="shared" si="3"/>
        <v>277.19</v>
      </c>
    </row>
    <row r="44" spans="1:12" ht="40.15" customHeight="1">
      <c r="A44" s="89">
        <v>37</v>
      </c>
      <c r="B44" s="100" t="s">
        <v>142</v>
      </c>
      <c r="C44" s="100" t="s">
        <v>173</v>
      </c>
      <c r="D44" s="89" t="s">
        <v>174</v>
      </c>
      <c r="E44" s="89" t="s">
        <v>175</v>
      </c>
      <c r="F44" s="95">
        <v>9.9999999999999992E-2</v>
      </c>
      <c r="G44" s="89">
        <v>3055</v>
      </c>
      <c r="H44" s="90">
        <v>168</v>
      </c>
      <c r="I44" s="89">
        <v>18.184999999999999</v>
      </c>
      <c r="J44" s="89">
        <f t="shared" si="4"/>
        <v>305.51</v>
      </c>
      <c r="K44" s="89">
        <f t="shared" si="2"/>
        <v>72.069999999999993</v>
      </c>
      <c r="L44" s="89">
        <f t="shared" si="3"/>
        <v>377.58</v>
      </c>
    </row>
    <row r="45" spans="1:12" ht="26.25">
      <c r="A45" s="89">
        <v>38</v>
      </c>
      <c r="B45" s="100" t="s">
        <v>10</v>
      </c>
      <c r="C45" s="100" t="s">
        <v>55</v>
      </c>
      <c r="D45" s="89" t="s">
        <v>28</v>
      </c>
      <c r="E45" s="89" t="s">
        <v>325</v>
      </c>
      <c r="F45" s="95">
        <v>0.2</v>
      </c>
      <c r="G45" s="89">
        <v>1160</v>
      </c>
      <c r="H45" s="90">
        <v>8</v>
      </c>
      <c r="I45" s="89">
        <v>6.9050000000000002</v>
      </c>
      <c r="J45" s="89">
        <f t="shared" si="4"/>
        <v>11.05</v>
      </c>
      <c r="K45" s="89">
        <f t="shared" si="2"/>
        <v>2.61</v>
      </c>
      <c r="L45" s="89">
        <f t="shared" si="3"/>
        <v>13.66</v>
      </c>
    </row>
    <row r="46" spans="1:12" ht="26.25">
      <c r="A46" s="89">
        <v>39</v>
      </c>
      <c r="B46" s="100" t="s">
        <v>10</v>
      </c>
      <c r="C46" s="100" t="s">
        <v>55</v>
      </c>
      <c r="D46" s="89" t="s">
        <v>28</v>
      </c>
      <c r="E46" s="89" t="s">
        <v>325</v>
      </c>
      <c r="F46" s="95">
        <v>0.2</v>
      </c>
      <c r="G46" s="89">
        <v>1160</v>
      </c>
      <c r="H46" s="90">
        <v>56</v>
      </c>
      <c r="I46" s="89">
        <v>6.9050000000000002</v>
      </c>
      <c r="J46" s="89">
        <f t="shared" si="4"/>
        <v>77.34</v>
      </c>
      <c r="K46" s="89">
        <f t="shared" si="2"/>
        <v>18.239999999999998</v>
      </c>
      <c r="L46" s="89">
        <f t="shared" si="3"/>
        <v>95.58</v>
      </c>
    </row>
    <row r="47" spans="1:12" ht="26.25">
      <c r="A47" s="89">
        <v>40</v>
      </c>
      <c r="B47" s="100" t="s">
        <v>10</v>
      </c>
      <c r="C47" s="100" t="s">
        <v>55</v>
      </c>
      <c r="D47" s="89" t="s">
        <v>35</v>
      </c>
      <c r="E47" s="89" t="s">
        <v>444</v>
      </c>
      <c r="F47" s="95">
        <v>0.2</v>
      </c>
      <c r="G47" s="89">
        <v>1365</v>
      </c>
      <c r="H47" s="90">
        <v>160</v>
      </c>
      <c r="I47" s="89">
        <v>8.125</v>
      </c>
      <c r="J47" s="89">
        <f t="shared" si="4"/>
        <v>260</v>
      </c>
      <c r="K47" s="89">
        <f t="shared" si="2"/>
        <v>61.33</v>
      </c>
      <c r="L47" s="89">
        <f t="shared" si="3"/>
        <v>321.33</v>
      </c>
    </row>
    <row r="48" spans="1:12" ht="26.25">
      <c r="A48" s="89">
        <v>41</v>
      </c>
      <c r="B48" s="100" t="s">
        <v>10</v>
      </c>
      <c r="C48" s="100" t="s">
        <v>55</v>
      </c>
      <c r="D48" s="89" t="s">
        <v>35</v>
      </c>
      <c r="E48" s="89" t="s">
        <v>110</v>
      </c>
      <c r="F48" s="95">
        <v>0.2</v>
      </c>
      <c r="G48" s="89">
        <v>1405</v>
      </c>
      <c r="H48" s="90">
        <v>168</v>
      </c>
      <c r="I48" s="89">
        <v>8.3629999999999995</v>
      </c>
      <c r="J48" s="89">
        <f t="shared" si="4"/>
        <v>281</v>
      </c>
      <c r="K48" s="89">
        <f t="shared" si="2"/>
        <v>66.290000000000006</v>
      </c>
      <c r="L48" s="89">
        <f t="shared" si="3"/>
        <v>347.29</v>
      </c>
    </row>
    <row r="49" spans="1:12" ht="30">
      <c r="A49" s="89">
        <v>42</v>
      </c>
      <c r="B49" s="100" t="s">
        <v>10</v>
      </c>
      <c r="C49" s="100" t="s">
        <v>513</v>
      </c>
      <c r="D49" s="89" t="s">
        <v>514</v>
      </c>
      <c r="E49" s="89" t="s">
        <v>515</v>
      </c>
      <c r="F49" s="96">
        <v>0.13500000000000001</v>
      </c>
      <c r="G49" s="89">
        <v>2575</v>
      </c>
      <c r="H49" s="90">
        <v>8</v>
      </c>
      <c r="I49" s="89">
        <v>15.327</v>
      </c>
      <c r="J49" s="89">
        <f t="shared" si="4"/>
        <v>16.55</v>
      </c>
      <c r="K49" s="89">
        <f t="shared" si="2"/>
        <v>3.9</v>
      </c>
      <c r="L49" s="89">
        <f t="shared" si="3"/>
        <v>20.45</v>
      </c>
    </row>
    <row r="50" spans="1:12" ht="26.25">
      <c r="A50" s="89">
        <v>43</v>
      </c>
      <c r="B50" s="100" t="s">
        <v>10</v>
      </c>
      <c r="C50" s="100" t="s">
        <v>176</v>
      </c>
      <c r="D50" s="89" t="s">
        <v>174</v>
      </c>
      <c r="E50" s="89" t="s">
        <v>177</v>
      </c>
      <c r="F50" s="96">
        <v>0.16</v>
      </c>
      <c r="G50" s="89">
        <v>3055</v>
      </c>
      <c r="H50" s="90">
        <v>32</v>
      </c>
      <c r="I50" s="89">
        <v>18.184999999999999</v>
      </c>
      <c r="J50" s="89">
        <f t="shared" si="4"/>
        <v>93.11</v>
      </c>
      <c r="K50" s="89">
        <f t="shared" si="2"/>
        <v>21.96</v>
      </c>
      <c r="L50" s="89">
        <f t="shared" si="3"/>
        <v>115.07</v>
      </c>
    </row>
    <row r="51" spans="1:12" ht="26.25">
      <c r="A51" s="89">
        <v>44</v>
      </c>
      <c r="B51" s="100" t="s">
        <v>10</v>
      </c>
      <c r="C51" s="100" t="s">
        <v>176</v>
      </c>
      <c r="D51" s="89" t="s">
        <v>174</v>
      </c>
      <c r="E51" s="89" t="s">
        <v>177</v>
      </c>
      <c r="F51" s="96">
        <v>0.16</v>
      </c>
      <c r="G51" s="89">
        <v>3055</v>
      </c>
      <c r="H51" s="90">
        <v>88</v>
      </c>
      <c r="I51" s="89">
        <v>18.184999999999999</v>
      </c>
      <c r="J51" s="89">
        <f t="shared" si="4"/>
        <v>256.04000000000002</v>
      </c>
      <c r="K51" s="89">
        <f t="shared" si="2"/>
        <v>60.4</v>
      </c>
      <c r="L51" s="89">
        <f t="shared" si="3"/>
        <v>316.44</v>
      </c>
    </row>
    <row r="52" spans="1:12" ht="30" customHeight="1">
      <c r="A52" s="89">
        <v>45</v>
      </c>
      <c r="B52" s="100" t="s">
        <v>10</v>
      </c>
      <c r="C52" s="100" t="s">
        <v>55</v>
      </c>
      <c r="D52" s="89" t="s">
        <v>5</v>
      </c>
      <c r="E52" s="89" t="s">
        <v>64</v>
      </c>
      <c r="F52" s="95">
        <v>0.2</v>
      </c>
      <c r="G52" s="89">
        <v>1565</v>
      </c>
      <c r="H52" s="90">
        <v>160</v>
      </c>
      <c r="I52" s="89">
        <v>9.3149999999999995</v>
      </c>
      <c r="J52" s="89">
        <f t="shared" si="4"/>
        <v>298.08</v>
      </c>
      <c r="K52" s="89">
        <f t="shared" si="2"/>
        <v>70.319999999999993</v>
      </c>
      <c r="L52" s="89">
        <f t="shared" si="3"/>
        <v>368.4</v>
      </c>
    </row>
    <row r="53" spans="1:12" ht="26.25">
      <c r="A53" s="89">
        <v>46</v>
      </c>
      <c r="B53" s="100" t="s">
        <v>10</v>
      </c>
      <c r="C53" s="100" t="s">
        <v>55</v>
      </c>
      <c r="D53" s="89" t="s">
        <v>5</v>
      </c>
      <c r="E53" s="89" t="s">
        <v>67</v>
      </c>
      <c r="F53" s="95">
        <v>0.2</v>
      </c>
      <c r="G53" s="89">
        <v>1565</v>
      </c>
      <c r="H53" s="90">
        <v>168</v>
      </c>
      <c r="I53" s="89">
        <v>9.3149999999999995</v>
      </c>
      <c r="J53" s="89">
        <f t="shared" si="4"/>
        <v>312.98</v>
      </c>
      <c r="K53" s="89">
        <f t="shared" si="2"/>
        <v>73.83</v>
      </c>
      <c r="L53" s="89">
        <f t="shared" si="3"/>
        <v>386.81</v>
      </c>
    </row>
    <row r="54" spans="1:12" ht="51.75">
      <c r="A54" s="89">
        <v>47</v>
      </c>
      <c r="B54" s="100" t="s">
        <v>10</v>
      </c>
      <c r="C54" s="100" t="s">
        <v>165</v>
      </c>
      <c r="D54" s="89" t="s">
        <v>31</v>
      </c>
      <c r="E54" s="89" t="s">
        <v>446</v>
      </c>
      <c r="F54" s="95">
        <v>0.1</v>
      </c>
      <c r="G54" s="89">
        <v>1295</v>
      </c>
      <c r="H54" s="90">
        <v>168</v>
      </c>
      <c r="I54" s="89">
        <v>7.7080000000000002</v>
      </c>
      <c r="J54" s="89">
        <f t="shared" si="4"/>
        <v>129.49</v>
      </c>
      <c r="K54" s="89">
        <f t="shared" si="2"/>
        <v>30.55</v>
      </c>
      <c r="L54" s="89">
        <f t="shared" si="3"/>
        <v>160.04000000000002</v>
      </c>
    </row>
    <row r="55" spans="1:12" ht="26.25">
      <c r="A55" s="89">
        <v>48</v>
      </c>
      <c r="B55" s="100" t="s">
        <v>10</v>
      </c>
      <c r="C55" s="100" t="s">
        <v>55</v>
      </c>
      <c r="D55" s="89" t="s">
        <v>5</v>
      </c>
      <c r="E55" s="89" t="s">
        <v>68</v>
      </c>
      <c r="F55" s="95">
        <v>0.2</v>
      </c>
      <c r="G55" s="89">
        <v>1545</v>
      </c>
      <c r="H55" s="90">
        <v>160</v>
      </c>
      <c r="I55" s="89">
        <v>9.1959999999999997</v>
      </c>
      <c r="J55" s="89">
        <f t="shared" si="4"/>
        <v>294.27</v>
      </c>
      <c r="K55" s="89">
        <f t="shared" si="2"/>
        <v>69.42</v>
      </c>
      <c r="L55" s="89">
        <f t="shared" si="3"/>
        <v>363.69</v>
      </c>
    </row>
    <row r="56" spans="1:12" ht="45">
      <c r="A56" s="89">
        <v>49</v>
      </c>
      <c r="B56" s="100" t="s">
        <v>289</v>
      </c>
      <c r="C56" s="100" t="s">
        <v>290</v>
      </c>
      <c r="D56" s="89" t="s">
        <v>447</v>
      </c>
      <c r="E56" s="89" t="s">
        <v>448</v>
      </c>
      <c r="F56" s="95">
        <v>0.1</v>
      </c>
      <c r="G56" s="89">
        <v>1870</v>
      </c>
      <c r="H56" s="90">
        <v>40</v>
      </c>
      <c r="I56" s="89">
        <v>11.131</v>
      </c>
      <c r="J56" s="89">
        <f t="shared" si="4"/>
        <v>44.52</v>
      </c>
      <c r="K56" s="89">
        <f t="shared" si="2"/>
        <v>10.5</v>
      </c>
      <c r="L56" s="89">
        <f t="shared" si="3"/>
        <v>55.02</v>
      </c>
    </row>
    <row r="57" spans="1:12" ht="39">
      <c r="A57" s="89">
        <v>50</v>
      </c>
      <c r="B57" s="100" t="s">
        <v>289</v>
      </c>
      <c r="C57" s="100" t="s">
        <v>290</v>
      </c>
      <c r="D57" s="89" t="s">
        <v>5</v>
      </c>
      <c r="E57" s="89" t="s">
        <v>449</v>
      </c>
      <c r="F57" s="95">
        <v>0.1</v>
      </c>
      <c r="G57" s="89">
        <v>1565</v>
      </c>
      <c r="H57" s="90">
        <v>160</v>
      </c>
      <c r="I57" s="89">
        <v>9.3149999999999995</v>
      </c>
      <c r="J57" s="89">
        <f t="shared" si="4"/>
        <v>149.04</v>
      </c>
      <c r="K57" s="89">
        <f t="shared" si="2"/>
        <v>35.159999999999997</v>
      </c>
      <c r="L57" s="89">
        <f t="shared" si="3"/>
        <v>184.2</v>
      </c>
    </row>
    <row r="58" spans="1:12" ht="28.15" customHeight="1">
      <c r="A58" s="89">
        <v>51</v>
      </c>
      <c r="B58" s="100" t="s">
        <v>10</v>
      </c>
      <c r="C58" s="100" t="s">
        <v>55</v>
      </c>
      <c r="D58" s="89" t="s">
        <v>5</v>
      </c>
      <c r="E58" s="89" t="s">
        <v>71</v>
      </c>
      <c r="F58" s="95">
        <v>0.2</v>
      </c>
      <c r="G58" s="89">
        <v>1565</v>
      </c>
      <c r="H58" s="90">
        <v>160</v>
      </c>
      <c r="I58" s="89">
        <v>9.3149999999999995</v>
      </c>
      <c r="J58" s="89">
        <f t="shared" si="4"/>
        <v>298.08</v>
      </c>
      <c r="K58" s="89">
        <f t="shared" si="2"/>
        <v>70.319999999999993</v>
      </c>
      <c r="L58" s="89">
        <f t="shared" si="3"/>
        <v>368.4</v>
      </c>
    </row>
    <row r="59" spans="1:12" ht="51.75">
      <c r="A59" s="89">
        <v>52</v>
      </c>
      <c r="B59" s="100" t="s">
        <v>10</v>
      </c>
      <c r="C59" s="100" t="s">
        <v>165</v>
      </c>
      <c r="D59" s="89" t="s">
        <v>35</v>
      </c>
      <c r="E59" s="89" t="s">
        <v>450</v>
      </c>
      <c r="F59" s="95">
        <v>0.1</v>
      </c>
      <c r="G59" s="89">
        <v>1370</v>
      </c>
      <c r="H59" s="90">
        <v>40</v>
      </c>
      <c r="I59" s="89">
        <v>8.1549999999999994</v>
      </c>
      <c r="J59" s="89">
        <f t="shared" si="4"/>
        <v>32.619999999999997</v>
      </c>
      <c r="K59" s="89">
        <f t="shared" si="2"/>
        <v>7.7</v>
      </c>
      <c r="L59" s="89">
        <f t="shared" si="3"/>
        <v>40.32</v>
      </c>
    </row>
    <row r="60" spans="1:12" ht="26.25">
      <c r="A60" s="89">
        <v>53</v>
      </c>
      <c r="B60" s="100" t="s">
        <v>10</v>
      </c>
      <c r="C60" s="100" t="s">
        <v>55</v>
      </c>
      <c r="D60" s="89" t="s">
        <v>35</v>
      </c>
      <c r="E60" s="89" t="s">
        <v>117</v>
      </c>
      <c r="F60" s="95">
        <v>0.2</v>
      </c>
      <c r="G60" s="89">
        <v>1385</v>
      </c>
      <c r="H60" s="90">
        <v>152</v>
      </c>
      <c r="I60" s="89">
        <v>8.2439999999999998</v>
      </c>
      <c r="J60" s="89">
        <f t="shared" si="4"/>
        <v>250.62</v>
      </c>
      <c r="K60" s="89">
        <f t="shared" si="2"/>
        <v>59.12</v>
      </c>
      <c r="L60" s="89">
        <f t="shared" si="3"/>
        <v>309.74</v>
      </c>
    </row>
    <row r="61" spans="1:12" ht="27.6" customHeight="1">
      <c r="A61" s="89">
        <v>54</v>
      </c>
      <c r="B61" s="100" t="s">
        <v>289</v>
      </c>
      <c r="C61" s="100" t="s">
        <v>290</v>
      </c>
      <c r="D61" s="89" t="s">
        <v>5</v>
      </c>
      <c r="E61" s="89" t="s">
        <v>292</v>
      </c>
      <c r="F61" s="95">
        <v>0.05</v>
      </c>
      <c r="G61" s="89">
        <v>1565</v>
      </c>
      <c r="H61" s="90">
        <v>168</v>
      </c>
      <c r="I61" s="89">
        <v>9.3149999999999995</v>
      </c>
      <c r="J61" s="89">
        <f t="shared" si="4"/>
        <v>78.25</v>
      </c>
      <c r="K61" s="89">
        <f t="shared" si="2"/>
        <v>18.46</v>
      </c>
      <c r="L61" s="89">
        <f t="shared" si="3"/>
        <v>96.710000000000008</v>
      </c>
    </row>
    <row r="62" spans="1:12" ht="51.75">
      <c r="A62" s="89">
        <v>55</v>
      </c>
      <c r="B62" s="100" t="s">
        <v>10</v>
      </c>
      <c r="C62" s="100" t="s">
        <v>165</v>
      </c>
      <c r="D62" s="89" t="s">
        <v>5</v>
      </c>
      <c r="E62" s="89" t="s">
        <v>178</v>
      </c>
      <c r="F62" s="95">
        <v>0.2</v>
      </c>
      <c r="G62" s="89">
        <v>1570</v>
      </c>
      <c r="H62" s="90">
        <v>80</v>
      </c>
      <c r="I62" s="89">
        <v>9.3450000000000006</v>
      </c>
      <c r="J62" s="89">
        <f t="shared" si="4"/>
        <v>149.52000000000001</v>
      </c>
      <c r="K62" s="89">
        <f t="shared" si="2"/>
        <v>35.270000000000003</v>
      </c>
      <c r="L62" s="89">
        <f t="shared" si="3"/>
        <v>184.79000000000002</v>
      </c>
    </row>
    <row r="63" spans="1:12" ht="28.15" customHeight="1">
      <c r="A63" s="89">
        <v>56</v>
      </c>
      <c r="B63" s="100" t="s">
        <v>10</v>
      </c>
      <c r="C63" s="100" t="s">
        <v>179</v>
      </c>
      <c r="D63" s="89" t="s">
        <v>12</v>
      </c>
      <c r="E63" s="89" t="s">
        <v>180</v>
      </c>
      <c r="F63" s="96">
        <v>0.14000000000000001</v>
      </c>
      <c r="G63" s="89">
        <v>2310</v>
      </c>
      <c r="H63" s="90">
        <v>128</v>
      </c>
      <c r="I63" s="89">
        <v>13.75</v>
      </c>
      <c r="J63" s="89">
        <f t="shared" si="4"/>
        <v>246.4</v>
      </c>
      <c r="K63" s="89">
        <f t="shared" si="2"/>
        <v>58.13</v>
      </c>
      <c r="L63" s="89">
        <f t="shared" si="3"/>
        <v>304.53000000000003</v>
      </c>
    </row>
    <row r="64" spans="1:12" ht="29.45" customHeight="1">
      <c r="A64" s="89">
        <v>57</v>
      </c>
      <c r="B64" s="100" t="s">
        <v>10</v>
      </c>
      <c r="C64" s="100" t="s">
        <v>165</v>
      </c>
      <c r="D64" s="89" t="s">
        <v>31</v>
      </c>
      <c r="E64" s="89" t="s">
        <v>360</v>
      </c>
      <c r="F64" s="95">
        <v>0.1</v>
      </c>
      <c r="G64" s="89">
        <v>1275</v>
      </c>
      <c r="H64" s="90">
        <v>152</v>
      </c>
      <c r="I64" s="89">
        <v>7.5890000000000004</v>
      </c>
      <c r="J64" s="89">
        <f t="shared" si="4"/>
        <v>115.35</v>
      </c>
      <c r="K64" s="89">
        <f t="shared" si="2"/>
        <v>27.21</v>
      </c>
      <c r="L64" s="89">
        <f t="shared" si="3"/>
        <v>142.56</v>
      </c>
    </row>
    <row r="65" spans="1:12" ht="42.6" customHeight="1">
      <c r="A65" s="89">
        <v>58</v>
      </c>
      <c r="B65" s="100" t="s">
        <v>10</v>
      </c>
      <c r="C65" s="100" t="s">
        <v>55</v>
      </c>
      <c r="D65" s="89" t="s">
        <v>35</v>
      </c>
      <c r="E65" s="89" t="s">
        <v>118</v>
      </c>
      <c r="F65" s="95">
        <v>0.2</v>
      </c>
      <c r="G65" s="89">
        <v>1365</v>
      </c>
      <c r="H65" s="90">
        <v>56</v>
      </c>
      <c r="I65" s="89">
        <v>8.125</v>
      </c>
      <c r="J65" s="89">
        <f t="shared" si="4"/>
        <v>91</v>
      </c>
      <c r="K65" s="89">
        <f t="shared" si="2"/>
        <v>21.47</v>
      </c>
      <c r="L65" s="89">
        <f t="shared" si="3"/>
        <v>112.47</v>
      </c>
    </row>
    <row r="66" spans="1:12" ht="51.75">
      <c r="A66" s="89">
        <v>59</v>
      </c>
      <c r="B66" s="100" t="s">
        <v>10</v>
      </c>
      <c r="C66" s="100" t="s">
        <v>165</v>
      </c>
      <c r="D66" s="89" t="s">
        <v>31</v>
      </c>
      <c r="E66" s="89" t="s">
        <v>451</v>
      </c>
      <c r="F66" s="95">
        <v>0.1</v>
      </c>
      <c r="G66" s="89">
        <v>1315</v>
      </c>
      <c r="H66" s="90">
        <v>136</v>
      </c>
      <c r="I66" s="89">
        <v>7.827</v>
      </c>
      <c r="J66" s="89">
        <f t="shared" si="4"/>
        <v>106.45</v>
      </c>
      <c r="K66" s="89">
        <f t="shared" si="2"/>
        <v>25.11</v>
      </c>
      <c r="L66" s="89">
        <f t="shared" si="3"/>
        <v>131.56</v>
      </c>
    </row>
    <row r="67" spans="1:12" ht="28.9" customHeight="1">
      <c r="A67" s="89">
        <v>60</v>
      </c>
      <c r="B67" s="100" t="s">
        <v>142</v>
      </c>
      <c r="C67" s="100" t="s">
        <v>133</v>
      </c>
      <c r="D67" s="89" t="s">
        <v>516</v>
      </c>
      <c r="E67" s="89" t="s">
        <v>517</v>
      </c>
      <c r="F67" s="95">
        <v>0.16</v>
      </c>
      <c r="G67" s="89">
        <v>2365</v>
      </c>
      <c r="H67" s="90">
        <v>120</v>
      </c>
      <c r="I67" s="89">
        <v>14.077</v>
      </c>
      <c r="J67" s="89">
        <f t="shared" si="4"/>
        <v>270.27999999999997</v>
      </c>
      <c r="K67" s="89">
        <f t="shared" si="2"/>
        <v>63.76</v>
      </c>
      <c r="L67" s="89">
        <f t="shared" si="3"/>
        <v>334.03999999999996</v>
      </c>
    </row>
    <row r="68" spans="1:12" ht="60">
      <c r="A68" s="89">
        <v>61</v>
      </c>
      <c r="B68" s="100" t="s">
        <v>10</v>
      </c>
      <c r="C68" s="100" t="s">
        <v>176</v>
      </c>
      <c r="D68" s="89" t="s">
        <v>182</v>
      </c>
      <c r="E68" s="89" t="s">
        <v>183</v>
      </c>
      <c r="F68" s="96">
        <v>0.1</v>
      </c>
      <c r="G68" s="89">
        <v>2770</v>
      </c>
      <c r="H68" s="90">
        <v>8</v>
      </c>
      <c r="I68" s="89">
        <v>16.488</v>
      </c>
      <c r="J68" s="89">
        <f t="shared" si="4"/>
        <v>13.19</v>
      </c>
      <c r="K68" s="89">
        <f t="shared" si="2"/>
        <v>3.11</v>
      </c>
      <c r="L68" s="89">
        <f t="shared" si="3"/>
        <v>16.3</v>
      </c>
    </row>
    <row r="69" spans="1:12" ht="60">
      <c r="A69" s="89">
        <v>62</v>
      </c>
      <c r="B69" s="100" t="s">
        <v>10</v>
      </c>
      <c r="C69" s="100" t="s">
        <v>176</v>
      </c>
      <c r="D69" s="89" t="s">
        <v>182</v>
      </c>
      <c r="E69" s="89" t="s">
        <v>183</v>
      </c>
      <c r="F69" s="96">
        <v>0.16</v>
      </c>
      <c r="G69" s="89">
        <v>2770</v>
      </c>
      <c r="H69" s="90">
        <v>160</v>
      </c>
      <c r="I69" s="89">
        <v>16.488</v>
      </c>
      <c r="J69" s="89">
        <f t="shared" si="4"/>
        <v>422.09</v>
      </c>
      <c r="K69" s="89">
        <f t="shared" si="2"/>
        <v>99.57</v>
      </c>
      <c r="L69" s="89">
        <f t="shared" si="3"/>
        <v>521.66</v>
      </c>
    </row>
    <row r="70" spans="1:12" ht="51.75">
      <c r="A70" s="89">
        <v>63</v>
      </c>
      <c r="B70" s="100" t="s">
        <v>10</v>
      </c>
      <c r="C70" s="100" t="s">
        <v>165</v>
      </c>
      <c r="D70" s="89" t="s">
        <v>35</v>
      </c>
      <c r="E70" s="89" t="s">
        <v>452</v>
      </c>
      <c r="F70" s="95">
        <v>0.1</v>
      </c>
      <c r="G70" s="89">
        <v>1390</v>
      </c>
      <c r="H70" s="90">
        <v>168</v>
      </c>
      <c r="I70" s="89">
        <v>8.2739999999999991</v>
      </c>
      <c r="J70" s="89">
        <f t="shared" si="4"/>
        <v>139</v>
      </c>
      <c r="K70" s="89">
        <f t="shared" si="2"/>
        <v>32.79</v>
      </c>
      <c r="L70" s="89">
        <f t="shared" si="3"/>
        <v>171.79</v>
      </c>
    </row>
    <row r="71" spans="1:12" ht="28.9" customHeight="1">
      <c r="A71" s="89">
        <v>64</v>
      </c>
      <c r="B71" s="100" t="s">
        <v>289</v>
      </c>
      <c r="C71" s="100" t="s">
        <v>290</v>
      </c>
      <c r="D71" s="89" t="s">
        <v>5</v>
      </c>
      <c r="E71" s="89" t="s">
        <v>453</v>
      </c>
      <c r="F71" s="95">
        <v>0.1</v>
      </c>
      <c r="G71" s="89">
        <v>1525</v>
      </c>
      <c r="H71" s="90">
        <v>40</v>
      </c>
      <c r="I71" s="89">
        <v>9.077</v>
      </c>
      <c r="J71" s="89">
        <f t="shared" si="4"/>
        <v>36.31</v>
      </c>
      <c r="K71" s="89">
        <f t="shared" si="2"/>
        <v>8.57</v>
      </c>
      <c r="L71" s="89">
        <f t="shared" si="3"/>
        <v>44.88</v>
      </c>
    </row>
    <row r="72" spans="1:12" ht="28.15" customHeight="1">
      <c r="A72" s="89">
        <v>65</v>
      </c>
      <c r="B72" s="100" t="s">
        <v>289</v>
      </c>
      <c r="C72" s="100" t="s">
        <v>290</v>
      </c>
      <c r="D72" s="89" t="s">
        <v>5</v>
      </c>
      <c r="E72" s="89" t="s">
        <v>453</v>
      </c>
      <c r="F72" s="95">
        <v>0.1</v>
      </c>
      <c r="G72" s="89">
        <v>1525</v>
      </c>
      <c r="H72" s="90">
        <v>48</v>
      </c>
      <c r="I72" s="89">
        <v>9.077</v>
      </c>
      <c r="J72" s="89">
        <f t="shared" ref="J72:J103" si="5">ROUND(I72*H72*F72,2)</f>
        <v>43.57</v>
      </c>
      <c r="K72" s="89">
        <f t="shared" ref="K72:K122" si="6">ROUND(J72*0.2359,2)</f>
        <v>10.28</v>
      </c>
      <c r="L72" s="89">
        <f t="shared" ref="L72:L122" si="7">J72+K72</f>
        <v>53.85</v>
      </c>
    </row>
    <row r="73" spans="1:12" ht="30" customHeight="1">
      <c r="A73" s="89">
        <v>66</v>
      </c>
      <c r="B73" s="100" t="s">
        <v>10</v>
      </c>
      <c r="C73" s="100" t="s">
        <v>165</v>
      </c>
      <c r="D73" s="89" t="s">
        <v>31</v>
      </c>
      <c r="E73" s="89" t="s">
        <v>454</v>
      </c>
      <c r="F73" s="95">
        <v>0.1</v>
      </c>
      <c r="G73" s="89">
        <v>1315</v>
      </c>
      <c r="H73" s="90">
        <v>72</v>
      </c>
      <c r="I73" s="89">
        <v>7.827</v>
      </c>
      <c r="J73" s="89">
        <f t="shared" si="5"/>
        <v>56.35</v>
      </c>
      <c r="K73" s="89">
        <f t="shared" si="6"/>
        <v>13.29</v>
      </c>
      <c r="L73" s="89">
        <f t="shared" si="7"/>
        <v>69.64</v>
      </c>
    </row>
    <row r="74" spans="1:12" ht="30" customHeight="1">
      <c r="A74" s="89">
        <v>67</v>
      </c>
      <c r="B74" s="100" t="s">
        <v>10</v>
      </c>
      <c r="C74" s="100" t="s">
        <v>165</v>
      </c>
      <c r="D74" s="89" t="s">
        <v>31</v>
      </c>
      <c r="E74" s="89" t="s">
        <v>454</v>
      </c>
      <c r="F74" s="95">
        <v>0.1</v>
      </c>
      <c r="G74" s="89">
        <v>1315</v>
      </c>
      <c r="H74" s="90">
        <v>80</v>
      </c>
      <c r="I74" s="89">
        <v>7.827</v>
      </c>
      <c r="J74" s="89">
        <f t="shared" si="5"/>
        <v>62.62</v>
      </c>
      <c r="K74" s="89">
        <f t="shared" si="6"/>
        <v>14.77</v>
      </c>
      <c r="L74" s="89">
        <f t="shared" si="7"/>
        <v>77.39</v>
      </c>
    </row>
    <row r="75" spans="1:12" ht="30" customHeight="1">
      <c r="A75" s="89">
        <v>68</v>
      </c>
      <c r="B75" s="100" t="s">
        <v>10</v>
      </c>
      <c r="C75" s="100" t="s">
        <v>55</v>
      </c>
      <c r="D75" s="89" t="s">
        <v>28</v>
      </c>
      <c r="E75" s="89" t="s">
        <v>326</v>
      </c>
      <c r="F75" s="95">
        <v>0.2</v>
      </c>
      <c r="G75" s="89">
        <v>1160</v>
      </c>
      <c r="H75" s="90">
        <v>96</v>
      </c>
      <c r="I75" s="89">
        <v>6.9050000000000002</v>
      </c>
      <c r="J75" s="89">
        <f t="shared" si="5"/>
        <v>132.58000000000001</v>
      </c>
      <c r="K75" s="89">
        <f t="shared" si="6"/>
        <v>31.28</v>
      </c>
      <c r="L75" s="89">
        <f t="shared" si="7"/>
        <v>163.86</v>
      </c>
    </row>
    <row r="76" spans="1:12" ht="26.25">
      <c r="A76" s="89">
        <v>69</v>
      </c>
      <c r="B76" s="100" t="s">
        <v>10</v>
      </c>
      <c r="C76" s="100" t="s">
        <v>55</v>
      </c>
      <c r="D76" s="89" t="s">
        <v>28</v>
      </c>
      <c r="E76" s="89" t="s">
        <v>326</v>
      </c>
      <c r="F76" s="95">
        <v>0.2</v>
      </c>
      <c r="G76" s="89">
        <v>1160</v>
      </c>
      <c r="H76" s="90">
        <v>56</v>
      </c>
      <c r="I76" s="89">
        <v>6.9050000000000002</v>
      </c>
      <c r="J76" s="89">
        <f t="shared" si="5"/>
        <v>77.34</v>
      </c>
      <c r="K76" s="89">
        <f t="shared" si="6"/>
        <v>18.239999999999998</v>
      </c>
      <c r="L76" s="89">
        <f t="shared" si="7"/>
        <v>95.58</v>
      </c>
    </row>
    <row r="77" spans="1:12" ht="51.75">
      <c r="A77" s="89">
        <v>70</v>
      </c>
      <c r="B77" s="100" t="s">
        <v>10</v>
      </c>
      <c r="C77" s="100" t="s">
        <v>165</v>
      </c>
      <c r="D77" s="89" t="s">
        <v>35</v>
      </c>
      <c r="E77" s="89" t="s">
        <v>455</v>
      </c>
      <c r="F77" s="95">
        <v>0.1</v>
      </c>
      <c r="G77" s="89">
        <v>1390</v>
      </c>
      <c r="H77" s="90">
        <v>32</v>
      </c>
      <c r="I77" s="89">
        <v>8.2739999999999991</v>
      </c>
      <c r="J77" s="89">
        <f t="shared" si="5"/>
        <v>26.48</v>
      </c>
      <c r="K77" s="89">
        <f t="shared" si="6"/>
        <v>6.25</v>
      </c>
      <c r="L77" s="89">
        <f t="shared" si="7"/>
        <v>32.730000000000004</v>
      </c>
    </row>
    <row r="78" spans="1:12" ht="51.75">
      <c r="A78" s="89">
        <v>71</v>
      </c>
      <c r="B78" s="100" t="s">
        <v>10</v>
      </c>
      <c r="C78" s="100" t="s">
        <v>165</v>
      </c>
      <c r="D78" s="89" t="s">
        <v>35</v>
      </c>
      <c r="E78" s="89" t="s">
        <v>455</v>
      </c>
      <c r="F78" s="95">
        <v>0.1</v>
      </c>
      <c r="G78" s="89">
        <v>1390</v>
      </c>
      <c r="H78" s="90">
        <v>96</v>
      </c>
      <c r="I78" s="89">
        <v>8.2739999999999991</v>
      </c>
      <c r="J78" s="89">
        <f t="shared" si="5"/>
        <v>79.430000000000007</v>
      </c>
      <c r="K78" s="89">
        <f t="shared" si="6"/>
        <v>18.739999999999998</v>
      </c>
      <c r="L78" s="89">
        <f t="shared" si="7"/>
        <v>98.17</v>
      </c>
    </row>
    <row r="79" spans="1:12" ht="39">
      <c r="A79" s="89">
        <v>72</v>
      </c>
      <c r="B79" s="100" t="s">
        <v>289</v>
      </c>
      <c r="C79" s="100" t="s">
        <v>290</v>
      </c>
      <c r="D79" s="89" t="s">
        <v>5</v>
      </c>
      <c r="E79" s="89" t="s">
        <v>293</v>
      </c>
      <c r="F79" s="95">
        <v>0.1</v>
      </c>
      <c r="G79" s="89">
        <v>1565</v>
      </c>
      <c r="H79" s="90">
        <v>80</v>
      </c>
      <c r="I79" s="89">
        <v>9.3149999999999995</v>
      </c>
      <c r="J79" s="89">
        <f t="shared" si="5"/>
        <v>74.52</v>
      </c>
      <c r="K79" s="89">
        <f t="shared" si="6"/>
        <v>17.579999999999998</v>
      </c>
      <c r="L79" s="89">
        <f t="shared" si="7"/>
        <v>92.1</v>
      </c>
    </row>
    <row r="80" spans="1:12" ht="39">
      <c r="A80" s="89">
        <v>73</v>
      </c>
      <c r="B80" s="100" t="s">
        <v>10</v>
      </c>
      <c r="C80" s="100" t="s">
        <v>329</v>
      </c>
      <c r="D80" s="89" t="s">
        <v>31</v>
      </c>
      <c r="E80" s="89" t="s">
        <v>366</v>
      </c>
      <c r="F80" s="95">
        <v>0.1</v>
      </c>
      <c r="G80" s="89">
        <v>1255</v>
      </c>
      <c r="H80" s="90">
        <v>168</v>
      </c>
      <c r="I80" s="89">
        <v>7.47</v>
      </c>
      <c r="J80" s="89">
        <f t="shared" si="5"/>
        <v>125.5</v>
      </c>
      <c r="K80" s="89">
        <f t="shared" si="6"/>
        <v>29.61</v>
      </c>
      <c r="L80" s="89">
        <f t="shared" si="7"/>
        <v>155.11000000000001</v>
      </c>
    </row>
    <row r="81" spans="1:12" ht="51.75">
      <c r="A81" s="89">
        <v>74</v>
      </c>
      <c r="B81" s="100" t="s">
        <v>10</v>
      </c>
      <c r="C81" s="100" t="s">
        <v>165</v>
      </c>
      <c r="D81" s="89" t="s">
        <v>31</v>
      </c>
      <c r="E81" s="89" t="s">
        <v>456</v>
      </c>
      <c r="F81" s="95">
        <v>0.1</v>
      </c>
      <c r="G81" s="89">
        <v>1275</v>
      </c>
      <c r="H81" s="90">
        <v>80</v>
      </c>
      <c r="I81" s="89">
        <v>7.5890000000000004</v>
      </c>
      <c r="J81" s="89">
        <f t="shared" si="5"/>
        <v>60.71</v>
      </c>
      <c r="K81" s="89">
        <f t="shared" si="6"/>
        <v>14.32</v>
      </c>
      <c r="L81" s="89">
        <f t="shared" si="7"/>
        <v>75.03</v>
      </c>
    </row>
    <row r="82" spans="1:12" ht="51.75">
      <c r="A82" s="89">
        <v>75</v>
      </c>
      <c r="B82" s="100" t="s">
        <v>10</v>
      </c>
      <c r="C82" s="100" t="s">
        <v>165</v>
      </c>
      <c r="D82" s="89" t="s">
        <v>31</v>
      </c>
      <c r="E82" s="89" t="s">
        <v>456</v>
      </c>
      <c r="F82" s="95">
        <v>0.1</v>
      </c>
      <c r="G82" s="89">
        <v>1275</v>
      </c>
      <c r="H82" s="90">
        <v>40</v>
      </c>
      <c r="I82" s="89">
        <v>7.5890000000000004</v>
      </c>
      <c r="J82" s="89">
        <f t="shared" si="5"/>
        <v>30.36</v>
      </c>
      <c r="K82" s="89">
        <f t="shared" si="6"/>
        <v>7.16</v>
      </c>
      <c r="L82" s="89">
        <f t="shared" si="7"/>
        <v>37.519999999999996</v>
      </c>
    </row>
    <row r="83" spans="1:12" ht="39">
      <c r="A83" s="89">
        <v>76</v>
      </c>
      <c r="B83" s="100" t="s">
        <v>142</v>
      </c>
      <c r="C83" s="100" t="s">
        <v>144</v>
      </c>
      <c r="D83" s="89" t="s">
        <v>35</v>
      </c>
      <c r="E83" s="89" t="s">
        <v>302</v>
      </c>
      <c r="F83" s="95">
        <v>0.12</v>
      </c>
      <c r="G83" s="89">
        <v>1790</v>
      </c>
      <c r="H83" s="90">
        <v>32</v>
      </c>
      <c r="I83" s="89">
        <v>10.654999999999999</v>
      </c>
      <c r="J83" s="89">
        <f t="shared" si="5"/>
        <v>40.92</v>
      </c>
      <c r="K83" s="89">
        <f t="shared" si="6"/>
        <v>9.65</v>
      </c>
      <c r="L83" s="89">
        <f t="shared" si="7"/>
        <v>50.57</v>
      </c>
    </row>
    <row r="84" spans="1:12" ht="42.6" customHeight="1">
      <c r="A84" s="89">
        <v>77</v>
      </c>
      <c r="B84" s="100" t="s">
        <v>10</v>
      </c>
      <c r="C84" s="100" t="s">
        <v>165</v>
      </c>
      <c r="D84" s="89" t="s">
        <v>5</v>
      </c>
      <c r="E84" s="89" t="s">
        <v>234</v>
      </c>
      <c r="F84" s="95">
        <v>0.2</v>
      </c>
      <c r="G84" s="89">
        <v>1550</v>
      </c>
      <c r="H84" s="90">
        <v>64</v>
      </c>
      <c r="I84" s="89">
        <v>9.2260000000000009</v>
      </c>
      <c r="J84" s="89">
        <f t="shared" si="5"/>
        <v>118.09</v>
      </c>
      <c r="K84" s="89">
        <f t="shared" si="6"/>
        <v>27.86</v>
      </c>
      <c r="L84" s="89">
        <f t="shared" si="7"/>
        <v>145.94999999999999</v>
      </c>
    </row>
    <row r="85" spans="1:12" ht="26.25">
      <c r="A85" s="89">
        <v>78</v>
      </c>
      <c r="B85" s="100" t="s">
        <v>10</v>
      </c>
      <c r="C85" s="100" t="s">
        <v>55</v>
      </c>
      <c r="D85" s="89" t="s">
        <v>35</v>
      </c>
      <c r="E85" s="89" t="s">
        <v>386</v>
      </c>
      <c r="F85" s="95">
        <v>0.2</v>
      </c>
      <c r="G85" s="89">
        <v>1365</v>
      </c>
      <c r="H85" s="90">
        <v>168</v>
      </c>
      <c r="I85" s="89">
        <v>8.125</v>
      </c>
      <c r="J85" s="89">
        <f t="shared" si="5"/>
        <v>273</v>
      </c>
      <c r="K85" s="89">
        <f t="shared" si="6"/>
        <v>64.400000000000006</v>
      </c>
      <c r="L85" s="89">
        <f t="shared" si="7"/>
        <v>337.4</v>
      </c>
    </row>
    <row r="86" spans="1:12" ht="51.75">
      <c r="A86" s="89">
        <v>79</v>
      </c>
      <c r="B86" s="100" t="s">
        <v>10</v>
      </c>
      <c r="C86" s="100" t="s">
        <v>165</v>
      </c>
      <c r="D86" s="89" t="s">
        <v>31</v>
      </c>
      <c r="E86" s="89" t="s">
        <v>458</v>
      </c>
      <c r="F86" s="95">
        <v>0.1</v>
      </c>
      <c r="G86" s="89">
        <v>1315</v>
      </c>
      <c r="H86" s="90">
        <v>160</v>
      </c>
      <c r="I86" s="89">
        <v>7.827</v>
      </c>
      <c r="J86" s="89">
        <f t="shared" si="5"/>
        <v>125.23</v>
      </c>
      <c r="K86" s="89">
        <f t="shared" si="6"/>
        <v>29.54</v>
      </c>
      <c r="L86" s="89">
        <f t="shared" si="7"/>
        <v>154.77000000000001</v>
      </c>
    </row>
    <row r="87" spans="1:12" ht="45">
      <c r="A87" s="89">
        <v>80</v>
      </c>
      <c r="B87" s="100" t="s">
        <v>10</v>
      </c>
      <c r="C87" s="100" t="s">
        <v>176</v>
      </c>
      <c r="D87" s="89" t="s">
        <v>518</v>
      </c>
      <c r="E87" s="89" t="s">
        <v>519</v>
      </c>
      <c r="F87" s="96">
        <v>0.16</v>
      </c>
      <c r="G87" s="89">
        <v>2790</v>
      </c>
      <c r="H87" s="90">
        <v>40</v>
      </c>
      <c r="I87" s="89">
        <v>16.606999999999999</v>
      </c>
      <c r="J87" s="89">
        <f t="shared" si="5"/>
        <v>106.28</v>
      </c>
      <c r="K87" s="89">
        <f t="shared" si="6"/>
        <v>25.07</v>
      </c>
      <c r="L87" s="89">
        <f t="shared" si="7"/>
        <v>131.35</v>
      </c>
    </row>
    <row r="88" spans="1:12" ht="45">
      <c r="A88" s="89">
        <v>81</v>
      </c>
      <c r="B88" s="100" t="s">
        <v>10</v>
      </c>
      <c r="C88" s="100" t="s">
        <v>176</v>
      </c>
      <c r="D88" s="89" t="s">
        <v>518</v>
      </c>
      <c r="E88" s="89" t="s">
        <v>519</v>
      </c>
      <c r="F88" s="96">
        <v>0.1</v>
      </c>
      <c r="G88" s="89">
        <v>2790</v>
      </c>
      <c r="H88" s="90">
        <v>40</v>
      </c>
      <c r="I88" s="89">
        <v>16.606999999999999</v>
      </c>
      <c r="J88" s="89">
        <f t="shared" si="5"/>
        <v>66.430000000000007</v>
      </c>
      <c r="K88" s="89">
        <f t="shared" si="6"/>
        <v>15.67</v>
      </c>
      <c r="L88" s="89">
        <f t="shared" si="7"/>
        <v>82.100000000000009</v>
      </c>
    </row>
    <row r="89" spans="1:12" ht="45">
      <c r="A89" s="89">
        <v>82</v>
      </c>
      <c r="B89" s="100" t="s">
        <v>10</v>
      </c>
      <c r="C89" s="100" t="s">
        <v>176</v>
      </c>
      <c r="D89" s="89" t="s">
        <v>518</v>
      </c>
      <c r="E89" s="89" t="s">
        <v>519</v>
      </c>
      <c r="F89" s="96">
        <v>0.16</v>
      </c>
      <c r="G89" s="89">
        <v>2790</v>
      </c>
      <c r="H89" s="90">
        <v>32</v>
      </c>
      <c r="I89" s="89">
        <v>16.606999999999999</v>
      </c>
      <c r="J89" s="89">
        <f t="shared" si="5"/>
        <v>85.03</v>
      </c>
      <c r="K89" s="89">
        <f t="shared" si="6"/>
        <v>20.059999999999999</v>
      </c>
      <c r="L89" s="89">
        <f t="shared" si="7"/>
        <v>105.09</v>
      </c>
    </row>
    <row r="90" spans="1:12" ht="45">
      <c r="A90" s="89">
        <v>83</v>
      </c>
      <c r="B90" s="100" t="s">
        <v>10</v>
      </c>
      <c r="C90" s="100" t="s">
        <v>176</v>
      </c>
      <c r="D90" s="89" t="s">
        <v>518</v>
      </c>
      <c r="E90" s="89" t="s">
        <v>519</v>
      </c>
      <c r="F90" s="96">
        <v>0.1</v>
      </c>
      <c r="G90" s="89">
        <v>2790</v>
      </c>
      <c r="H90" s="90">
        <v>8</v>
      </c>
      <c r="I90" s="89">
        <v>16.606999999999999</v>
      </c>
      <c r="J90" s="89">
        <f t="shared" si="5"/>
        <v>13.29</v>
      </c>
      <c r="K90" s="89">
        <f t="shared" si="6"/>
        <v>3.14</v>
      </c>
      <c r="L90" s="89">
        <f t="shared" si="7"/>
        <v>16.43</v>
      </c>
    </row>
    <row r="91" spans="1:12" ht="45">
      <c r="A91" s="89">
        <v>84</v>
      </c>
      <c r="B91" s="100" t="s">
        <v>10</v>
      </c>
      <c r="C91" s="100" t="s">
        <v>176</v>
      </c>
      <c r="D91" s="89" t="s">
        <v>518</v>
      </c>
      <c r="E91" s="89" t="s">
        <v>519</v>
      </c>
      <c r="F91" s="96">
        <v>0.16</v>
      </c>
      <c r="G91" s="89">
        <v>2790</v>
      </c>
      <c r="H91" s="90">
        <v>40</v>
      </c>
      <c r="I91" s="89">
        <v>16.606999999999999</v>
      </c>
      <c r="J91" s="89">
        <f t="shared" si="5"/>
        <v>106.28</v>
      </c>
      <c r="K91" s="89">
        <f t="shared" si="6"/>
        <v>25.07</v>
      </c>
      <c r="L91" s="89">
        <f t="shared" si="7"/>
        <v>131.35</v>
      </c>
    </row>
    <row r="92" spans="1:12" ht="42" customHeight="1">
      <c r="A92" s="89">
        <v>85</v>
      </c>
      <c r="B92" s="100" t="s">
        <v>142</v>
      </c>
      <c r="C92" s="100" t="s">
        <v>133</v>
      </c>
      <c r="D92" s="89" t="s">
        <v>169</v>
      </c>
      <c r="E92" s="89" t="s">
        <v>184</v>
      </c>
      <c r="F92" s="95">
        <v>0.16</v>
      </c>
      <c r="G92" s="89">
        <v>2445</v>
      </c>
      <c r="H92" s="90">
        <v>160</v>
      </c>
      <c r="I92" s="89">
        <v>14.554</v>
      </c>
      <c r="J92" s="89">
        <f t="shared" si="5"/>
        <v>372.58</v>
      </c>
      <c r="K92" s="89">
        <f t="shared" si="6"/>
        <v>87.89</v>
      </c>
      <c r="L92" s="89">
        <f t="shared" si="7"/>
        <v>460.46999999999997</v>
      </c>
    </row>
    <row r="93" spans="1:12" ht="41.45" customHeight="1">
      <c r="A93" s="89">
        <v>86</v>
      </c>
      <c r="B93" s="100" t="s">
        <v>289</v>
      </c>
      <c r="C93" s="100" t="s">
        <v>290</v>
      </c>
      <c r="D93" s="89" t="s">
        <v>35</v>
      </c>
      <c r="E93" s="89" t="s">
        <v>387</v>
      </c>
      <c r="F93" s="95">
        <v>0.1</v>
      </c>
      <c r="G93" s="89">
        <v>1345</v>
      </c>
      <c r="H93" s="90">
        <v>80</v>
      </c>
      <c r="I93" s="89">
        <v>8.0060000000000002</v>
      </c>
      <c r="J93" s="89">
        <f t="shared" si="5"/>
        <v>64.05</v>
      </c>
      <c r="K93" s="89">
        <f t="shared" si="6"/>
        <v>15.11</v>
      </c>
      <c r="L93" s="89">
        <f t="shared" si="7"/>
        <v>79.16</v>
      </c>
    </row>
    <row r="94" spans="1:12" ht="39">
      <c r="A94" s="89">
        <v>87</v>
      </c>
      <c r="B94" s="100" t="s">
        <v>142</v>
      </c>
      <c r="C94" s="100" t="s">
        <v>143</v>
      </c>
      <c r="D94" s="89" t="s">
        <v>35</v>
      </c>
      <c r="E94" s="89" t="s">
        <v>520</v>
      </c>
      <c r="F94" s="95">
        <v>0.11</v>
      </c>
      <c r="G94" s="89">
        <v>1775</v>
      </c>
      <c r="H94" s="90">
        <v>88</v>
      </c>
      <c r="I94" s="89">
        <v>10.565</v>
      </c>
      <c r="J94" s="89">
        <f t="shared" si="5"/>
        <v>102.27</v>
      </c>
      <c r="K94" s="89">
        <f t="shared" si="6"/>
        <v>24.13</v>
      </c>
      <c r="L94" s="89">
        <f t="shared" si="7"/>
        <v>126.39999999999999</v>
      </c>
    </row>
    <row r="95" spans="1:12" ht="39">
      <c r="A95" s="89">
        <v>88</v>
      </c>
      <c r="B95" s="100" t="s">
        <v>142</v>
      </c>
      <c r="C95" s="100" t="s">
        <v>143</v>
      </c>
      <c r="D95" s="89" t="s">
        <v>35</v>
      </c>
      <c r="E95" s="89" t="s">
        <v>520</v>
      </c>
      <c r="F95" s="95">
        <v>9.9999999999999992E-2</v>
      </c>
      <c r="G95" s="89">
        <v>1775</v>
      </c>
      <c r="H95" s="90">
        <v>24</v>
      </c>
      <c r="I95" s="89">
        <v>10.565</v>
      </c>
      <c r="J95" s="89">
        <f t="shared" si="5"/>
        <v>25.36</v>
      </c>
      <c r="K95" s="89">
        <f t="shared" si="6"/>
        <v>5.98</v>
      </c>
      <c r="L95" s="89">
        <f t="shared" si="7"/>
        <v>31.34</v>
      </c>
    </row>
    <row r="96" spans="1:12" ht="39">
      <c r="A96" s="89">
        <v>89</v>
      </c>
      <c r="B96" s="100" t="s">
        <v>289</v>
      </c>
      <c r="C96" s="100" t="s">
        <v>291</v>
      </c>
      <c r="D96" s="89" t="s">
        <v>31</v>
      </c>
      <c r="E96" s="89" t="s">
        <v>294</v>
      </c>
      <c r="F96" s="95">
        <v>0.2</v>
      </c>
      <c r="G96" s="89">
        <v>1215</v>
      </c>
      <c r="H96" s="90">
        <v>168</v>
      </c>
      <c r="I96" s="89">
        <v>7.2320000000000002</v>
      </c>
      <c r="J96" s="89">
        <f t="shared" si="5"/>
        <v>243</v>
      </c>
      <c r="K96" s="89">
        <f t="shared" si="6"/>
        <v>57.32</v>
      </c>
      <c r="L96" s="89">
        <f t="shared" si="7"/>
        <v>300.32</v>
      </c>
    </row>
    <row r="97" spans="1:12" ht="39">
      <c r="A97" s="89">
        <v>90</v>
      </c>
      <c r="B97" s="100" t="s">
        <v>142</v>
      </c>
      <c r="C97" s="100" t="s">
        <v>122</v>
      </c>
      <c r="D97" s="89" t="s">
        <v>12</v>
      </c>
      <c r="E97" s="89" t="s">
        <v>459</v>
      </c>
      <c r="F97" s="95">
        <v>0.09</v>
      </c>
      <c r="G97" s="89">
        <v>2205</v>
      </c>
      <c r="H97" s="90">
        <v>168</v>
      </c>
      <c r="I97" s="89">
        <v>13.125</v>
      </c>
      <c r="J97" s="89">
        <f t="shared" si="5"/>
        <v>198.45</v>
      </c>
      <c r="K97" s="89">
        <f t="shared" si="6"/>
        <v>46.81</v>
      </c>
      <c r="L97" s="89">
        <f t="shared" si="7"/>
        <v>245.26</v>
      </c>
    </row>
    <row r="98" spans="1:12" ht="39">
      <c r="A98" s="89">
        <v>91</v>
      </c>
      <c r="B98" s="100" t="s">
        <v>142</v>
      </c>
      <c r="C98" s="100" t="s">
        <v>144</v>
      </c>
      <c r="D98" s="89" t="s">
        <v>31</v>
      </c>
      <c r="E98" s="89" t="s">
        <v>388</v>
      </c>
      <c r="F98" s="95">
        <v>0.08</v>
      </c>
      <c r="G98" s="89">
        <v>1560</v>
      </c>
      <c r="H98" s="90">
        <v>120</v>
      </c>
      <c r="I98" s="89">
        <v>9.2859999999999996</v>
      </c>
      <c r="J98" s="89">
        <f t="shared" si="5"/>
        <v>89.15</v>
      </c>
      <c r="K98" s="89">
        <f t="shared" si="6"/>
        <v>21.03</v>
      </c>
      <c r="L98" s="89">
        <f t="shared" si="7"/>
        <v>110.18</v>
      </c>
    </row>
    <row r="99" spans="1:12" ht="51.75">
      <c r="A99" s="89">
        <v>92</v>
      </c>
      <c r="B99" s="101" t="s">
        <v>10</v>
      </c>
      <c r="C99" s="101" t="s">
        <v>165</v>
      </c>
      <c r="D99" s="97" t="s">
        <v>31</v>
      </c>
      <c r="E99" s="97" t="s">
        <v>460</v>
      </c>
      <c r="F99" s="95">
        <v>0.1</v>
      </c>
      <c r="G99" s="89">
        <v>1295</v>
      </c>
      <c r="H99" s="90">
        <v>168</v>
      </c>
      <c r="I99" s="89">
        <v>7.7080000000000002</v>
      </c>
      <c r="J99" s="89">
        <f t="shared" si="5"/>
        <v>129.49</v>
      </c>
      <c r="K99" s="89">
        <f t="shared" si="6"/>
        <v>30.55</v>
      </c>
      <c r="L99" s="89">
        <f t="shared" si="7"/>
        <v>160.04000000000002</v>
      </c>
    </row>
    <row r="100" spans="1:12" ht="51.75">
      <c r="A100" s="89">
        <v>93</v>
      </c>
      <c r="B100" s="101" t="s">
        <v>10</v>
      </c>
      <c r="C100" s="101" t="s">
        <v>165</v>
      </c>
      <c r="D100" s="97" t="s">
        <v>31</v>
      </c>
      <c r="E100" s="98" t="s">
        <v>461</v>
      </c>
      <c r="F100" s="95">
        <v>0.1</v>
      </c>
      <c r="G100" s="89">
        <v>1295</v>
      </c>
      <c r="H100" s="90">
        <v>80</v>
      </c>
      <c r="I100" s="89">
        <v>7.7080000000000002</v>
      </c>
      <c r="J100" s="89">
        <f t="shared" si="5"/>
        <v>61.66</v>
      </c>
      <c r="K100" s="89">
        <f t="shared" si="6"/>
        <v>14.55</v>
      </c>
      <c r="L100" s="89">
        <f t="shared" si="7"/>
        <v>76.209999999999994</v>
      </c>
    </row>
    <row r="101" spans="1:12" ht="51.75">
      <c r="A101" s="89">
        <v>94</v>
      </c>
      <c r="B101" s="101" t="s">
        <v>10</v>
      </c>
      <c r="C101" s="101" t="s">
        <v>165</v>
      </c>
      <c r="D101" s="97" t="s">
        <v>31</v>
      </c>
      <c r="E101" s="98" t="s">
        <v>461</v>
      </c>
      <c r="F101" s="95">
        <v>0.1</v>
      </c>
      <c r="G101" s="89">
        <v>1295</v>
      </c>
      <c r="H101" s="90">
        <v>88</v>
      </c>
      <c r="I101" s="89">
        <v>7.7080000000000002</v>
      </c>
      <c r="J101" s="89">
        <f t="shared" si="5"/>
        <v>67.83</v>
      </c>
      <c r="K101" s="89">
        <f t="shared" si="6"/>
        <v>16</v>
      </c>
      <c r="L101" s="89">
        <f t="shared" si="7"/>
        <v>83.83</v>
      </c>
    </row>
    <row r="102" spans="1:12" ht="26.25">
      <c r="A102" s="89">
        <v>95</v>
      </c>
      <c r="B102" s="101" t="s">
        <v>289</v>
      </c>
      <c r="C102" s="101" t="s">
        <v>382</v>
      </c>
      <c r="D102" s="97" t="s">
        <v>31</v>
      </c>
      <c r="E102" s="98" t="s">
        <v>521</v>
      </c>
      <c r="F102" s="95">
        <v>0.05</v>
      </c>
      <c r="G102" s="89">
        <v>1255</v>
      </c>
      <c r="H102" s="90">
        <v>8</v>
      </c>
      <c r="I102" s="89">
        <v>7.47</v>
      </c>
      <c r="J102" s="89">
        <f t="shared" si="5"/>
        <v>2.99</v>
      </c>
      <c r="K102" s="89">
        <f t="shared" si="6"/>
        <v>0.71</v>
      </c>
      <c r="L102" s="89">
        <f t="shared" si="7"/>
        <v>3.7</v>
      </c>
    </row>
    <row r="103" spans="1:12" ht="39">
      <c r="A103" s="89">
        <v>96</v>
      </c>
      <c r="B103" s="101" t="s">
        <v>289</v>
      </c>
      <c r="C103" s="101" t="s">
        <v>291</v>
      </c>
      <c r="D103" s="97" t="s">
        <v>31</v>
      </c>
      <c r="E103" s="98" t="s">
        <v>295</v>
      </c>
      <c r="F103" s="95">
        <v>0.2</v>
      </c>
      <c r="G103" s="89">
        <v>1255</v>
      </c>
      <c r="H103" s="90">
        <v>160</v>
      </c>
      <c r="I103" s="89">
        <v>7.47</v>
      </c>
      <c r="J103" s="89">
        <f t="shared" si="5"/>
        <v>239.04</v>
      </c>
      <c r="K103" s="89">
        <f t="shared" si="6"/>
        <v>56.39</v>
      </c>
      <c r="L103" s="89">
        <f t="shared" si="7"/>
        <v>295.43</v>
      </c>
    </row>
    <row r="104" spans="1:12" ht="30">
      <c r="A104" s="89">
        <v>97</v>
      </c>
      <c r="B104" s="101" t="s">
        <v>10</v>
      </c>
      <c r="C104" s="101" t="s">
        <v>179</v>
      </c>
      <c r="D104" s="97" t="s">
        <v>181</v>
      </c>
      <c r="E104" s="98" t="s">
        <v>229</v>
      </c>
      <c r="F104" s="96">
        <v>0.1</v>
      </c>
      <c r="G104" s="89">
        <v>1805</v>
      </c>
      <c r="H104" s="90">
        <v>40</v>
      </c>
      <c r="I104" s="89">
        <v>10.744</v>
      </c>
      <c r="J104" s="89">
        <f t="shared" ref="J104:J135" si="8">ROUND(I104*H104*F104,2)</f>
        <v>42.98</v>
      </c>
      <c r="K104" s="89">
        <f t="shared" si="6"/>
        <v>10.14</v>
      </c>
      <c r="L104" s="89">
        <f t="shared" si="7"/>
        <v>53.12</v>
      </c>
    </row>
    <row r="105" spans="1:12" ht="51.75">
      <c r="A105" s="89">
        <v>98</v>
      </c>
      <c r="B105" s="101" t="s">
        <v>10</v>
      </c>
      <c r="C105" s="101" t="s">
        <v>165</v>
      </c>
      <c r="D105" s="97" t="s">
        <v>35</v>
      </c>
      <c r="E105" s="98" t="s">
        <v>522</v>
      </c>
      <c r="F105" s="95">
        <v>0.1</v>
      </c>
      <c r="G105" s="89">
        <v>1370</v>
      </c>
      <c r="H105" s="90">
        <v>128</v>
      </c>
      <c r="I105" s="89">
        <v>8.1549999999999994</v>
      </c>
      <c r="J105" s="89">
        <f t="shared" si="8"/>
        <v>104.38</v>
      </c>
      <c r="K105" s="89">
        <f t="shared" si="6"/>
        <v>24.62</v>
      </c>
      <c r="L105" s="89">
        <f t="shared" si="7"/>
        <v>129</v>
      </c>
    </row>
    <row r="106" spans="1:12" ht="51.75">
      <c r="A106" s="89">
        <v>99</v>
      </c>
      <c r="B106" s="100" t="s">
        <v>10</v>
      </c>
      <c r="C106" s="100" t="s">
        <v>165</v>
      </c>
      <c r="D106" s="89" t="s">
        <v>31</v>
      </c>
      <c r="E106" s="89" t="s">
        <v>463</v>
      </c>
      <c r="F106" s="95">
        <v>0.1</v>
      </c>
      <c r="G106" s="89">
        <v>1235</v>
      </c>
      <c r="H106" s="90">
        <v>168</v>
      </c>
      <c r="I106" s="89">
        <v>7.351</v>
      </c>
      <c r="J106" s="89">
        <f t="shared" si="8"/>
        <v>123.5</v>
      </c>
      <c r="K106" s="89">
        <f t="shared" si="6"/>
        <v>29.13</v>
      </c>
      <c r="L106" s="89">
        <f t="shared" si="7"/>
        <v>152.63</v>
      </c>
    </row>
    <row r="107" spans="1:12" ht="30">
      <c r="A107" s="89">
        <v>100</v>
      </c>
      <c r="B107" s="100" t="s">
        <v>10</v>
      </c>
      <c r="C107" s="100" t="s">
        <v>55</v>
      </c>
      <c r="D107" s="89" t="s">
        <v>389</v>
      </c>
      <c r="E107" s="89" t="s">
        <v>390</v>
      </c>
      <c r="F107" s="95">
        <v>0.2</v>
      </c>
      <c r="G107" s="89">
        <v>2205</v>
      </c>
      <c r="H107" s="90">
        <v>136</v>
      </c>
      <c r="I107" s="89">
        <v>13.125</v>
      </c>
      <c r="J107" s="89">
        <f t="shared" si="8"/>
        <v>357</v>
      </c>
      <c r="K107" s="89">
        <f t="shared" si="6"/>
        <v>84.22</v>
      </c>
      <c r="L107" s="89">
        <f t="shared" si="7"/>
        <v>441.22</v>
      </c>
    </row>
    <row r="108" spans="1:12" ht="51.75">
      <c r="A108" s="89">
        <v>101</v>
      </c>
      <c r="B108" s="100" t="s">
        <v>10</v>
      </c>
      <c r="C108" s="100" t="s">
        <v>165</v>
      </c>
      <c r="D108" s="89" t="s">
        <v>35</v>
      </c>
      <c r="E108" s="89" t="s">
        <v>464</v>
      </c>
      <c r="F108" s="95">
        <v>0.1</v>
      </c>
      <c r="G108" s="89">
        <v>1330</v>
      </c>
      <c r="H108" s="90">
        <v>120</v>
      </c>
      <c r="I108" s="89">
        <v>7.9169999999999998</v>
      </c>
      <c r="J108" s="89">
        <f t="shared" si="8"/>
        <v>95</v>
      </c>
      <c r="K108" s="89">
        <f t="shared" si="6"/>
        <v>22.41</v>
      </c>
      <c r="L108" s="89">
        <f t="shared" si="7"/>
        <v>117.41</v>
      </c>
    </row>
    <row r="109" spans="1:12" ht="26.25">
      <c r="A109" s="89">
        <v>102</v>
      </c>
      <c r="B109" s="100" t="s">
        <v>10</v>
      </c>
      <c r="C109" s="100" t="s">
        <v>55</v>
      </c>
      <c r="D109" s="89" t="s">
        <v>35</v>
      </c>
      <c r="E109" s="89" t="s">
        <v>274</v>
      </c>
      <c r="F109" s="95">
        <v>0.2</v>
      </c>
      <c r="G109" s="89">
        <v>1365</v>
      </c>
      <c r="H109" s="90">
        <v>120</v>
      </c>
      <c r="I109" s="89">
        <v>8.125</v>
      </c>
      <c r="J109" s="89">
        <f t="shared" si="8"/>
        <v>195</v>
      </c>
      <c r="K109" s="89">
        <f t="shared" si="6"/>
        <v>46</v>
      </c>
      <c r="L109" s="89">
        <f t="shared" si="7"/>
        <v>241</v>
      </c>
    </row>
    <row r="110" spans="1:12" ht="26.25">
      <c r="A110" s="89">
        <v>103</v>
      </c>
      <c r="B110" s="100" t="s">
        <v>10</v>
      </c>
      <c r="C110" s="100" t="s">
        <v>55</v>
      </c>
      <c r="D110" s="89" t="s">
        <v>5</v>
      </c>
      <c r="E110" s="89" t="s">
        <v>119</v>
      </c>
      <c r="F110" s="95">
        <v>0.2</v>
      </c>
      <c r="G110" s="89">
        <v>1505</v>
      </c>
      <c r="H110" s="90">
        <v>160</v>
      </c>
      <c r="I110" s="89">
        <v>8.9580000000000002</v>
      </c>
      <c r="J110" s="89">
        <f t="shared" si="8"/>
        <v>286.66000000000003</v>
      </c>
      <c r="K110" s="89">
        <f t="shared" si="6"/>
        <v>67.62</v>
      </c>
      <c r="L110" s="89">
        <f t="shared" si="7"/>
        <v>354.28000000000003</v>
      </c>
    </row>
    <row r="111" spans="1:12" ht="51.75">
      <c r="A111" s="89">
        <v>104</v>
      </c>
      <c r="B111" s="100" t="s">
        <v>10</v>
      </c>
      <c r="C111" s="100" t="s">
        <v>165</v>
      </c>
      <c r="D111" s="89" t="s">
        <v>5</v>
      </c>
      <c r="E111" s="89" t="s">
        <v>185</v>
      </c>
      <c r="F111" s="95">
        <v>0.2</v>
      </c>
      <c r="G111" s="89">
        <v>1590</v>
      </c>
      <c r="H111" s="90">
        <v>80</v>
      </c>
      <c r="I111" s="89">
        <v>9.4640000000000004</v>
      </c>
      <c r="J111" s="89">
        <f t="shared" si="8"/>
        <v>151.41999999999999</v>
      </c>
      <c r="K111" s="89">
        <f t="shared" si="6"/>
        <v>35.72</v>
      </c>
      <c r="L111" s="89">
        <f t="shared" si="7"/>
        <v>187.14</v>
      </c>
    </row>
    <row r="112" spans="1:12" ht="51.75">
      <c r="A112" s="89">
        <v>105</v>
      </c>
      <c r="B112" s="100" t="s">
        <v>10</v>
      </c>
      <c r="C112" s="100" t="s">
        <v>165</v>
      </c>
      <c r="D112" s="89" t="s">
        <v>5</v>
      </c>
      <c r="E112" s="89" t="s">
        <v>185</v>
      </c>
      <c r="F112" s="95">
        <v>0.2</v>
      </c>
      <c r="G112" s="89">
        <v>1590</v>
      </c>
      <c r="H112" s="90">
        <v>48</v>
      </c>
      <c r="I112" s="89">
        <v>9.4640000000000004</v>
      </c>
      <c r="J112" s="89">
        <f t="shared" si="8"/>
        <v>90.85</v>
      </c>
      <c r="K112" s="89">
        <f t="shared" si="6"/>
        <v>21.43</v>
      </c>
      <c r="L112" s="89">
        <f t="shared" si="7"/>
        <v>112.28</v>
      </c>
    </row>
    <row r="113" spans="1:12" ht="39">
      <c r="A113" s="89">
        <v>106</v>
      </c>
      <c r="B113" s="100" t="s">
        <v>289</v>
      </c>
      <c r="C113" s="100" t="s">
        <v>290</v>
      </c>
      <c r="D113" s="89" t="s">
        <v>5</v>
      </c>
      <c r="E113" s="89" t="s">
        <v>296</v>
      </c>
      <c r="F113" s="95">
        <v>0.1</v>
      </c>
      <c r="G113" s="89">
        <v>1545</v>
      </c>
      <c r="H113" s="90">
        <v>88</v>
      </c>
      <c r="I113" s="89">
        <v>9.1959999999999997</v>
      </c>
      <c r="J113" s="89">
        <f t="shared" si="8"/>
        <v>80.92</v>
      </c>
      <c r="K113" s="89">
        <f t="shared" si="6"/>
        <v>19.09</v>
      </c>
      <c r="L113" s="89">
        <f t="shared" si="7"/>
        <v>100.01</v>
      </c>
    </row>
    <row r="114" spans="1:12" ht="39">
      <c r="A114" s="89">
        <v>107</v>
      </c>
      <c r="B114" s="100" t="s">
        <v>289</v>
      </c>
      <c r="C114" s="100" t="s">
        <v>290</v>
      </c>
      <c r="D114" s="89" t="s">
        <v>5</v>
      </c>
      <c r="E114" s="89" t="s">
        <v>465</v>
      </c>
      <c r="F114" s="95">
        <v>0.1</v>
      </c>
      <c r="G114" s="89">
        <v>1545</v>
      </c>
      <c r="H114" s="90">
        <v>24</v>
      </c>
      <c r="I114" s="89">
        <v>9.1959999999999997</v>
      </c>
      <c r="J114" s="89">
        <f t="shared" si="8"/>
        <v>22.07</v>
      </c>
      <c r="K114" s="89">
        <f t="shared" si="6"/>
        <v>5.21</v>
      </c>
      <c r="L114" s="89">
        <f t="shared" si="7"/>
        <v>27.28</v>
      </c>
    </row>
    <row r="115" spans="1:12" ht="39">
      <c r="A115" s="89">
        <v>108</v>
      </c>
      <c r="B115" s="100" t="s">
        <v>289</v>
      </c>
      <c r="C115" s="100" t="s">
        <v>290</v>
      </c>
      <c r="D115" s="89" t="s">
        <v>5</v>
      </c>
      <c r="E115" s="89" t="s">
        <v>465</v>
      </c>
      <c r="F115" s="95">
        <v>0.1</v>
      </c>
      <c r="G115" s="89">
        <v>1545</v>
      </c>
      <c r="H115" s="90">
        <v>128</v>
      </c>
      <c r="I115" s="89">
        <v>9.1959999999999997</v>
      </c>
      <c r="J115" s="89">
        <f t="shared" si="8"/>
        <v>117.71</v>
      </c>
      <c r="K115" s="89">
        <f t="shared" si="6"/>
        <v>27.77</v>
      </c>
      <c r="L115" s="89">
        <f t="shared" si="7"/>
        <v>145.47999999999999</v>
      </c>
    </row>
    <row r="116" spans="1:12" ht="51.75">
      <c r="A116" s="89">
        <v>109</v>
      </c>
      <c r="B116" s="100" t="s">
        <v>10</v>
      </c>
      <c r="C116" s="100" t="s">
        <v>165</v>
      </c>
      <c r="D116" s="89" t="s">
        <v>31</v>
      </c>
      <c r="E116" s="89" t="s">
        <v>466</v>
      </c>
      <c r="F116" s="95">
        <v>0.1</v>
      </c>
      <c r="G116" s="89">
        <v>1315</v>
      </c>
      <c r="H116" s="90">
        <v>8</v>
      </c>
      <c r="I116" s="89">
        <v>7.827</v>
      </c>
      <c r="J116" s="89">
        <f t="shared" si="8"/>
        <v>6.26</v>
      </c>
      <c r="K116" s="89">
        <f t="shared" si="6"/>
        <v>1.48</v>
      </c>
      <c r="L116" s="89">
        <f t="shared" si="7"/>
        <v>7.74</v>
      </c>
    </row>
    <row r="117" spans="1:12" ht="51.75">
      <c r="A117" s="89">
        <v>110</v>
      </c>
      <c r="B117" s="100" t="s">
        <v>10</v>
      </c>
      <c r="C117" s="100" t="s">
        <v>165</v>
      </c>
      <c r="D117" s="89" t="s">
        <v>31</v>
      </c>
      <c r="E117" s="89" t="s">
        <v>466</v>
      </c>
      <c r="F117" s="95">
        <v>0.1</v>
      </c>
      <c r="G117" s="89">
        <v>1315</v>
      </c>
      <c r="H117" s="90">
        <v>32</v>
      </c>
      <c r="I117" s="89">
        <v>7.827</v>
      </c>
      <c r="J117" s="89">
        <f t="shared" si="8"/>
        <v>25.05</v>
      </c>
      <c r="K117" s="89">
        <f t="shared" si="6"/>
        <v>5.91</v>
      </c>
      <c r="L117" s="89">
        <f t="shared" si="7"/>
        <v>30.96</v>
      </c>
    </row>
    <row r="118" spans="1:12" ht="51.75">
      <c r="A118" s="89">
        <v>111</v>
      </c>
      <c r="B118" s="100" t="s">
        <v>10</v>
      </c>
      <c r="C118" s="100" t="s">
        <v>165</v>
      </c>
      <c r="D118" s="89" t="s">
        <v>31</v>
      </c>
      <c r="E118" s="89" t="s">
        <v>466</v>
      </c>
      <c r="F118" s="95">
        <v>0.1</v>
      </c>
      <c r="G118" s="89">
        <v>1315</v>
      </c>
      <c r="H118" s="90">
        <v>88</v>
      </c>
      <c r="I118" s="89">
        <v>7.827</v>
      </c>
      <c r="J118" s="89">
        <f t="shared" si="8"/>
        <v>68.88</v>
      </c>
      <c r="K118" s="89">
        <f t="shared" si="6"/>
        <v>16.25</v>
      </c>
      <c r="L118" s="89">
        <f t="shared" si="7"/>
        <v>85.13</v>
      </c>
    </row>
    <row r="119" spans="1:12" ht="51.75">
      <c r="A119" s="89">
        <v>112</v>
      </c>
      <c r="B119" s="100" t="s">
        <v>10</v>
      </c>
      <c r="C119" s="100" t="s">
        <v>165</v>
      </c>
      <c r="D119" s="89" t="s">
        <v>31</v>
      </c>
      <c r="E119" s="89" t="s">
        <v>467</v>
      </c>
      <c r="F119" s="95">
        <v>0.1</v>
      </c>
      <c r="G119" s="89">
        <v>1255</v>
      </c>
      <c r="H119" s="90">
        <v>80</v>
      </c>
      <c r="I119" s="89">
        <v>7.47</v>
      </c>
      <c r="J119" s="89">
        <f t="shared" si="8"/>
        <v>59.76</v>
      </c>
      <c r="K119" s="89">
        <f t="shared" si="6"/>
        <v>14.1</v>
      </c>
      <c r="L119" s="89">
        <f t="shared" si="7"/>
        <v>73.86</v>
      </c>
    </row>
    <row r="120" spans="1:12" ht="51.75">
      <c r="A120" s="89">
        <v>113</v>
      </c>
      <c r="B120" s="100" t="s">
        <v>10</v>
      </c>
      <c r="C120" s="100" t="s">
        <v>165</v>
      </c>
      <c r="D120" s="89" t="s">
        <v>31</v>
      </c>
      <c r="E120" s="89" t="s">
        <v>467</v>
      </c>
      <c r="F120" s="95">
        <v>0.1</v>
      </c>
      <c r="G120" s="89">
        <v>1255</v>
      </c>
      <c r="H120" s="90">
        <v>88</v>
      </c>
      <c r="I120" s="89">
        <v>7.47</v>
      </c>
      <c r="J120" s="89">
        <f t="shared" si="8"/>
        <v>65.739999999999995</v>
      </c>
      <c r="K120" s="89">
        <f t="shared" si="6"/>
        <v>15.51</v>
      </c>
      <c r="L120" s="89">
        <f t="shared" si="7"/>
        <v>81.25</v>
      </c>
    </row>
    <row r="121" spans="1:12" ht="26.25">
      <c r="A121" s="89">
        <v>114</v>
      </c>
      <c r="B121" s="100" t="s">
        <v>10</v>
      </c>
      <c r="C121" s="100" t="s">
        <v>55</v>
      </c>
      <c r="D121" s="89" t="s">
        <v>5</v>
      </c>
      <c r="E121" s="89" t="s">
        <v>103</v>
      </c>
      <c r="F121" s="95">
        <v>0.2</v>
      </c>
      <c r="G121" s="89">
        <v>1525</v>
      </c>
      <c r="H121" s="90">
        <v>32</v>
      </c>
      <c r="I121" s="89">
        <v>9.077</v>
      </c>
      <c r="J121" s="89">
        <f t="shared" si="8"/>
        <v>58.09</v>
      </c>
      <c r="K121" s="89">
        <f t="shared" si="6"/>
        <v>13.7</v>
      </c>
      <c r="L121" s="89">
        <f t="shared" si="7"/>
        <v>71.790000000000006</v>
      </c>
    </row>
    <row r="122" spans="1:12" ht="26.25">
      <c r="A122" s="89">
        <v>115</v>
      </c>
      <c r="B122" s="100" t="s">
        <v>10</v>
      </c>
      <c r="C122" s="100" t="s">
        <v>55</v>
      </c>
      <c r="D122" s="89" t="s">
        <v>5</v>
      </c>
      <c r="E122" s="89" t="s">
        <v>103</v>
      </c>
      <c r="F122" s="95">
        <v>0.2</v>
      </c>
      <c r="G122" s="89">
        <v>1525</v>
      </c>
      <c r="H122" s="90">
        <v>8</v>
      </c>
      <c r="I122" s="89">
        <v>9.077</v>
      </c>
      <c r="J122" s="89">
        <f t="shared" si="8"/>
        <v>14.52</v>
      </c>
      <c r="K122" s="89">
        <f t="shared" si="6"/>
        <v>3.43</v>
      </c>
      <c r="L122" s="89">
        <f t="shared" si="7"/>
        <v>17.95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VRS_sept</vt:lpstr>
      <vt:lpstr>1.tabula</vt:lpstr>
      <vt:lpstr>2.tabula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2024-11-04T08:11:27Z</dcterms:modified>
</cp:coreProperties>
</file>