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-itd-01.lm.local\LRLMSharedFolders$\FAD\FVD\Apropriacija\2026_gads\LNG_Mājokļa_pabalsts_SPSPL_groz_2026\"/>
    </mc:Choice>
  </mc:AlternateContent>
  <xr:revisionPtr revIDLastSave="0" documentId="13_ncr:1_{D15D2627-7608-4593-B162-7C311C4C6E5C}" xr6:coauthVersionLast="47" xr6:coauthVersionMax="47" xr10:uidLastSave="{00000000-0000-0000-0000-000000000000}"/>
  <bookViews>
    <workbookView xWindow="-110" yWindow="-110" windowWidth="25820" windowHeight="13900" xr2:uid="{6E940812-8593-4617-AF4C-99C5F754FAA6}"/>
  </bookViews>
  <sheets>
    <sheet name="Anotācijas_pielikums" sheetId="5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5" i="55" l="1"/>
  <c r="C34" i="55"/>
  <c r="K35" i="55"/>
  <c r="F35" i="55"/>
  <c r="M35" i="55"/>
  <c r="L35" i="55"/>
  <c r="H35" i="55"/>
  <c r="H57" i="55"/>
  <c r="H62" i="55"/>
  <c r="C46" i="55"/>
  <c r="F46" i="55"/>
  <c r="E46" i="55" s="1"/>
  <c r="C47" i="55"/>
  <c r="F47" i="55"/>
  <c r="E47" i="55" s="1"/>
  <c r="C48" i="55"/>
  <c r="F48" i="55"/>
  <c r="E48" i="55" s="1"/>
  <c r="C49" i="55"/>
  <c r="F49" i="55"/>
  <c r="E49" i="55" s="1"/>
  <c r="F44" i="55"/>
  <c r="F45" i="55"/>
  <c r="F50" i="55"/>
  <c r="F51" i="55"/>
  <c r="F52" i="55"/>
  <c r="F53" i="55"/>
  <c r="F54" i="55"/>
  <c r="F43" i="55"/>
  <c r="C54" i="55"/>
  <c r="C53" i="55"/>
  <c r="C52" i="55"/>
  <c r="C51" i="55"/>
  <c r="C50" i="55"/>
  <c r="G55" i="55"/>
  <c r="C45" i="55"/>
  <c r="C44" i="55"/>
  <c r="C43" i="55"/>
  <c r="E30" i="55"/>
  <c r="E31" i="55"/>
  <c r="E32" i="55"/>
  <c r="E33" i="55"/>
  <c r="E34" i="55"/>
  <c r="E23" i="55"/>
  <c r="E24" i="55"/>
  <c r="E25" i="55"/>
  <c r="E26" i="55"/>
  <c r="E27" i="55"/>
  <c r="E28" i="55"/>
  <c r="E29" i="55"/>
  <c r="J30" i="55"/>
  <c r="J31" i="55"/>
  <c r="J32" i="55"/>
  <c r="J33" i="55"/>
  <c r="J34" i="55"/>
  <c r="J23" i="55"/>
  <c r="J24" i="55"/>
  <c r="J25" i="55"/>
  <c r="J26" i="55"/>
  <c r="J27" i="55"/>
  <c r="J28" i="55"/>
  <c r="J29" i="55"/>
  <c r="C37" i="55"/>
  <c r="A30" i="55"/>
  <c r="F55" i="55" l="1"/>
  <c r="C55" i="55"/>
  <c r="H55" i="55"/>
  <c r="C29" i="55" l="1"/>
  <c r="C28" i="55"/>
  <c r="C27" i="55"/>
  <c r="C26" i="55"/>
  <c r="C25" i="55"/>
  <c r="C24" i="55"/>
  <c r="C23" i="55"/>
  <c r="I30" i="55"/>
  <c r="K30" i="55"/>
  <c r="L30" i="55"/>
  <c r="M30" i="55"/>
  <c r="I31" i="55"/>
  <c r="K31" i="55"/>
  <c r="L31" i="55"/>
  <c r="M31" i="55"/>
  <c r="I32" i="55"/>
  <c r="K32" i="55"/>
  <c r="L32" i="55"/>
  <c r="M32" i="55"/>
  <c r="I33" i="55"/>
  <c r="K33" i="55"/>
  <c r="L33" i="55"/>
  <c r="M33" i="55"/>
  <c r="I34" i="55"/>
  <c r="K34" i="55"/>
  <c r="L34" i="55"/>
  <c r="M34" i="55"/>
  <c r="F30" i="55"/>
  <c r="G30" i="55"/>
  <c r="H30" i="55"/>
  <c r="F31" i="55"/>
  <c r="G31" i="55"/>
  <c r="F32" i="55"/>
  <c r="G32" i="55"/>
  <c r="H32" i="55"/>
  <c r="F33" i="55"/>
  <c r="G33" i="55"/>
  <c r="H33" i="55"/>
  <c r="F34" i="55"/>
  <c r="G34" i="55"/>
  <c r="H34" i="55"/>
  <c r="D30" i="55"/>
  <c r="D31" i="55"/>
  <c r="D32" i="55"/>
  <c r="D33" i="55"/>
  <c r="D34" i="55"/>
  <c r="C32" i="55" l="1"/>
  <c r="G35" i="55"/>
  <c r="C33" i="55"/>
  <c r="D35" i="55"/>
  <c r="I35" i="55"/>
  <c r="M38" i="55"/>
  <c r="C11" i="55"/>
  <c r="C30" i="55"/>
  <c r="C12" i="55"/>
  <c r="C7" i="55"/>
  <c r="C15" i="55"/>
  <c r="H31" i="55"/>
  <c r="C31" i="55" s="1"/>
  <c r="C8" i="55"/>
  <c r="C14" i="55"/>
  <c r="D19" i="55"/>
  <c r="C18" i="55"/>
  <c r="C13" i="55"/>
  <c r="C16" i="55"/>
  <c r="C10" i="55"/>
  <c r="C17" i="55"/>
  <c r="C9" i="55"/>
  <c r="F19" i="55"/>
  <c r="H19" i="55"/>
  <c r="I19" i="55"/>
  <c r="G19" i="55"/>
  <c r="M19" i="55"/>
  <c r="L19" i="55"/>
  <c r="K19" i="55"/>
  <c r="H38" i="55" l="1"/>
  <c r="C38" i="55" s="1"/>
  <c r="C19" i="55"/>
  <c r="H61" i="55" l="1"/>
  <c r="H63" i="55"/>
  <c r="I64" i="55" l="1"/>
</calcChain>
</file>

<file path=xl/sharedStrings.xml><?xml version="1.0" encoding="utf-8"?>
<sst xmlns="http://schemas.openxmlformats.org/spreadsheetml/2006/main" count="154" uniqueCount="50">
  <si>
    <t>jūnijs</t>
  </si>
  <si>
    <t>jūlijs</t>
  </si>
  <si>
    <t>augusts</t>
  </si>
  <si>
    <t>septembris</t>
  </si>
  <si>
    <t>oktobris</t>
  </si>
  <si>
    <t>novembris</t>
  </si>
  <si>
    <t>decembris</t>
  </si>
  <si>
    <t>janvāris</t>
  </si>
  <si>
    <t>februāris</t>
  </si>
  <si>
    <t>marts</t>
  </si>
  <si>
    <t>aprīlis</t>
  </si>
  <si>
    <t>maijs</t>
  </si>
  <si>
    <t>valsts budžets</t>
  </si>
  <si>
    <t>Plāns</t>
  </si>
  <si>
    <t>x</t>
  </si>
  <si>
    <t>Izdevumi KOPĀ</t>
  </si>
  <si>
    <t>pašvaldību budžets</t>
  </si>
  <si>
    <t>Mājokļa pabalsts</t>
  </si>
  <si>
    <t>Bāze</t>
  </si>
  <si>
    <t>Plāns bez grozījumiem*</t>
  </si>
  <si>
    <t>*26-TA-406: Tiesību akta projekta "Grozījums Sociālo pakalpojumu un sociālās palīdzības likumā" sākotnējās ietekmes (ex-ante) novērtējuma ziņojums (anotācija) 1. pielikums</t>
  </si>
  <si>
    <t>Pabalsta saņēmēju skaits</t>
  </si>
  <si>
    <t>Vidējais apmērs</t>
  </si>
  <si>
    <t>KOPĀ, 2026</t>
  </si>
  <si>
    <t>Izdevumi KOPĀ*</t>
  </si>
  <si>
    <t>Mājokļa pabalsts*</t>
  </si>
  <si>
    <t>GMI pabalsts*</t>
  </si>
  <si>
    <t>Valsts budžeta izdevumi KOPĀ</t>
  </si>
  <si>
    <t>Valsts budžeta izdevumi KOPĀ*</t>
  </si>
  <si>
    <t>GMI pabalsts</t>
  </si>
  <si>
    <t>fakts</t>
  </si>
  <si>
    <t>plāns</t>
  </si>
  <si>
    <t>Faktiskā izpilde/ 
LM naudas plūsma</t>
  </si>
  <si>
    <t>Piemaksas</t>
  </si>
  <si>
    <t>1) Papildu nepieciešams mājokļa pabalsta izdevumu segšanai</t>
  </si>
  <si>
    <t>2)  Atbalsta pašvaldību SD darbiniekiem par darba intensitātes pieaugumu, kas saistīts ar SPSPL grozījumos ietvertajām izmaiņām mājokļa pabalsta piešķiršanas nosacījumos izdevumu segšanai</t>
  </si>
  <si>
    <t>3) Pašvaldību sociālās palīdzības un sociālo pakalpojumu administrēšanas lietojumprogrammas (SOPA) pielāgošanas izdevumu segšanai</t>
  </si>
  <si>
    <t>KOPĀ nepieciešams papipildu 2026. gadā</t>
  </si>
  <si>
    <t>Pielikums</t>
  </si>
  <si>
    <t>https://titania.saeima.lv/LIVS14/SaeimaLIVS14.nsf/0/A22FAE98E8AACD1FC2258DB0003FBEB8?OpenDocument</t>
  </si>
  <si>
    <t>Sandra Strēle</t>
  </si>
  <si>
    <t>Tālr. 20688355</t>
  </si>
  <si>
    <t>Sandra.Strele@lm.gov.lv</t>
  </si>
  <si>
    <t>Labklājības ministrija</t>
  </si>
  <si>
    <t>Finanšu vadības departaments</t>
  </si>
  <si>
    <t>Piemaksas saņēmēju skaits</t>
  </si>
  <si>
    <t>EKK 7460 "Pārējie valsts budžeta uzturēšanas izdevumu transferti pašvaldībām"</t>
  </si>
  <si>
    <t>EKK 5000 "Pamatkapitāla veidošana"</t>
  </si>
  <si>
    <t>Tiesību akta projekta 26- TA-1861 "Par finanšu līdzekļu piešķiršanu no valsts budžeta programmas "Līdzekļi neparedzētiem gadījumiem"" sākotnējās ietekmes (ex-ante) novērtējuma ziņojums (anotācija)</t>
  </si>
  <si>
    <t xml:space="preserve">Papildu nepieciešamais finansējums 2026. gadā SPSPL grozījumu izdevumu segšanai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</si>
</sst>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  <family val="2"/>
      <charset val="186"/>
    </font>
    <font>
      <sz val="11"/>
      <color indexed="8"/>
      <name val="Calibri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Arial"/>
      <family val="2"/>
      <charset val="186"/>
    </font>
    <font>
      <i/>
      <sz val="10"/>
      <name val="Times New Roman"/>
      <family val="1"/>
      <charset val="186"/>
    </font>
    <font>
      <b/>
      <i/>
      <sz val="10"/>
      <name val="Times New Roman"/>
      <family val="1"/>
      <charset val="186"/>
    </font>
    <font>
      <sz val="11"/>
      <name val="Times New Roman"/>
      <family val="1"/>
      <charset val="186"/>
    </font>
    <font>
      <sz val="8"/>
      <name val="Times New Roman"/>
      <family val="1"/>
      <charset val="186"/>
    </font>
    <font>
      <b/>
      <sz val="8"/>
      <color theme="8" tint="-0.499984740745262"/>
      <name val="Times New Roman"/>
      <family val="1"/>
      <charset val="186"/>
    </font>
    <font>
      <b/>
      <sz val="12"/>
      <color theme="8" tint="-0.499984740745262"/>
      <name val="Times New Roman"/>
      <family val="1"/>
      <charset val="186"/>
    </font>
    <font>
      <sz val="8"/>
      <color theme="8" tint="-0.499984740745262"/>
      <name val="Times New Roman"/>
      <family val="1"/>
      <charset val="186"/>
    </font>
    <font>
      <b/>
      <sz val="10"/>
      <color theme="8" tint="-0.499984740745262"/>
      <name val="Times New Roman"/>
      <family val="1"/>
      <charset val="186"/>
    </font>
    <font>
      <sz val="10"/>
      <color theme="8" tint="-0.499984740745262"/>
      <name val="Times New Roman"/>
      <family val="1"/>
      <charset val="186"/>
    </font>
    <font>
      <i/>
      <sz val="10"/>
      <color theme="8" tint="-0.499984740745262"/>
      <name val="Times New Roman"/>
      <family val="1"/>
      <charset val="186"/>
    </font>
    <font>
      <b/>
      <sz val="10"/>
      <color rgb="FFC00000"/>
      <name val="Times New Roman"/>
      <family val="1"/>
      <charset val="186"/>
    </font>
    <font>
      <b/>
      <i/>
      <sz val="10"/>
      <color rgb="FFC00000"/>
      <name val="Times New Roman"/>
      <family val="1"/>
      <charset val="186"/>
    </font>
    <font>
      <sz val="10"/>
      <color rgb="FFC00000"/>
      <name val="Times New Roman"/>
      <family val="1"/>
      <charset val="186"/>
    </font>
    <font>
      <b/>
      <sz val="14"/>
      <color rgb="FFC00000"/>
      <name val="Times New Roman"/>
      <family val="1"/>
      <charset val="186"/>
    </font>
    <font>
      <b/>
      <sz val="16"/>
      <name val="Times New Roman"/>
      <family val="1"/>
      <charset val="186"/>
    </font>
    <font>
      <u/>
      <sz val="10"/>
      <color theme="10"/>
      <name val="Arial"/>
      <family val="2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0" fillId="0" borderId="0" applyNumberFormat="0" applyFill="0" applyBorder="0" applyAlignment="0" applyProtection="0"/>
  </cellStyleXfs>
  <cellXfs count="85">
    <xf numFmtId="0" fontId="0" fillId="0" borderId="0" xfId="0"/>
    <xf numFmtId="0" fontId="2" fillId="0" borderId="0" xfId="0" applyFont="1"/>
    <xf numFmtId="3" fontId="2" fillId="0" borderId="1" xfId="0" applyNumberFormat="1" applyFont="1" applyBorder="1"/>
    <xf numFmtId="3" fontId="3" fillId="0" borderId="1" xfId="0" applyNumberFormat="1" applyFont="1" applyBorder="1" applyAlignment="1">
      <alignment horizontal="right"/>
    </xf>
    <xf numFmtId="0" fontId="3" fillId="0" borderId="0" xfId="0" applyFont="1"/>
    <xf numFmtId="3" fontId="3" fillId="2" borderId="1" xfId="0" applyNumberFormat="1" applyFont="1" applyFill="1" applyBorder="1"/>
    <xf numFmtId="0" fontId="2" fillId="0" borderId="0" xfId="0" applyFont="1" applyAlignment="1">
      <alignment horizontal="center" wrapText="1"/>
    </xf>
    <xf numFmtId="0" fontId="2" fillId="0" borderId="1" xfId="0" applyFont="1" applyBorder="1"/>
    <xf numFmtId="3" fontId="2" fillId="0" borderId="1" xfId="0" applyNumberFormat="1" applyFont="1" applyBorder="1" applyAlignment="1">
      <alignment horizontal="center"/>
    </xf>
    <xf numFmtId="4" fontId="2" fillId="0" borderId="1" xfId="0" applyNumberFormat="1" applyFont="1" applyBorder="1"/>
    <xf numFmtId="3" fontId="3" fillId="0" borderId="1" xfId="0" applyNumberFormat="1" applyFont="1" applyBorder="1"/>
    <xf numFmtId="3" fontId="2" fillId="3" borderId="1" xfId="0" applyNumberFormat="1" applyFont="1" applyFill="1" applyBorder="1"/>
    <xf numFmtId="0" fontId="11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11" fillId="3" borderId="1" xfId="0" applyFont="1" applyFill="1" applyBorder="1" applyAlignment="1">
      <alignment horizontal="center" wrapText="1"/>
    </xf>
    <xf numFmtId="3" fontId="12" fillId="2" borderId="1" xfId="0" applyNumberFormat="1" applyFont="1" applyFill="1" applyBorder="1"/>
    <xf numFmtId="3" fontId="13" fillId="0" borderId="1" xfId="0" applyNumberFormat="1" applyFont="1" applyBorder="1" applyAlignment="1">
      <alignment horizontal="center"/>
    </xf>
    <xf numFmtId="4" fontId="13" fillId="0" borderId="1" xfId="0" applyNumberFormat="1" applyFont="1" applyBorder="1"/>
    <xf numFmtId="3" fontId="12" fillId="0" borderId="1" xfId="0" applyNumberFormat="1" applyFont="1" applyBorder="1"/>
    <xf numFmtId="3" fontId="13" fillId="0" borderId="1" xfId="0" applyNumberFormat="1" applyFont="1" applyBorder="1"/>
    <xf numFmtId="3" fontId="13" fillId="3" borderId="1" xfId="0" applyNumberFormat="1" applyFont="1" applyFill="1" applyBorder="1"/>
    <xf numFmtId="3" fontId="12" fillId="0" borderId="1" xfId="0" applyNumberFormat="1" applyFont="1" applyBorder="1" applyAlignment="1">
      <alignment horizontal="center"/>
    </xf>
    <xf numFmtId="2" fontId="12" fillId="0" borderId="1" xfId="0" applyNumberFormat="1" applyFont="1" applyBorder="1" applyAlignment="1">
      <alignment horizontal="center"/>
    </xf>
    <xf numFmtId="3" fontId="12" fillId="3" borderId="1" xfId="0" applyNumberFormat="1" applyFont="1" applyFill="1" applyBorder="1"/>
    <xf numFmtId="0" fontId="13" fillId="0" borderId="9" xfId="0" applyFont="1" applyBorder="1" applyAlignment="1">
      <alignment vertical="center" wrapText="1"/>
    </xf>
    <xf numFmtId="0" fontId="13" fillId="0" borderId="1" xfId="0" applyFont="1" applyBorder="1"/>
    <xf numFmtId="0" fontId="12" fillId="0" borderId="1" xfId="0" applyFont="1" applyBorder="1"/>
    <xf numFmtId="0" fontId="5" fillId="0" borderId="0" xfId="0" applyFont="1"/>
    <xf numFmtId="0" fontId="5" fillId="0" borderId="0" xfId="0" applyFont="1" applyAlignment="1">
      <alignment horizontal="center" wrapText="1"/>
    </xf>
    <xf numFmtId="0" fontId="14" fillId="0" borderId="0" xfId="0" applyFont="1"/>
    <xf numFmtId="0" fontId="13" fillId="0" borderId="4" xfId="0" applyFont="1" applyBorder="1"/>
    <xf numFmtId="3" fontId="12" fillId="2" borderId="4" xfId="0" applyNumberFormat="1" applyFont="1" applyFill="1" applyBorder="1"/>
    <xf numFmtId="3" fontId="13" fillId="0" borderId="4" xfId="0" applyNumberFormat="1" applyFont="1" applyBorder="1" applyAlignment="1">
      <alignment horizontal="center"/>
    </xf>
    <xf numFmtId="4" fontId="13" fillId="0" borderId="4" xfId="0" applyNumberFormat="1" applyFont="1" applyBorder="1"/>
    <xf numFmtId="3" fontId="12" fillId="0" borderId="4" xfId="0" applyNumberFormat="1" applyFont="1" applyBorder="1"/>
    <xf numFmtId="3" fontId="13" fillId="0" borderId="4" xfId="0" applyNumberFormat="1" applyFont="1" applyBorder="1"/>
    <xf numFmtId="3" fontId="13" fillId="3" borderId="4" xfId="0" applyNumberFormat="1" applyFont="1" applyFill="1" applyBorder="1"/>
    <xf numFmtId="0" fontId="5" fillId="0" borderId="0" xfId="0" applyFont="1" applyBorder="1"/>
    <xf numFmtId="0" fontId="2" fillId="0" borderId="3" xfId="0" applyFont="1" applyBorder="1"/>
    <xf numFmtId="3" fontId="3" fillId="2" borderId="3" xfId="0" applyNumberFormat="1" applyFont="1" applyFill="1" applyBorder="1"/>
    <xf numFmtId="3" fontId="2" fillId="0" borderId="3" xfId="0" applyNumberFormat="1" applyFont="1" applyBorder="1" applyAlignment="1">
      <alignment horizontal="center"/>
    </xf>
    <xf numFmtId="4" fontId="2" fillId="0" borderId="3" xfId="0" applyNumberFormat="1" applyFont="1" applyBorder="1"/>
    <xf numFmtId="3" fontId="3" fillId="0" borderId="3" xfId="0" applyNumberFormat="1" applyFont="1" applyBorder="1"/>
    <xf numFmtId="3" fontId="2" fillId="0" borderId="3" xfId="0" applyNumberFormat="1" applyFont="1" applyBorder="1"/>
    <xf numFmtId="3" fontId="2" fillId="3" borderId="3" xfId="0" applyNumberFormat="1" applyFont="1" applyFill="1" applyBorder="1"/>
    <xf numFmtId="0" fontId="5" fillId="0" borderId="8" xfId="0" applyFont="1" applyBorder="1"/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3" fontId="15" fillId="0" borderId="1" xfId="0" applyNumberFormat="1" applyFont="1" applyBorder="1" applyAlignment="1">
      <alignment horizontal="right"/>
    </xf>
    <xf numFmtId="0" fontId="16" fillId="0" borderId="0" xfId="0" applyFont="1" applyAlignment="1">
      <alignment horizontal="right"/>
    </xf>
    <xf numFmtId="0" fontId="15" fillId="0" borderId="0" xfId="0" applyFont="1" applyAlignment="1">
      <alignment horizontal="right"/>
    </xf>
    <xf numFmtId="0" fontId="11" fillId="0" borderId="0" xfId="0" applyFont="1" applyBorder="1" applyAlignment="1">
      <alignment vertical="top" wrapText="1"/>
    </xf>
    <xf numFmtId="0" fontId="2" fillId="0" borderId="7" xfId="0" applyFont="1" applyBorder="1"/>
    <xf numFmtId="0" fontId="10" fillId="0" borderId="0" xfId="0" applyFont="1" applyBorder="1" applyAlignment="1"/>
    <xf numFmtId="0" fontId="17" fillId="0" borderId="0" xfId="0" applyFont="1"/>
    <xf numFmtId="3" fontId="15" fillId="5" borderId="1" xfId="0" applyNumberFormat="1" applyFont="1" applyFill="1" applyBorder="1" applyAlignment="1">
      <alignment horizontal="right"/>
    </xf>
    <xf numFmtId="0" fontId="7" fillId="0" borderId="0" xfId="0" applyFont="1" applyAlignment="1">
      <alignment vertical="center"/>
    </xf>
    <xf numFmtId="0" fontId="20" fillId="0" borderId="0" xfId="2" applyFont="1" applyAlignment="1">
      <alignment vertical="center"/>
    </xf>
    <xf numFmtId="3" fontId="8" fillId="0" borderId="0" xfId="0" applyNumberFormat="1" applyFont="1" applyAlignment="1">
      <alignment vertical="top"/>
    </xf>
    <xf numFmtId="3" fontId="2" fillId="0" borderId="0" xfId="0" applyNumberFormat="1" applyFont="1"/>
    <xf numFmtId="2" fontId="10" fillId="0" borderId="0" xfId="0" applyNumberFormat="1" applyFont="1" applyBorder="1" applyAlignment="1"/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horizontal="right" vertical="top" wrapText="1"/>
    </xf>
    <xf numFmtId="0" fontId="19" fillId="0" borderId="0" xfId="0" applyFont="1" applyAlignment="1">
      <alignment horizontal="center" vertical="center"/>
    </xf>
    <xf numFmtId="0" fontId="20" fillId="0" borderId="0" xfId="2" applyAlignment="1">
      <alignment horizontal="left" vertical="top"/>
    </xf>
    <xf numFmtId="0" fontId="19" fillId="0" borderId="0" xfId="0" applyFont="1" applyAlignment="1">
      <alignment horizontal="left" vertical="top"/>
    </xf>
    <xf numFmtId="0" fontId="2" fillId="0" borderId="9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0" fontId="15" fillId="5" borderId="6" xfId="0" applyFont="1" applyFill="1" applyBorder="1" applyAlignment="1">
      <alignment horizontal="right" wrapText="1"/>
    </xf>
    <xf numFmtId="0" fontId="15" fillId="5" borderId="2" xfId="0" applyFont="1" applyFill="1" applyBorder="1" applyAlignment="1">
      <alignment horizontal="right" wrapText="1"/>
    </xf>
    <xf numFmtId="0" fontId="8" fillId="0" borderId="1" xfId="0" applyFont="1" applyBorder="1" applyAlignment="1">
      <alignment horizontal="center"/>
    </xf>
    <xf numFmtId="0" fontId="9" fillId="2" borderId="5" xfId="0" applyFont="1" applyFill="1" applyBorder="1" applyAlignment="1">
      <alignment horizontal="center" wrapText="1"/>
    </xf>
    <xf numFmtId="0" fontId="9" fillId="2" borderId="4" xfId="0" applyFont="1" applyFill="1" applyBorder="1" applyAlignment="1">
      <alignment horizontal="center" wrapText="1"/>
    </xf>
    <xf numFmtId="0" fontId="10" fillId="0" borderId="1" xfId="0" applyFont="1" applyBorder="1" applyAlignment="1">
      <alignment horizontal="center"/>
    </xf>
    <xf numFmtId="0" fontId="11" fillId="0" borderId="7" xfId="0" applyFont="1" applyBorder="1" applyAlignment="1">
      <alignment horizontal="left" vertical="top" wrapText="1"/>
    </xf>
    <xf numFmtId="0" fontId="13" fillId="0" borderId="9" xfId="0" applyFont="1" applyBorder="1" applyAlignment="1">
      <alignment horizontal="right" vertical="center" wrapText="1"/>
    </xf>
    <xf numFmtId="0" fontId="11" fillId="0" borderId="1" xfId="0" applyFont="1" applyBorder="1" applyAlignment="1">
      <alignment horizontal="center"/>
    </xf>
    <xf numFmtId="0" fontId="5" fillId="0" borderId="1" xfId="0" applyFont="1" applyBorder="1" applyAlignment="1">
      <alignment horizontal="right"/>
    </xf>
    <xf numFmtId="3" fontId="5" fillId="0" borderId="6" xfId="0" applyNumberFormat="1" applyFont="1" applyBorder="1" applyAlignment="1">
      <alignment horizontal="right"/>
    </xf>
    <xf numFmtId="0" fontId="5" fillId="0" borderId="2" xfId="0" applyFont="1" applyBorder="1" applyAlignment="1">
      <alignment horizontal="right"/>
    </xf>
    <xf numFmtId="0" fontId="3" fillId="0" borderId="6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0" fontId="18" fillId="4" borderId="1" xfId="0" applyFont="1" applyFill="1" applyBorder="1" applyAlignment="1">
      <alignment horizontal="right" wrapText="1"/>
    </xf>
    <xf numFmtId="3" fontId="18" fillId="4" borderId="1" xfId="0" applyNumberFormat="1" applyFont="1" applyFill="1" applyBorder="1" applyAlignment="1">
      <alignment horizontal="right"/>
    </xf>
    <xf numFmtId="0" fontId="15" fillId="5" borderId="1" xfId="0" applyFont="1" applyFill="1" applyBorder="1" applyAlignment="1">
      <alignment horizontal="right" wrapText="1"/>
    </xf>
  </cellXfs>
  <cellStyles count="3">
    <cellStyle name="Excel Built-in Normal" xfId="1" xr:uid="{D04EB298-92D5-48FD-AB54-8AB7A9E29D78}"/>
    <cellStyle name="Hipersaite" xfId="2" builtinId="8"/>
    <cellStyle name="Parasts" xfId="0" builtinId="0"/>
  </cellStyles>
  <dxfs count="0"/>
  <tableStyles count="0" defaultTableStyle="TableStyleMedium2" defaultPivotStyle="PivotStyleLight16"/>
  <colors>
    <mruColors>
      <color rgb="FFCCFF66"/>
      <color rgb="FFF5FF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andra.Strele@lm.gov.lv" TargetMode="External"/><Relationship Id="rId1" Type="http://schemas.openxmlformats.org/officeDocument/2006/relationships/hyperlink" Target="https://titania.saeima.lv/LIVS14/SaeimaLIVS14.nsf/0/A22FAE98E8AACD1FC2258DB0003FBEB8?OpenDocume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E439A-8DD0-4144-A621-F5ADD7E8A881}">
  <dimension ref="A1:O74"/>
  <sheetViews>
    <sheetView tabSelected="1" zoomScale="70" zoomScaleNormal="70" workbookViewId="0">
      <selection activeCell="V24" sqref="V24"/>
    </sheetView>
  </sheetViews>
  <sheetFormatPr defaultRowHeight="13" x14ac:dyDescent="0.3"/>
  <cols>
    <col min="1" max="1" width="19.7265625" style="1" customWidth="1"/>
    <col min="2" max="2" width="14" style="1" customWidth="1"/>
    <col min="3" max="3" width="10.26953125" style="1" customWidth="1"/>
    <col min="4" max="4" width="9.6328125" style="1" customWidth="1"/>
    <col min="5" max="5" width="7" style="1" customWidth="1"/>
    <col min="6" max="9" width="9.6328125" style="1" customWidth="1"/>
    <col min="10" max="10" width="7" style="1" customWidth="1"/>
    <col min="11" max="13" width="9.6328125" style="1" customWidth="1"/>
    <col min="14" max="14" width="5.7265625" style="27" customWidth="1"/>
    <col min="15" max="15" width="9.1796875" style="1" bestFit="1" customWidth="1"/>
    <col min="16" max="16384" width="8.7265625" style="1"/>
  </cols>
  <sheetData>
    <row r="1" spans="1:14" x14ac:dyDescent="0.3">
      <c r="A1" s="61" t="s">
        <v>38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4" ht="34.5" customHeight="1" x14ac:dyDescent="0.3">
      <c r="A2" s="62" t="s">
        <v>48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</row>
    <row r="3" spans="1:14" ht="21" customHeight="1" x14ac:dyDescent="0.3">
      <c r="A3" s="63" t="s">
        <v>49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</row>
    <row r="4" spans="1:14" ht="28.5" customHeight="1" x14ac:dyDescent="0.3">
      <c r="A4" s="64" t="s">
        <v>39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</row>
    <row r="5" spans="1:14" ht="15" x14ac:dyDescent="0.3">
      <c r="A5" s="75" t="s">
        <v>19</v>
      </c>
      <c r="B5" s="76"/>
      <c r="C5" s="71" t="s">
        <v>28</v>
      </c>
      <c r="D5" s="73" t="s">
        <v>25</v>
      </c>
      <c r="E5" s="73"/>
      <c r="F5" s="73"/>
      <c r="G5" s="73"/>
      <c r="H5" s="73"/>
      <c r="I5" s="73" t="s">
        <v>26</v>
      </c>
      <c r="J5" s="73"/>
      <c r="K5" s="73"/>
      <c r="L5" s="73"/>
      <c r="M5" s="73"/>
    </row>
    <row r="6" spans="1:14" s="6" customFormat="1" ht="28.5" customHeight="1" x14ac:dyDescent="0.3">
      <c r="A6" s="75"/>
      <c r="B6" s="76"/>
      <c r="C6" s="72"/>
      <c r="D6" s="12" t="s">
        <v>21</v>
      </c>
      <c r="E6" s="12" t="s">
        <v>22</v>
      </c>
      <c r="F6" s="13" t="s">
        <v>24</v>
      </c>
      <c r="G6" s="12" t="s">
        <v>16</v>
      </c>
      <c r="H6" s="14" t="s">
        <v>12</v>
      </c>
      <c r="I6" s="12" t="s">
        <v>21</v>
      </c>
      <c r="J6" s="12" t="s">
        <v>22</v>
      </c>
      <c r="K6" s="13" t="s">
        <v>24</v>
      </c>
      <c r="L6" s="12" t="s">
        <v>16</v>
      </c>
      <c r="M6" s="14" t="s">
        <v>12</v>
      </c>
      <c r="N6" s="28"/>
    </row>
    <row r="7" spans="1:14" x14ac:dyDescent="0.3">
      <c r="A7" s="75"/>
      <c r="B7" s="25" t="s">
        <v>7</v>
      </c>
      <c r="C7" s="15">
        <f t="shared" ref="C7:C18" si="0">H7+M7</f>
        <v>987055.13599999959</v>
      </c>
      <c r="D7" s="16">
        <v>27318</v>
      </c>
      <c r="E7" s="17">
        <v>91.376751592356698</v>
      </c>
      <c r="F7" s="18">
        <v>2496230.1</v>
      </c>
      <c r="G7" s="19">
        <v>1746997.0990000004</v>
      </c>
      <c r="H7" s="20">
        <v>749233.00099999958</v>
      </c>
      <c r="I7" s="16">
        <v>7353</v>
      </c>
      <c r="J7" s="17">
        <v>107.81182510539918</v>
      </c>
      <c r="K7" s="18">
        <v>792740.35000000021</v>
      </c>
      <c r="L7" s="19">
        <v>554918.2150000002</v>
      </c>
      <c r="M7" s="20">
        <v>237822.13500000001</v>
      </c>
      <c r="N7" s="29" t="s">
        <v>31</v>
      </c>
    </row>
    <row r="8" spans="1:14" x14ac:dyDescent="0.3">
      <c r="A8" s="75" t="s">
        <v>20</v>
      </c>
      <c r="B8" s="25" t="s">
        <v>8</v>
      </c>
      <c r="C8" s="15">
        <f t="shared" si="0"/>
        <v>1338961.1370000001</v>
      </c>
      <c r="D8" s="16">
        <v>30606</v>
      </c>
      <c r="E8" s="17">
        <v>115.3476344507613</v>
      </c>
      <c r="F8" s="18">
        <v>3530329.7000000007</v>
      </c>
      <c r="G8" s="19">
        <v>2471230.7900000005</v>
      </c>
      <c r="H8" s="20">
        <v>1059098.9100000001</v>
      </c>
      <c r="I8" s="16">
        <v>8322</v>
      </c>
      <c r="J8" s="17">
        <v>112.09734318673397</v>
      </c>
      <c r="K8" s="18">
        <v>932874.09000000008</v>
      </c>
      <c r="L8" s="19">
        <v>653011.86300000013</v>
      </c>
      <c r="M8" s="20">
        <v>279862.22700000001</v>
      </c>
      <c r="N8" s="29" t="s">
        <v>31</v>
      </c>
    </row>
    <row r="9" spans="1:14" x14ac:dyDescent="0.3">
      <c r="A9" s="75"/>
      <c r="B9" s="25" t="s">
        <v>9</v>
      </c>
      <c r="C9" s="15">
        <f t="shared" si="0"/>
        <v>2256613.1361000007</v>
      </c>
      <c r="D9" s="16">
        <v>35923.800000000003</v>
      </c>
      <c r="E9" s="17">
        <v>183.42073213301492</v>
      </c>
      <c r="F9" s="18">
        <v>6589169.6970000025</v>
      </c>
      <c r="G9" s="19">
        <v>4612418.7879000017</v>
      </c>
      <c r="H9" s="20">
        <v>1976750.9091000005</v>
      </c>
      <c r="I9" s="16">
        <v>8322</v>
      </c>
      <c r="J9" s="17">
        <v>112.09734318673397</v>
      </c>
      <c r="K9" s="18">
        <v>932874.09000000008</v>
      </c>
      <c r="L9" s="19">
        <v>653011.86300000013</v>
      </c>
      <c r="M9" s="20">
        <v>279862.22700000001</v>
      </c>
      <c r="N9" s="29" t="s">
        <v>31</v>
      </c>
    </row>
    <row r="10" spans="1:14" x14ac:dyDescent="0.3">
      <c r="A10" s="75"/>
      <c r="B10" s="25" t="s">
        <v>10</v>
      </c>
      <c r="C10" s="15">
        <f t="shared" si="0"/>
        <v>2495142.2312999992</v>
      </c>
      <c r="D10" s="16">
        <v>37790.5</v>
      </c>
      <c r="E10" s="17">
        <v>195.40007888225875</v>
      </c>
      <c r="F10" s="18">
        <v>7384266.6809999989</v>
      </c>
      <c r="G10" s="19">
        <v>5168986.6766999988</v>
      </c>
      <c r="H10" s="20">
        <v>2215280.0042999992</v>
      </c>
      <c r="I10" s="16">
        <v>8322</v>
      </c>
      <c r="J10" s="17">
        <v>112.09734318673397</v>
      </c>
      <c r="K10" s="18">
        <v>932874.09000000008</v>
      </c>
      <c r="L10" s="19">
        <v>653011.86300000013</v>
      </c>
      <c r="M10" s="20">
        <v>279862.22700000001</v>
      </c>
      <c r="N10" s="29" t="s">
        <v>31</v>
      </c>
    </row>
    <row r="11" spans="1:14" x14ac:dyDescent="0.3">
      <c r="A11" s="75"/>
      <c r="B11" s="25" t="s">
        <v>11</v>
      </c>
      <c r="C11" s="15">
        <f t="shared" si="0"/>
        <v>2381280.3315000003</v>
      </c>
      <c r="D11" s="16">
        <v>37208.600000000006</v>
      </c>
      <c r="E11" s="17">
        <v>188.25559185242122</v>
      </c>
      <c r="F11" s="18">
        <v>7004727.0150000015</v>
      </c>
      <c r="G11" s="19">
        <v>4903308.9105000012</v>
      </c>
      <c r="H11" s="20">
        <v>2101418.1045000004</v>
      </c>
      <c r="I11" s="16">
        <v>8322</v>
      </c>
      <c r="J11" s="17">
        <v>112.09734318673397</v>
      </c>
      <c r="K11" s="18">
        <v>932874.09000000008</v>
      </c>
      <c r="L11" s="19">
        <v>653011.86300000013</v>
      </c>
      <c r="M11" s="20">
        <v>279862.22700000001</v>
      </c>
      <c r="N11" s="29" t="s">
        <v>31</v>
      </c>
    </row>
    <row r="12" spans="1:14" x14ac:dyDescent="0.3">
      <c r="A12" s="75"/>
      <c r="B12" s="25" t="s">
        <v>0</v>
      </c>
      <c r="C12" s="15">
        <f t="shared" si="0"/>
        <v>1504218.4246799999</v>
      </c>
      <c r="D12" s="16">
        <v>32886</v>
      </c>
      <c r="E12" s="17">
        <v>124.10105593869731</v>
      </c>
      <c r="F12" s="18">
        <v>4081187.3256000001</v>
      </c>
      <c r="G12" s="19">
        <v>2856831.1279200003</v>
      </c>
      <c r="H12" s="20">
        <v>1224356.19768</v>
      </c>
      <c r="I12" s="16">
        <v>8322</v>
      </c>
      <c r="J12" s="17">
        <v>112.09734318673397</v>
      </c>
      <c r="K12" s="18">
        <v>932874.09000000008</v>
      </c>
      <c r="L12" s="19">
        <v>653011.86300000013</v>
      </c>
      <c r="M12" s="20">
        <v>279862.22700000001</v>
      </c>
      <c r="N12" s="29" t="s">
        <v>31</v>
      </c>
    </row>
    <row r="13" spans="1:14" x14ac:dyDescent="0.3">
      <c r="A13" s="75"/>
      <c r="B13" s="25" t="s">
        <v>1</v>
      </c>
      <c r="C13" s="15">
        <f t="shared" si="0"/>
        <v>1397442.1533991699</v>
      </c>
      <c r="D13" s="16">
        <v>30300.54</v>
      </c>
      <c r="E13" s="17">
        <v>122.9438954332354</v>
      </c>
      <c r="F13" s="18">
        <v>3725266.4213305665</v>
      </c>
      <c r="G13" s="19">
        <v>2607686.4949313966</v>
      </c>
      <c r="H13" s="20">
        <v>1117579.92639917</v>
      </c>
      <c r="I13" s="16">
        <v>8322</v>
      </c>
      <c r="J13" s="17">
        <v>112.09734318673397</v>
      </c>
      <c r="K13" s="18">
        <v>932874.09000000008</v>
      </c>
      <c r="L13" s="19">
        <v>653011.86300000013</v>
      </c>
      <c r="M13" s="20">
        <v>279862.22700000001</v>
      </c>
      <c r="N13" s="29" t="s">
        <v>31</v>
      </c>
    </row>
    <row r="14" spans="1:14" x14ac:dyDescent="0.3">
      <c r="A14" s="75"/>
      <c r="B14" s="25" t="s">
        <v>2</v>
      </c>
      <c r="C14" s="15">
        <f t="shared" si="0"/>
        <v>1302932.6379208439</v>
      </c>
      <c r="D14" s="16">
        <v>28441</v>
      </c>
      <c r="E14" s="17">
        <v>119.90558359655004</v>
      </c>
      <c r="F14" s="18">
        <v>3410234.7030694797</v>
      </c>
      <c r="G14" s="19">
        <v>2387164.2921486357</v>
      </c>
      <c r="H14" s="20">
        <v>1023070.4109208439</v>
      </c>
      <c r="I14" s="16">
        <v>8322</v>
      </c>
      <c r="J14" s="17">
        <v>112.09734318673397</v>
      </c>
      <c r="K14" s="18">
        <v>932874.09000000008</v>
      </c>
      <c r="L14" s="19">
        <v>653011.86300000013</v>
      </c>
      <c r="M14" s="20">
        <v>279862.22700000001</v>
      </c>
      <c r="N14" s="29" t="s">
        <v>31</v>
      </c>
    </row>
    <row r="15" spans="1:14" x14ac:dyDescent="0.3">
      <c r="A15" s="75"/>
      <c r="B15" s="25" t="s">
        <v>3</v>
      </c>
      <c r="C15" s="15">
        <f t="shared" si="0"/>
        <v>1232780.1518896541</v>
      </c>
      <c r="D15" s="16">
        <v>27244</v>
      </c>
      <c r="E15" s="17">
        <v>116.59055509343391</v>
      </c>
      <c r="F15" s="18">
        <v>3176393.0829655132</v>
      </c>
      <c r="G15" s="19">
        <v>2223475.1580758598</v>
      </c>
      <c r="H15" s="20">
        <v>952917.92488965404</v>
      </c>
      <c r="I15" s="16">
        <v>8322</v>
      </c>
      <c r="J15" s="17">
        <v>112.09734318673397</v>
      </c>
      <c r="K15" s="18">
        <v>932874.09000000008</v>
      </c>
      <c r="L15" s="19">
        <v>653011.86300000013</v>
      </c>
      <c r="M15" s="20">
        <v>279862.22700000001</v>
      </c>
      <c r="N15" s="29" t="s">
        <v>31</v>
      </c>
    </row>
    <row r="16" spans="1:14" x14ac:dyDescent="0.3">
      <c r="A16" s="75"/>
      <c r="B16" s="25" t="s">
        <v>4</v>
      </c>
      <c r="C16" s="15">
        <f t="shared" si="0"/>
        <v>1217870.67526526</v>
      </c>
      <c r="D16" s="16">
        <v>27275</v>
      </c>
      <c r="E16" s="17">
        <v>114.63592401653041</v>
      </c>
      <c r="F16" s="18">
        <v>3126694.8275508671</v>
      </c>
      <c r="G16" s="19">
        <v>2188686.3792856066</v>
      </c>
      <c r="H16" s="20">
        <v>938008.44826526009</v>
      </c>
      <c r="I16" s="16">
        <v>8322</v>
      </c>
      <c r="J16" s="17">
        <v>112.09734318673397</v>
      </c>
      <c r="K16" s="18">
        <v>932874.09000000008</v>
      </c>
      <c r="L16" s="19">
        <v>653011.86300000013</v>
      </c>
      <c r="M16" s="20">
        <v>279862.22700000001</v>
      </c>
      <c r="N16" s="29" t="s">
        <v>31</v>
      </c>
    </row>
    <row r="17" spans="1:14" x14ac:dyDescent="0.3">
      <c r="A17" s="75"/>
      <c r="B17" s="25" t="s">
        <v>5</v>
      </c>
      <c r="C17" s="15">
        <f t="shared" si="0"/>
        <v>1181215.1413416264</v>
      </c>
      <c r="D17" s="16">
        <v>26770</v>
      </c>
      <c r="E17" s="17">
        <v>112.23420674157968</v>
      </c>
      <c r="F17" s="18">
        <v>3004509.714472088</v>
      </c>
      <c r="G17" s="19">
        <v>2103156.8001304618</v>
      </c>
      <c r="H17" s="20">
        <v>901352.91434162646</v>
      </c>
      <c r="I17" s="16">
        <v>8322</v>
      </c>
      <c r="J17" s="17">
        <v>112.09734318673397</v>
      </c>
      <c r="K17" s="18">
        <v>932874.09000000008</v>
      </c>
      <c r="L17" s="19">
        <v>653011.86300000013</v>
      </c>
      <c r="M17" s="20">
        <v>279862.22700000001</v>
      </c>
      <c r="N17" s="29" t="s">
        <v>31</v>
      </c>
    </row>
    <row r="18" spans="1:14" x14ac:dyDescent="0.3">
      <c r="A18" s="75"/>
      <c r="B18" s="25" t="s">
        <v>6</v>
      </c>
      <c r="C18" s="15">
        <f t="shared" si="0"/>
        <v>1139528.7743374717</v>
      </c>
      <c r="D18" s="16">
        <v>26226</v>
      </c>
      <c r="E18" s="17">
        <v>109.26390443802228</v>
      </c>
      <c r="F18" s="18">
        <v>2865555.1577915722</v>
      </c>
      <c r="G18" s="19">
        <v>2005888.6104541006</v>
      </c>
      <c r="H18" s="20">
        <v>859666.54733747162</v>
      </c>
      <c r="I18" s="16">
        <v>8322</v>
      </c>
      <c r="J18" s="17">
        <v>112.09734318673397</v>
      </c>
      <c r="K18" s="18">
        <v>932874.09000000008</v>
      </c>
      <c r="L18" s="19">
        <v>653011.86300000013</v>
      </c>
      <c r="M18" s="20">
        <v>279862.22700000001</v>
      </c>
      <c r="N18" s="29" t="s">
        <v>31</v>
      </c>
    </row>
    <row r="19" spans="1:14" s="4" customFormat="1" x14ac:dyDescent="0.3">
      <c r="A19" s="75"/>
      <c r="B19" s="26" t="s">
        <v>23</v>
      </c>
      <c r="C19" s="15">
        <f t="shared" ref="C19" si="1">SUM(C7:C18)</f>
        <v>18435039.930734023</v>
      </c>
      <c r="D19" s="21">
        <f>AVERAGE(D7:D18)</f>
        <v>30665.786666666667</v>
      </c>
      <c r="E19" s="22" t="s">
        <v>14</v>
      </c>
      <c r="F19" s="18">
        <f>SUM(F7:F18)</f>
        <v>50394564.42578008</v>
      </c>
      <c r="G19" s="18">
        <f t="shared" ref="G19:H19" si="2">SUM(G7:G18)</f>
        <v>35275831.127046064</v>
      </c>
      <c r="H19" s="23">
        <f t="shared" si="2"/>
        <v>15118733.298734026</v>
      </c>
      <c r="I19" s="21">
        <f>AVERAGE(I7:I18)</f>
        <v>8241.25</v>
      </c>
      <c r="J19" s="22" t="s">
        <v>14</v>
      </c>
      <c r="K19" s="18">
        <f>SUM(K7:K18)</f>
        <v>11054355.34</v>
      </c>
      <c r="L19" s="18">
        <f t="shared" ref="L19" si="3">SUM(L7:L18)</f>
        <v>7738048.7079999996</v>
      </c>
      <c r="M19" s="23">
        <f t="shared" ref="M19" si="4">SUM(M7:M18)</f>
        <v>3316306.6319999998</v>
      </c>
      <c r="N19" s="29" t="s">
        <v>31</v>
      </c>
    </row>
    <row r="20" spans="1:14" ht="13" customHeight="1" x14ac:dyDescent="0.3"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</row>
    <row r="21" spans="1:14" ht="15" x14ac:dyDescent="0.3">
      <c r="A21" s="24"/>
      <c r="B21" s="70"/>
      <c r="C21" s="71" t="s">
        <v>27</v>
      </c>
      <c r="D21" s="73" t="s">
        <v>17</v>
      </c>
      <c r="E21" s="73"/>
      <c r="F21" s="73"/>
      <c r="G21" s="73"/>
      <c r="H21" s="73"/>
      <c r="I21" s="73" t="s">
        <v>29</v>
      </c>
      <c r="J21" s="73"/>
      <c r="K21" s="73"/>
      <c r="L21" s="73"/>
      <c r="M21" s="73"/>
    </row>
    <row r="22" spans="1:14" s="6" customFormat="1" ht="21.5" x14ac:dyDescent="0.3">
      <c r="A22" s="24"/>
      <c r="B22" s="70"/>
      <c r="C22" s="72"/>
      <c r="D22" s="12" t="s">
        <v>21</v>
      </c>
      <c r="E22" s="12" t="s">
        <v>22</v>
      </c>
      <c r="F22" s="13" t="s">
        <v>15</v>
      </c>
      <c r="G22" s="12" t="s">
        <v>16</v>
      </c>
      <c r="H22" s="14" t="s">
        <v>12</v>
      </c>
      <c r="I22" s="12" t="s">
        <v>21</v>
      </c>
      <c r="J22" s="12" t="s">
        <v>22</v>
      </c>
      <c r="K22" s="13" t="s">
        <v>15</v>
      </c>
      <c r="L22" s="12" t="s">
        <v>16</v>
      </c>
      <c r="M22" s="14" t="s">
        <v>12</v>
      </c>
      <c r="N22" s="28"/>
    </row>
    <row r="23" spans="1:14" x14ac:dyDescent="0.3">
      <c r="A23" s="66" t="s">
        <v>32</v>
      </c>
      <c r="B23" s="7" t="s">
        <v>7</v>
      </c>
      <c r="C23" s="5">
        <f t="shared" ref="C23:C33" si="5">H23+M23</f>
        <v>986691.19000000006</v>
      </c>
      <c r="D23" s="8">
        <v>27318</v>
      </c>
      <c r="E23" s="9">
        <f>F23/D23</f>
        <v>91.376751592356698</v>
      </c>
      <c r="F23" s="10">
        <v>2496230.1</v>
      </c>
      <c r="G23" s="2">
        <v>1747361.05</v>
      </c>
      <c r="H23" s="11">
        <v>748869.05</v>
      </c>
      <c r="I23" s="8">
        <v>7353</v>
      </c>
      <c r="J23" s="9">
        <f>K23/I23</f>
        <v>107.81182510539915</v>
      </c>
      <c r="K23" s="10">
        <v>792740.35</v>
      </c>
      <c r="L23" s="2">
        <v>554918.21</v>
      </c>
      <c r="M23" s="11">
        <v>237822.14</v>
      </c>
      <c r="N23" s="37" t="s">
        <v>30</v>
      </c>
    </row>
    <row r="24" spans="1:14" x14ac:dyDescent="0.3">
      <c r="A24" s="66"/>
      <c r="B24" s="7" t="s">
        <v>8</v>
      </c>
      <c r="C24" s="5">
        <f t="shared" si="5"/>
        <v>1338961.27</v>
      </c>
      <c r="D24" s="8">
        <v>30606</v>
      </c>
      <c r="E24" s="9">
        <f t="shared" ref="E24:E29" si="6">F24/D24</f>
        <v>115.34763445076129</v>
      </c>
      <c r="F24" s="10">
        <v>3530329.7</v>
      </c>
      <c r="G24" s="2">
        <v>2471230.67</v>
      </c>
      <c r="H24" s="11">
        <v>1059099.03</v>
      </c>
      <c r="I24" s="8">
        <v>8322</v>
      </c>
      <c r="J24" s="9">
        <f t="shared" ref="J24:J29" si="7">K24/I24</f>
        <v>112.09734318673395</v>
      </c>
      <c r="K24" s="10">
        <v>932874.09</v>
      </c>
      <c r="L24" s="2">
        <v>653011.85</v>
      </c>
      <c r="M24" s="11">
        <v>279862.24</v>
      </c>
      <c r="N24" s="37" t="s">
        <v>30</v>
      </c>
    </row>
    <row r="25" spans="1:14" x14ac:dyDescent="0.3">
      <c r="A25" s="66"/>
      <c r="B25" s="7" t="s">
        <v>9</v>
      </c>
      <c r="C25" s="5">
        <f t="shared" si="5"/>
        <v>2941507.3899999997</v>
      </c>
      <c r="D25" s="8">
        <v>32479</v>
      </c>
      <c r="E25" s="9">
        <f t="shared" si="6"/>
        <v>130.58216108870346</v>
      </c>
      <c r="F25" s="10">
        <v>4241178.01</v>
      </c>
      <c r="G25" s="2">
        <v>1591668.63</v>
      </c>
      <c r="H25" s="11">
        <v>2649509.38</v>
      </c>
      <c r="I25" s="8">
        <v>8610</v>
      </c>
      <c r="J25" s="9">
        <f t="shared" si="7"/>
        <v>113.04605691056911</v>
      </c>
      <c r="K25" s="10">
        <v>973326.55</v>
      </c>
      <c r="L25" s="2">
        <v>681328.54</v>
      </c>
      <c r="M25" s="11">
        <v>291998.01</v>
      </c>
      <c r="N25" s="37" t="s">
        <v>30</v>
      </c>
    </row>
    <row r="26" spans="1:14" x14ac:dyDescent="0.3">
      <c r="A26" s="66"/>
      <c r="B26" s="7" t="s">
        <v>10</v>
      </c>
      <c r="C26" s="5">
        <f t="shared" si="5"/>
        <v>3295948.2800000003</v>
      </c>
      <c r="D26" s="8">
        <v>37710</v>
      </c>
      <c r="E26" s="9">
        <f t="shared" si="6"/>
        <v>160.11182657120128</v>
      </c>
      <c r="F26" s="10">
        <v>6037816.9800000004</v>
      </c>
      <c r="G26" s="2">
        <v>3039786.22</v>
      </c>
      <c r="H26" s="11">
        <v>2998030.7600000002</v>
      </c>
      <c r="I26" s="8">
        <v>8750</v>
      </c>
      <c r="J26" s="9">
        <f t="shared" si="7"/>
        <v>113.49236914285714</v>
      </c>
      <c r="K26" s="10">
        <v>993058.23</v>
      </c>
      <c r="L26" s="2">
        <v>695140.71</v>
      </c>
      <c r="M26" s="11">
        <v>297917.52</v>
      </c>
      <c r="N26" s="37" t="s">
        <v>30</v>
      </c>
    </row>
    <row r="27" spans="1:14" x14ac:dyDescent="0.3">
      <c r="A27" s="66"/>
      <c r="B27" s="7" t="s">
        <v>11</v>
      </c>
      <c r="C27" s="5">
        <f t="shared" si="5"/>
        <v>3938109.3099999996</v>
      </c>
      <c r="D27" s="8">
        <v>40714</v>
      </c>
      <c r="E27" s="9">
        <f t="shared" si="6"/>
        <v>179.35325907550228</v>
      </c>
      <c r="F27" s="10">
        <v>7302188.5899999999</v>
      </c>
      <c r="G27" s="2">
        <v>3657422.1599999997</v>
      </c>
      <c r="H27" s="11">
        <v>3644766.4299999997</v>
      </c>
      <c r="I27" s="8">
        <v>8699</v>
      </c>
      <c r="J27" s="9">
        <f t="shared" si="7"/>
        <v>112.40482354293597</v>
      </c>
      <c r="K27" s="10">
        <v>977809.56</v>
      </c>
      <c r="L27" s="2">
        <v>684466.68</v>
      </c>
      <c r="M27" s="11">
        <v>293342.88</v>
      </c>
      <c r="N27" s="37" t="s">
        <v>30</v>
      </c>
    </row>
    <row r="28" spans="1:14" x14ac:dyDescent="0.3">
      <c r="A28" s="66"/>
      <c r="B28" s="7" t="s">
        <v>0</v>
      </c>
      <c r="C28" s="5">
        <f t="shared" si="5"/>
        <v>1949509.6</v>
      </c>
      <c r="D28" s="8">
        <v>35656</v>
      </c>
      <c r="E28" s="9">
        <f t="shared" si="6"/>
        <v>124.90515621494279</v>
      </c>
      <c r="F28" s="10">
        <v>4453618.25</v>
      </c>
      <c r="G28" s="2">
        <v>2780636.15</v>
      </c>
      <c r="H28" s="11">
        <v>1672982.1</v>
      </c>
      <c r="I28" s="8">
        <v>8194</v>
      </c>
      <c r="J28" s="9">
        <f t="shared" si="7"/>
        <v>112.49186599951183</v>
      </c>
      <c r="K28" s="10">
        <v>921758.35</v>
      </c>
      <c r="L28" s="2">
        <v>645230.85</v>
      </c>
      <c r="M28" s="11">
        <v>276527.5</v>
      </c>
      <c r="N28" s="37" t="s">
        <v>30</v>
      </c>
    </row>
    <row r="29" spans="1:14" ht="13.5" thickBot="1" x14ac:dyDescent="0.35">
      <c r="A29" s="67"/>
      <c r="B29" s="38" t="s">
        <v>1</v>
      </c>
      <c r="C29" s="39">
        <f t="shared" si="5"/>
        <v>1320098.98</v>
      </c>
      <c r="D29" s="40">
        <v>30959</v>
      </c>
      <c r="E29" s="41">
        <f t="shared" si="6"/>
        <v>104.78514519202817</v>
      </c>
      <c r="F29" s="42">
        <v>3244043.31</v>
      </c>
      <c r="G29" s="43">
        <v>2191400.59</v>
      </c>
      <c r="H29" s="44">
        <v>1052642.72</v>
      </c>
      <c r="I29" s="40">
        <v>7792</v>
      </c>
      <c r="J29" s="41">
        <f t="shared" si="7"/>
        <v>114.41487936344969</v>
      </c>
      <c r="K29" s="42">
        <v>891520.74</v>
      </c>
      <c r="L29" s="43">
        <v>624064.48</v>
      </c>
      <c r="M29" s="44">
        <v>267456.26</v>
      </c>
      <c r="N29" s="45" t="s">
        <v>30</v>
      </c>
    </row>
    <row r="30" spans="1:14" x14ac:dyDescent="0.3">
      <c r="A30" s="75" t="str">
        <f>A5</f>
        <v>Plāns bez grozījumiem*</v>
      </c>
      <c r="B30" s="30" t="s">
        <v>2</v>
      </c>
      <c r="C30" s="31">
        <f t="shared" si="5"/>
        <v>1302932.6379208439</v>
      </c>
      <c r="D30" s="32">
        <f>D14</f>
        <v>28441</v>
      </c>
      <c r="E30" s="33">
        <f t="shared" ref="E30:M30" si="8">E14</f>
        <v>119.90558359655004</v>
      </c>
      <c r="F30" s="34">
        <f t="shared" si="8"/>
        <v>3410234.7030694797</v>
      </c>
      <c r="G30" s="35">
        <f t="shared" si="8"/>
        <v>2387164.2921486357</v>
      </c>
      <c r="H30" s="36">
        <f t="shared" si="8"/>
        <v>1023070.4109208439</v>
      </c>
      <c r="I30" s="32">
        <f t="shared" si="8"/>
        <v>8322</v>
      </c>
      <c r="J30" s="33">
        <f t="shared" si="8"/>
        <v>112.09734318673397</v>
      </c>
      <c r="K30" s="34">
        <f t="shared" si="8"/>
        <v>932874.09000000008</v>
      </c>
      <c r="L30" s="35">
        <f t="shared" si="8"/>
        <v>653011.86300000013</v>
      </c>
      <c r="M30" s="36">
        <f t="shared" si="8"/>
        <v>279862.22700000001</v>
      </c>
      <c r="N30" s="29" t="s">
        <v>31</v>
      </c>
    </row>
    <row r="31" spans="1:14" x14ac:dyDescent="0.3">
      <c r="A31" s="75"/>
      <c r="B31" s="25" t="s">
        <v>3</v>
      </c>
      <c r="C31" s="15">
        <f t="shared" si="5"/>
        <v>1232780.1518896541</v>
      </c>
      <c r="D31" s="16">
        <f t="shared" ref="D31:M31" si="9">D15</f>
        <v>27244</v>
      </c>
      <c r="E31" s="17">
        <f t="shared" si="9"/>
        <v>116.59055509343391</v>
      </c>
      <c r="F31" s="18">
        <f t="shared" si="9"/>
        <v>3176393.0829655132</v>
      </c>
      <c r="G31" s="19">
        <f t="shared" si="9"/>
        <v>2223475.1580758598</v>
      </c>
      <c r="H31" s="20">
        <f t="shared" si="9"/>
        <v>952917.92488965404</v>
      </c>
      <c r="I31" s="16">
        <f t="shared" si="9"/>
        <v>8322</v>
      </c>
      <c r="J31" s="17">
        <f t="shared" si="9"/>
        <v>112.09734318673397</v>
      </c>
      <c r="K31" s="18">
        <f t="shared" si="9"/>
        <v>932874.09000000008</v>
      </c>
      <c r="L31" s="19">
        <f t="shared" si="9"/>
        <v>653011.86300000013</v>
      </c>
      <c r="M31" s="20">
        <f t="shared" si="9"/>
        <v>279862.22700000001</v>
      </c>
      <c r="N31" s="29" t="s">
        <v>31</v>
      </c>
    </row>
    <row r="32" spans="1:14" x14ac:dyDescent="0.3">
      <c r="A32" s="75"/>
      <c r="B32" s="25" t="s">
        <v>4</v>
      </c>
      <c r="C32" s="15">
        <f t="shared" si="5"/>
        <v>1217870.67526526</v>
      </c>
      <c r="D32" s="16">
        <f t="shared" ref="D32:M32" si="10">D16</f>
        <v>27275</v>
      </c>
      <c r="E32" s="17">
        <f t="shared" si="10"/>
        <v>114.63592401653041</v>
      </c>
      <c r="F32" s="18">
        <f t="shared" si="10"/>
        <v>3126694.8275508671</v>
      </c>
      <c r="G32" s="19">
        <f t="shared" si="10"/>
        <v>2188686.3792856066</v>
      </c>
      <c r="H32" s="20">
        <f t="shared" si="10"/>
        <v>938008.44826526009</v>
      </c>
      <c r="I32" s="16">
        <f t="shared" si="10"/>
        <v>8322</v>
      </c>
      <c r="J32" s="17">
        <f t="shared" si="10"/>
        <v>112.09734318673397</v>
      </c>
      <c r="K32" s="18">
        <f t="shared" si="10"/>
        <v>932874.09000000008</v>
      </c>
      <c r="L32" s="19">
        <f t="shared" si="10"/>
        <v>653011.86300000013</v>
      </c>
      <c r="M32" s="20">
        <f t="shared" si="10"/>
        <v>279862.22700000001</v>
      </c>
      <c r="N32" s="29" t="s">
        <v>31</v>
      </c>
    </row>
    <row r="33" spans="1:15" x14ac:dyDescent="0.3">
      <c r="A33" s="75"/>
      <c r="B33" s="25" t="s">
        <v>5</v>
      </c>
      <c r="C33" s="15">
        <f t="shared" si="5"/>
        <v>1181215.1413416264</v>
      </c>
      <c r="D33" s="16">
        <f t="shared" ref="D33:M33" si="11">D17</f>
        <v>26770</v>
      </c>
      <c r="E33" s="17">
        <f t="shared" si="11"/>
        <v>112.23420674157968</v>
      </c>
      <c r="F33" s="18">
        <f t="shared" si="11"/>
        <v>3004509.714472088</v>
      </c>
      <c r="G33" s="19">
        <f t="shared" si="11"/>
        <v>2103156.8001304618</v>
      </c>
      <c r="H33" s="20">
        <f t="shared" si="11"/>
        <v>901352.91434162646</v>
      </c>
      <c r="I33" s="16">
        <f t="shared" si="11"/>
        <v>8322</v>
      </c>
      <c r="J33" s="17">
        <f t="shared" si="11"/>
        <v>112.09734318673397</v>
      </c>
      <c r="K33" s="18">
        <f t="shared" si="11"/>
        <v>932874.09000000008</v>
      </c>
      <c r="L33" s="19">
        <f t="shared" si="11"/>
        <v>653011.86300000013</v>
      </c>
      <c r="M33" s="20">
        <f t="shared" si="11"/>
        <v>279862.22700000001</v>
      </c>
      <c r="N33" s="29" t="s">
        <v>31</v>
      </c>
    </row>
    <row r="34" spans="1:15" x14ac:dyDescent="0.3">
      <c r="A34" s="75"/>
      <c r="B34" s="25" t="s">
        <v>6</v>
      </c>
      <c r="C34" s="15">
        <f>H34+M34</f>
        <v>1139528.7743374717</v>
      </c>
      <c r="D34" s="16">
        <f t="shared" ref="D34:M34" si="12">D18</f>
        <v>26226</v>
      </c>
      <c r="E34" s="17">
        <f t="shared" si="12"/>
        <v>109.26390443802228</v>
      </c>
      <c r="F34" s="18">
        <f t="shared" si="12"/>
        <v>2865555.1577915722</v>
      </c>
      <c r="G34" s="19">
        <f t="shared" si="12"/>
        <v>2005888.6104541006</v>
      </c>
      <c r="H34" s="20">
        <f t="shared" si="12"/>
        <v>859666.54733747162</v>
      </c>
      <c r="I34" s="16">
        <f t="shared" si="12"/>
        <v>8322</v>
      </c>
      <c r="J34" s="17">
        <f t="shared" si="12"/>
        <v>112.09734318673397</v>
      </c>
      <c r="K34" s="18">
        <f t="shared" si="12"/>
        <v>932874.09000000008</v>
      </c>
      <c r="L34" s="19">
        <f t="shared" si="12"/>
        <v>653011.86300000013</v>
      </c>
      <c r="M34" s="20">
        <f t="shared" si="12"/>
        <v>279862.22700000001</v>
      </c>
      <c r="N34" s="29" t="s">
        <v>31</v>
      </c>
    </row>
    <row r="35" spans="1:15" s="4" customFormat="1" x14ac:dyDescent="0.3">
      <c r="A35" s="24"/>
      <c r="B35" s="26" t="s">
        <v>23</v>
      </c>
      <c r="C35" s="15">
        <f>H35+M35</f>
        <v>21845154</v>
      </c>
      <c r="D35" s="21">
        <f>AVERAGE(D23:D34)</f>
        <v>30949.833333333332</v>
      </c>
      <c r="E35" s="22" t="s">
        <v>14</v>
      </c>
      <c r="F35" s="18">
        <f>G35+H35</f>
        <v>46888792.710094661</v>
      </c>
      <c r="G35" s="18">
        <f t="shared" ref="G35" si="13">SUM(G23:G34)</f>
        <v>28387876.710094664</v>
      </c>
      <c r="H35" s="23">
        <f>ROUND(SUM(H23:H34),0)</f>
        <v>18500916</v>
      </c>
      <c r="I35" s="21">
        <f>AVERAGE(I23:I34)</f>
        <v>8277.5</v>
      </c>
      <c r="J35" s="22" t="s">
        <v>14</v>
      </c>
      <c r="K35" s="18">
        <f>L35+M35</f>
        <v>11147458.635</v>
      </c>
      <c r="L35" s="18">
        <f t="shared" ref="L35" si="14">SUM(L23:L34)</f>
        <v>7803220.6349999998</v>
      </c>
      <c r="M35" s="23">
        <f>ROUND(SUM(M23:M34),0)</f>
        <v>3344238</v>
      </c>
      <c r="N35" s="29" t="s">
        <v>31</v>
      </c>
    </row>
    <row r="37" spans="1:15" s="47" customFormat="1" ht="13.5" x14ac:dyDescent="0.35">
      <c r="A37" s="80" t="s">
        <v>18</v>
      </c>
      <c r="B37" s="81"/>
      <c r="C37" s="3">
        <f>H37+M37</f>
        <v>19316275</v>
      </c>
      <c r="D37" s="8" t="s">
        <v>14</v>
      </c>
      <c r="E37" s="8" t="s">
        <v>14</v>
      </c>
      <c r="F37" s="8" t="s">
        <v>14</v>
      </c>
      <c r="G37" s="8" t="s">
        <v>14</v>
      </c>
      <c r="H37" s="3">
        <v>15867180</v>
      </c>
      <c r="I37" s="8" t="s">
        <v>14</v>
      </c>
      <c r="J37" s="8" t="s">
        <v>14</v>
      </c>
      <c r="K37" s="8" t="s">
        <v>14</v>
      </c>
      <c r="L37" s="8" t="s">
        <v>14</v>
      </c>
      <c r="M37" s="3">
        <v>3449095</v>
      </c>
      <c r="N37" s="46"/>
    </row>
    <row r="38" spans="1:15" s="50" customFormat="1" ht="31" customHeight="1" x14ac:dyDescent="0.35">
      <c r="A38" s="68" t="s">
        <v>34</v>
      </c>
      <c r="B38" s="69"/>
      <c r="C38" s="55">
        <f>H38+M38</f>
        <v>2528879</v>
      </c>
      <c r="D38" s="8" t="s">
        <v>14</v>
      </c>
      <c r="E38" s="8" t="s">
        <v>14</v>
      </c>
      <c r="F38" s="8" t="s">
        <v>14</v>
      </c>
      <c r="G38" s="8" t="s">
        <v>14</v>
      </c>
      <c r="H38" s="48">
        <f>H35-H37</f>
        <v>2633736</v>
      </c>
      <c r="I38" s="8" t="s">
        <v>14</v>
      </c>
      <c r="J38" s="8" t="s">
        <v>14</v>
      </c>
      <c r="K38" s="8" t="s">
        <v>14</v>
      </c>
      <c r="L38" s="8" t="s">
        <v>14</v>
      </c>
      <c r="M38" s="48">
        <f>M35-M37</f>
        <v>-104857</v>
      </c>
      <c r="N38" s="49"/>
    </row>
    <row r="39" spans="1:15" x14ac:dyDescent="0.3"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</row>
    <row r="40" spans="1:15" ht="13" customHeight="1" x14ac:dyDescent="0.3">
      <c r="C40" s="51"/>
      <c r="D40" s="51"/>
      <c r="E40" s="51"/>
      <c r="F40" s="51"/>
      <c r="G40" s="51"/>
      <c r="H40" s="51"/>
      <c r="I40" s="53"/>
      <c r="J40" s="53"/>
      <c r="K40" s="53"/>
      <c r="L40" s="53"/>
      <c r="M40" s="53"/>
    </row>
    <row r="41" spans="1:15" ht="15" x14ac:dyDescent="0.3">
      <c r="A41" s="24"/>
      <c r="B41" s="70"/>
      <c r="C41" s="71" t="s">
        <v>27</v>
      </c>
      <c r="D41" s="73" t="s">
        <v>33</v>
      </c>
      <c r="E41" s="73"/>
      <c r="F41" s="73"/>
      <c r="G41" s="73"/>
      <c r="H41" s="73"/>
      <c r="I41" s="53"/>
      <c r="J41" s="53"/>
      <c r="K41" s="53"/>
      <c r="L41" s="53"/>
      <c r="M41" s="53"/>
    </row>
    <row r="42" spans="1:15" s="6" customFormat="1" ht="32" customHeight="1" x14ac:dyDescent="0.3">
      <c r="A42" s="24"/>
      <c r="B42" s="70"/>
      <c r="C42" s="72"/>
      <c r="D42" s="12" t="s">
        <v>45</v>
      </c>
      <c r="E42" s="12" t="s">
        <v>22</v>
      </c>
      <c r="F42" s="13" t="s">
        <v>15</v>
      </c>
      <c r="G42" s="12" t="s">
        <v>16</v>
      </c>
      <c r="H42" s="14" t="s">
        <v>12</v>
      </c>
      <c r="I42" s="53"/>
      <c r="J42" s="53"/>
      <c r="K42" s="53"/>
      <c r="L42" s="53"/>
      <c r="M42" s="53"/>
      <c r="N42" s="28"/>
    </row>
    <row r="43" spans="1:15" ht="13" customHeight="1" x14ac:dyDescent="0.3">
      <c r="A43" s="66" t="s">
        <v>32</v>
      </c>
      <c r="B43" s="7" t="s">
        <v>7</v>
      </c>
      <c r="C43" s="5">
        <f t="shared" ref="C43:C54" si="15">H43+M43</f>
        <v>0</v>
      </c>
      <c r="D43" s="8">
        <v>0</v>
      </c>
      <c r="E43" s="9">
        <v>0</v>
      </c>
      <c r="F43" s="10">
        <f>G43+H43</f>
        <v>0</v>
      </c>
      <c r="G43" s="2">
        <v>0</v>
      </c>
      <c r="H43" s="11">
        <v>0</v>
      </c>
      <c r="I43" s="37" t="s">
        <v>30</v>
      </c>
      <c r="J43" s="53"/>
      <c r="K43" s="53"/>
      <c r="L43" s="53"/>
      <c r="M43" s="53"/>
      <c r="N43" s="1"/>
    </row>
    <row r="44" spans="1:15" ht="13" customHeight="1" x14ac:dyDescent="0.3">
      <c r="A44" s="66"/>
      <c r="B44" s="7" t="s">
        <v>8</v>
      </c>
      <c r="C44" s="5">
        <f t="shared" si="15"/>
        <v>0</v>
      </c>
      <c r="D44" s="8">
        <v>0</v>
      </c>
      <c r="E44" s="9">
        <v>0</v>
      </c>
      <c r="F44" s="10">
        <f t="shared" ref="F44:F54" si="16">G44+H44</f>
        <v>0</v>
      </c>
      <c r="G44" s="2">
        <v>0</v>
      </c>
      <c r="H44" s="11">
        <v>0</v>
      </c>
      <c r="I44" s="37" t="s">
        <v>30</v>
      </c>
      <c r="J44" s="53"/>
      <c r="K44" s="53"/>
      <c r="L44" s="53"/>
      <c r="M44" s="53"/>
      <c r="N44" s="1"/>
    </row>
    <row r="45" spans="1:15" ht="13" customHeight="1" x14ac:dyDescent="0.3">
      <c r="A45" s="66"/>
      <c r="B45" s="7" t="s">
        <v>9</v>
      </c>
      <c r="C45" s="5">
        <f t="shared" si="15"/>
        <v>0</v>
      </c>
      <c r="D45" s="8">
        <v>0</v>
      </c>
      <c r="E45" s="9">
        <v>0</v>
      </c>
      <c r="F45" s="10">
        <f t="shared" si="16"/>
        <v>0</v>
      </c>
      <c r="G45" s="2">
        <v>0</v>
      </c>
      <c r="H45" s="11">
        <v>0</v>
      </c>
      <c r="I45" s="37" t="s">
        <v>30</v>
      </c>
      <c r="J45" s="53"/>
      <c r="K45" s="53"/>
      <c r="L45" s="53"/>
      <c r="M45" s="53"/>
      <c r="N45" s="1"/>
      <c r="O45" s="59"/>
    </row>
    <row r="46" spans="1:15" ht="13" customHeight="1" x14ac:dyDescent="0.3">
      <c r="A46" s="66"/>
      <c r="B46" s="7" t="s">
        <v>10</v>
      </c>
      <c r="C46" s="5">
        <f t="shared" si="15"/>
        <v>175094.39999999999</v>
      </c>
      <c r="D46" s="8">
        <v>514</v>
      </c>
      <c r="E46" s="9">
        <f>F46/D46</f>
        <v>340.65058365758756</v>
      </c>
      <c r="F46" s="10">
        <f t="shared" ref="F46:F49" si="17">G46+H46</f>
        <v>175094.39999999999</v>
      </c>
      <c r="G46" s="2">
        <v>0</v>
      </c>
      <c r="H46" s="11">
        <v>175094.39999999999</v>
      </c>
      <c r="I46" s="37" t="s">
        <v>30</v>
      </c>
      <c r="J46" s="53"/>
      <c r="K46" s="53"/>
      <c r="L46" s="53"/>
      <c r="M46" s="53"/>
      <c r="N46" s="1"/>
    </row>
    <row r="47" spans="1:15" ht="13" customHeight="1" x14ac:dyDescent="0.3">
      <c r="A47" s="66"/>
      <c r="B47" s="7" t="s">
        <v>11</v>
      </c>
      <c r="C47" s="5">
        <f t="shared" si="15"/>
        <v>205341.72</v>
      </c>
      <c r="D47" s="8">
        <v>591</v>
      </c>
      <c r="E47" s="9">
        <f t="shared" ref="E47:E49" si="18">F47/D47</f>
        <v>347.44791878172589</v>
      </c>
      <c r="F47" s="10">
        <f t="shared" si="17"/>
        <v>205341.72</v>
      </c>
      <c r="G47" s="2">
        <v>0</v>
      </c>
      <c r="H47" s="11">
        <v>205341.72</v>
      </c>
      <c r="I47" s="37" t="s">
        <v>30</v>
      </c>
      <c r="J47" s="53"/>
      <c r="K47" s="53"/>
      <c r="L47" s="53"/>
      <c r="M47" s="53"/>
      <c r="N47" s="1"/>
      <c r="O47" s="59"/>
    </row>
    <row r="48" spans="1:15" ht="13" customHeight="1" x14ac:dyDescent="0.3">
      <c r="A48" s="66"/>
      <c r="B48" s="7" t="s">
        <v>0</v>
      </c>
      <c r="C48" s="5">
        <f t="shared" si="15"/>
        <v>139408.13</v>
      </c>
      <c r="D48" s="8">
        <v>478</v>
      </c>
      <c r="E48" s="9">
        <f t="shared" si="18"/>
        <v>291.64880753138078</v>
      </c>
      <c r="F48" s="10">
        <f t="shared" si="17"/>
        <v>139408.13</v>
      </c>
      <c r="G48" s="2">
        <v>0</v>
      </c>
      <c r="H48" s="11">
        <v>139408.13</v>
      </c>
      <c r="I48" s="37" t="s">
        <v>30</v>
      </c>
      <c r="J48" s="53"/>
      <c r="K48" s="53"/>
      <c r="L48" s="53"/>
      <c r="M48" s="53"/>
      <c r="N48" s="1"/>
    </row>
    <row r="49" spans="1:15" ht="13.5" customHeight="1" thickBot="1" x14ac:dyDescent="0.35">
      <c r="A49" s="67"/>
      <c r="B49" s="38" t="s">
        <v>1</v>
      </c>
      <c r="C49" s="39">
        <f t="shared" si="15"/>
        <v>82066.53</v>
      </c>
      <c r="D49" s="40">
        <v>280</v>
      </c>
      <c r="E49" s="41">
        <f t="shared" si="18"/>
        <v>293.09474999999998</v>
      </c>
      <c r="F49" s="42">
        <f t="shared" si="17"/>
        <v>82066.53</v>
      </c>
      <c r="G49" s="43">
        <v>0</v>
      </c>
      <c r="H49" s="44">
        <v>82066.53</v>
      </c>
      <c r="I49" s="45" t="s">
        <v>30</v>
      </c>
      <c r="J49" s="53"/>
      <c r="K49" s="53"/>
      <c r="L49" s="53"/>
      <c r="M49" s="53"/>
      <c r="N49" s="1"/>
      <c r="O49" s="59"/>
    </row>
    <row r="50" spans="1:15" ht="13" customHeight="1" x14ac:dyDescent="0.3">
      <c r="A50" s="75" t="s">
        <v>13</v>
      </c>
      <c r="B50" s="30" t="s">
        <v>2</v>
      </c>
      <c r="C50" s="31">
        <f t="shared" si="15"/>
        <v>0</v>
      </c>
      <c r="D50" s="32">
        <v>0</v>
      </c>
      <c r="E50" s="33">
        <v>0</v>
      </c>
      <c r="F50" s="34">
        <f t="shared" si="16"/>
        <v>0</v>
      </c>
      <c r="G50" s="35">
        <v>0</v>
      </c>
      <c r="H50" s="36">
        <v>0</v>
      </c>
      <c r="I50" s="29" t="s">
        <v>31</v>
      </c>
      <c r="J50" s="53"/>
      <c r="K50" s="53"/>
      <c r="L50" s="53"/>
      <c r="M50" s="53"/>
      <c r="N50" s="1"/>
      <c r="O50" s="59"/>
    </row>
    <row r="51" spans="1:15" ht="13" customHeight="1" x14ac:dyDescent="0.3">
      <c r="A51" s="75"/>
      <c r="B51" s="25" t="s">
        <v>3</v>
      </c>
      <c r="C51" s="15">
        <f t="shared" si="15"/>
        <v>0</v>
      </c>
      <c r="D51" s="16">
        <v>0</v>
      </c>
      <c r="E51" s="17">
        <v>0</v>
      </c>
      <c r="F51" s="18">
        <f t="shared" si="16"/>
        <v>0</v>
      </c>
      <c r="G51" s="19">
        <v>0</v>
      </c>
      <c r="H51" s="20">
        <v>0</v>
      </c>
      <c r="I51" s="29" t="s">
        <v>31</v>
      </c>
      <c r="J51" s="53"/>
      <c r="K51" s="53"/>
      <c r="L51" s="53"/>
      <c r="M51" s="53"/>
      <c r="N51" s="1"/>
    </row>
    <row r="52" spans="1:15" ht="13" customHeight="1" x14ac:dyDescent="0.3">
      <c r="A52" s="75"/>
      <c r="B52" s="25" t="s">
        <v>4</v>
      </c>
      <c r="C52" s="15">
        <f t="shared" si="15"/>
        <v>0</v>
      </c>
      <c r="D52" s="16">
        <v>0</v>
      </c>
      <c r="E52" s="17">
        <v>0</v>
      </c>
      <c r="F52" s="18">
        <f t="shared" si="16"/>
        <v>0</v>
      </c>
      <c r="G52" s="19">
        <v>0</v>
      </c>
      <c r="H52" s="20">
        <v>0</v>
      </c>
      <c r="I52" s="29" t="s">
        <v>31</v>
      </c>
      <c r="J52" s="53"/>
      <c r="K52" s="53"/>
      <c r="L52" s="53"/>
      <c r="M52" s="53"/>
      <c r="N52" s="1"/>
    </row>
    <row r="53" spans="1:15" ht="13" customHeight="1" x14ac:dyDescent="0.3">
      <c r="A53" s="75"/>
      <c r="B53" s="25" t="s">
        <v>5</v>
      </c>
      <c r="C53" s="15">
        <f t="shared" si="15"/>
        <v>0</v>
      </c>
      <c r="D53" s="16">
        <v>0</v>
      </c>
      <c r="E53" s="17">
        <v>0</v>
      </c>
      <c r="F53" s="18">
        <f t="shared" si="16"/>
        <v>0</v>
      </c>
      <c r="G53" s="19">
        <v>0</v>
      </c>
      <c r="H53" s="20">
        <v>0</v>
      </c>
      <c r="I53" s="29" t="s">
        <v>31</v>
      </c>
      <c r="J53" s="53"/>
      <c r="K53" s="53"/>
      <c r="L53" s="53"/>
      <c r="M53" s="53"/>
      <c r="N53" s="1"/>
    </row>
    <row r="54" spans="1:15" ht="13" customHeight="1" x14ac:dyDescent="0.3">
      <c r="A54" s="75"/>
      <c r="B54" s="25" t="s">
        <v>6</v>
      </c>
      <c r="C54" s="15">
        <f t="shared" si="15"/>
        <v>0</v>
      </c>
      <c r="D54" s="16">
        <v>0</v>
      </c>
      <c r="E54" s="17">
        <v>0</v>
      </c>
      <c r="F54" s="18">
        <f t="shared" si="16"/>
        <v>0</v>
      </c>
      <c r="G54" s="19">
        <v>0</v>
      </c>
      <c r="H54" s="20">
        <v>0</v>
      </c>
      <c r="I54" s="29" t="s">
        <v>31</v>
      </c>
      <c r="J54" s="53"/>
      <c r="K54" s="53"/>
      <c r="L54" s="53"/>
      <c r="M54" s="53"/>
      <c r="N54" s="1"/>
    </row>
    <row r="55" spans="1:15" s="4" customFormat="1" ht="13" customHeight="1" x14ac:dyDescent="0.3">
      <c r="A55" s="24"/>
      <c r="B55" s="26" t="s">
        <v>23</v>
      </c>
      <c r="C55" s="15">
        <f t="shared" ref="C55" si="19">SUM(C43:C54)</f>
        <v>601910.78</v>
      </c>
      <c r="D55" s="21" t="s">
        <v>14</v>
      </c>
      <c r="E55" s="22" t="s">
        <v>14</v>
      </c>
      <c r="F55" s="18">
        <f>SUM(F43:F54)</f>
        <v>601910.78</v>
      </c>
      <c r="G55" s="18">
        <f t="shared" ref="G55" si="20">SUM(G43:G54)</f>
        <v>0</v>
      </c>
      <c r="H55" s="23">
        <f t="shared" ref="H55" si="21">SUM(H43:H54)</f>
        <v>601910.78</v>
      </c>
      <c r="I55" s="29" t="s">
        <v>31</v>
      </c>
      <c r="J55" s="53"/>
      <c r="K55" s="60"/>
      <c r="L55" s="53"/>
      <c r="M55" s="53"/>
    </row>
    <row r="56" spans="1:15" ht="13" customHeight="1" x14ac:dyDescent="0.3">
      <c r="I56" s="53"/>
      <c r="J56" s="53"/>
      <c r="K56" s="53"/>
      <c r="L56" s="53"/>
      <c r="M56" s="53"/>
    </row>
    <row r="57" spans="1:15" ht="34.5" customHeight="1" x14ac:dyDescent="0.3">
      <c r="A57" s="84" t="s">
        <v>35</v>
      </c>
      <c r="B57" s="84"/>
      <c r="C57" s="84"/>
      <c r="D57" s="84"/>
      <c r="E57" s="84"/>
      <c r="F57" s="84"/>
      <c r="G57" s="84"/>
      <c r="H57" s="55">
        <f>ROUNDUP(C55,0)</f>
        <v>601911</v>
      </c>
      <c r="I57" s="53"/>
      <c r="J57" s="53"/>
      <c r="K57" s="53"/>
      <c r="L57" s="53"/>
      <c r="M57" s="53"/>
    </row>
    <row r="58" spans="1:15" x14ac:dyDescent="0.3">
      <c r="A58" s="54"/>
      <c r="B58" s="54"/>
      <c r="H58" s="54"/>
    </row>
    <row r="59" spans="1:15" ht="34.5" customHeight="1" x14ac:dyDescent="0.3">
      <c r="A59" s="84" t="s">
        <v>36</v>
      </c>
      <c r="B59" s="84"/>
      <c r="C59" s="84"/>
      <c r="D59" s="84"/>
      <c r="E59" s="84"/>
      <c r="F59" s="84"/>
      <c r="G59" s="84"/>
      <c r="H59" s="55">
        <v>9801</v>
      </c>
    </row>
    <row r="61" spans="1:15" ht="24.5" customHeight="1" x14ac:dyDescent="0.35">
      <c r="A61" s="82" t="s">
        <v>37</v>
      </c>
      <c r="B61" s="82"/>
      <c r="C61" s="82"/>
      <c r="D61" s="82"/>
      <c r="E61" s="82"/>
      <c r="F61" s="82"/>
      <c r="G61" s="82"/>
      <c r="H61" s="83">
        <f>C38+H57+H59</f>
        <v>3140591</v>
      </c>
      <c r="I61" s="83"/>
    </row>
    <row r="62" spans="1:15" x14ac:dyDescent="0.3">
      <c r="A62" s="77" t="s">
        <v>47</v>
      </c>
      <c r="B62" s="77"/>
      <c r="C62" s="77"/>
      <c r="D62" s="77"/>
      <c r="E62" s="77"/>
      <c r="F62" s="77"/>
      <c r="G62" s="77"/>
      <c r="H62" s="78">
        <f>H59</f>
        <v>9801</v>
      </c>
      <c r="I62" s="79"/>
    </row>
    <row r="63" spans="1:15" x14ac:dyDescent="0.3">
      <c r="A63" s="77" t="s">
        <v>46</v>
      </c>
      <c r="B63" s="77"/>
      <c r="C63" s="77"/>
      <c r="D63" s="77"/>
      <c r="E63" s="77"/>
      <c r="F63" s="77"/>
      <c r="G63" s="77"/>
      <c r="H63" s="78">
        <f>C38+H57</f>
        <v>3130790</v>
      </c>
      <c r="I63" s="79"/>
    </row>
    <row r="64" spans="1:15" x14ac:dyDescent="0.3">
      <c r="I64" s="58">
        <f>H61-H62-H63</f>
        <v>0</v>
      </c>
    </row>
    <row r="70" spans="1:1" ht="14" x14ac:dyDescent="0.3">
      <c r="A70" s="56" t="s">
        <v>40</v>
      </c>
    </row>
    <row r="71" spans="1:1" ht="14" x14ac:dyDescent="0.3">
      <c r="A71" s="56" t="s">
        <v>43</v>
      </c>
    </row>
    <row r="72" spans="1:1" ht="14" x14ac:dyDescent="0.3">
      <c r="A72" s="56" t="s">
        <v>44</v>
      </c>
    </row>
    <row r="73" spans="1:1" ht="14" x14ac:dyDescent="0.3">
      <c r="A73" s="56" t="s">
        <v>41</v>
      </c>
    </row>
    <row r="74" spans="1:1" x14ac:dyDescent="0.3">
      <c r="A74" s="57" t="s">
        <v>42</v>
      </c>
    </row>
  </sheetData>
  <mergeCells count="32">
    <mergeCell ref="A62:G62"/>
    <mergeCell ref="A63:G63"/>
    <mergeCell ref="H62:I62"/>
    <mergeCell ref="H63:I63"/>
    <mergeCell ref="A30:A34"/>
    <mergeCell ref="A37:B37"/>
    <mergeCell ref="A61:G61"/>
    <mergeCell ref="H61:I61"/>
    <mergeCell ref="A50:A54"/>
    <mergeCell ref="A57:G57"/>
    <mergeCell ref="A59:G59"/>
    <mergeCell ref="D21:H21"/>
    <mergeCell ref="D5:H5"/>
    <mergeCell ref="B5:B6"/>
    <mergeCell ref="I5:M5"/>
    <mergeCell ref="C5:C6"/>
    <mergeCell ref="A1:N1"/>
    <mergeCell ref="A2:N2"/>
    <mergeCell ref="A3:N3"/>
    <mergeCell ref="A4:N4"/>
    <mergeCell ref="A43:A49"/>
    <mergeCell ref="A38:B38"/>
    <mergeCell ref="B41:B42"/>
    <mergeCell ref="C41:C42"/>
    <mergeCell ref="D41:H41"/>
    <mergeCell ref="I21:M21"/>
    <mergeCell ref="A23:A29"/>
    <mergeCell ref="C20:M20"/>
    <mergeCell ref="A5:A7"/>
    <mergeCell ref="A8:A19"/>
    <mergeCell ref="B21:B22"/>
    <mergeCell ref="C21:C22"/>
  </mergeCells>
  <phoneticPr fontId="4" type="noConversion"/>
  <hyperlinks>
    <hyperlink ref="A4" r:id="rId1" xr:uid="{6B57057E-EA3F-4B01-A8F8-91406AD91A8A}"/>
    <hyperlink ref="A74" r:id="rId2" display="mailto:Sandra.Strele@lm.gov.lv" xr:uid="{BE63D159-0FFA-4F5B-901A-21A279473221}"/>
  </hyperlinks>
  <pageMargins left="1.1023622047244095" right="0.51181102362204722" top="0.94488188976377963" bottom="0.74803149606299213" header="0.31496062992125984" footer="0.31496062992125984"/>
  <pageSetup paperSize="9" scale="60" orientation="portrait" verticalDpi="0"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6310CB980028E489AA38B5A3B725AD0" ma:contentTypeVersion="9" ma:contentTypeDescription="Create a new document." ma:contentTypeScope="" ma:versionID="d53cecfd86dfe6a31af4136ff7316585">
  <xsd:schema xmlns:xsd="http://www.w3.org/2001/XMLSchema" xmlns:xs="http://www.w3.org/2001/XMLSchema" xmlns:p="http://schemas.microsoft.com/office/2006/metadata/properties" xmlns:ns3="30b671a1-e750-4efc-a322-d42da3124237" targetNamespace="http://schemas.microsoft.com/office/2006/metadata/properties" ma:root="true" ma:fieldsID="ef2f1cce505ba63a4c835533ba21a8e6" ns3:_="">
    <xsd:import namespace="30b671a1-e750-4efc-a322-d42da312423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b671a1-e750-4efc-a322-d42da31242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88B4AB-C56F-4B4C-BF44-AF30B4A896B2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30b671a1-e750-4efc-a322-d42da3124237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8C18FB6-7499-4026-815B-DBB2B727CE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b671a1-e750-4efc-a322-d42da31242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B356EC5-A168-4B11-9F8F-3CEA5487D13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Anotācijas_pielikums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Kaija Berga</dc:creator>
  <cp:lastModifiedBy>Sandra Strēle</cp:lastModifiedBy>
  <cp:lastPrinted>2026-07-23T11:13:12Z</cp:lastPrinted>
  <dcterms:created xsi:type="dcterms:W3CDTF">2022-02-09T09:41:04Z</dcterms:created>
  <dcterms:modified xsi:type="dcterms:W3CDTF">2026-08-11T12:32:56Z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0x010100F6310CB980028E489AA38B5A3B725AD0</vt:lpwstr>
  </property>
</Properties>
</file>