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6645"/>
  </bookViews>
  <sheets>
    <sheet name="precizetais_variants" sheetId="2" r:id="rId1"/>
    <sheet name="Sheet1" sheetId="3" r:id="rId2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5" i="2" l="1"/>
  <c r="H13" i="2"/>
  <c r="H14" i="2"/>
  <c r="H12" i="2" s="1"/>
  <c r="I13" i="2"/>
  <c r="G15" i="2" l="1"/>
  <c r="F16" i="2"/>
  <c r="H18" i="2" l="1"/>
  <c r="D17" i="2" l="1"/>
  <c r="J7" i="3" l="1"/>
  <c r="J6" i="3"/>
  <c r="J9" i="3" s="1"/>
  <c r="M23" i="2" l="1"/>
  <c r="K23" i="2"/>
  <c r="M22" i="2"/>
  <c r="K22" i="2"/>
  <c r="H19" i="2"/>
  <c r="H17" i="2"/>
  <c r="H16" i="2"/>
  <c r="D16" i="2"/>
  <c r="N15" i="2"/>
  <c r="N13" i="2" s="1"/>
  <c r="N12" i="2" s="1"/>
  <c r="N22" i="2" s="1"/>
  <c r="L15" i="2"/>
  <c r="J15" i="2"/>
  <c r="I15" i="2"/>
  <c r="F15" i="2"/>
  <c r="F13" i="2" s="1"/>
  <c r="E15" i="2"/>
  <c r="E13" i="2" s="1"/>
  <c r="E12" i="2" s="1"/>
  <c r="E8" i="2" s="1"/>
  <c r="C15" i="2"/>
  <c r="C13" i="2" s="1"/>
  <c r="C12" i="2" s="1"/>
  <c r="C8" i="2" s="1"/>
  <c r="D14" i="2"/>
  <c r="G13" i="2"/>
  <c r="G12" i="2" s="1"/>
  <c r="F12" i="2" l="1"/>
  <c r="I12" i="2"/>
  <c r="I8" i="2" s="1"/>
  <c r="I9" i="2"/>
  <c r="I23" i="2" s="1"/>
  <c r="G8" i="2"/>
  <c r="D15" i="2"/>
  <c r="D13" i="2" s="1"/>
  <c r="J13" i="2"/>
  <c r="C9" i="2"/>
  <c r="C23" i="2" s="1"/>
  <c r="L23" i="2"/>
  <c r="I22" i="2"/>
  <c r="E22" i="2"/>
  <c r="D8" i="2"/>
  <c r="C22" i="2"/>
  <c r="E23" i="2"/>
  <c r="N23" i="2"/>
  <c r="G22" i="2" l="1"/>
  <c r="G9" i="2"/>
  <c r="G23" i="2" s="1"/>
  <c r="F23" i="2"/>
  <c r="D9" i="2"/>
  <c r="D23" i="2" s="1"/>
  <c r="H9" i="2"/>
  <c r="H23" i="2" s="1"/>
  <c r="J12" i="2"/>
  <c r="D12" i="2"/>
  <c r="D22" i="2" s="1"/>
  <c r="L22" i="2"/>
  <c r="F22" i="2"/>
  <c r="J23" i="2" l="1"/>
  <c r="J22" i="2" l="1"/>
  <c r="H8" i="2"/>
  <c r="H22" i="2" s="1"/>
</calcChain>
</file>

<file path=xl/sharedStrings.xml><?xml version="1.0" encoding="utf-8"?>
<sst xmlns="http://schemas.openxmlformats.org/spreadsheetml/2006/main" count="59" uniqueCount="48">
  <si>
    <t>III. Tiesību akta projekta ietekme uz valsts budžetu un pašvaldību budžetiem</t>
  </si>
  <si>
    <t>Rādītāji</t>
  </si>
  <si>
    <t>saskaņā ar valsts budžetu kārtējam gadam</t>
  </si>
  <si>
    <t>izmaiņas kārtējā gadā, salīdzinot ar valsts budžetu kārtējam gadam</t>
  </si>
  <si>
    <t>saskaņā ar vidēja termiņa budžeta ietvaru</t>
  </si>
  <si>
    <t>izmaiņas, salīdzinot ar vidēja termiņa budžeta ietvaru n+1 gadam</t>
  </si>
  <si>
    <t>izmaiņas, salīdzinot ar vidēja termiņa budžeta ietvaru n+2 gadam</t>
  </si>
  <si>
    <t>1. Budžeta ieņēmumi</t>
  </si>
  <si>
    <t>1.1. valsts pamatbudžets, tai skaitā ieņēmumi no maksas pakalpojumiem un citi pašu ieņēmumi</t>
  </si>
  <si>
    <t>1.2. valsts speciālais budžets</t>
  </si>
  <si>
    <t>1.3. pašvaldību budžets</t>
  </si>
  <si>
    <t>2. Budžeta izdevumi</t>
  </si>
  <si>
    <t>2.1. valsts pamatbudžets</t>
  </si>
  <si>
    <t>2.2. valsts speciālais budžets</t>
  </si>
  <si>
    <t>2.3. pašvaldību budžets</t>
  </si>
  <si>
    <t>3. Finansiālā ietekme</t>
  </si>
  <si>
    <t>3.1. valsts pamatbudžets</t>
  </si>
  <si>
    <t>3.2. speciālais budžets</t>
  </si>
  <si>
    <t>3.3. pašvaldību budžets</t>
  </si>
  <si>
    <t>4. Finanšu līdzekļi papildu izdevumu finansēšanai (kompensējošu izdevumu samazinājumu norāda ar "+" zīmi)</t>
  </si>
  <si>
    <t>X</t>
  </si>
  <si>
    <t>5. Precizēta finansiālā ietekme</t>
  </si>
  <si>
    <t>5.1. valsts pamatbudžets</t>
  </si>
  <si>
    <t>5.2. speciālais budžets</t>
  </si>
  <si>
    <t>5.3. pašvaldību budžets</t>
  </si>
  <si>
    <t>6. Detalizēts ieņēmumu un izdevumu aprēķins (ja nepieciešams, detalizētu ieņēmumu un izdevumu aprēķinu var pievienot anotācijas pielikumā)</t>
  </si>
  <si>
    <t>6.1. detalizēts ieņēmumu aprēķins</t>
  </si>
  <si>
    <t>6.2. detalizēts izdevumu aprēķins</t>
  </si>
  <si>
    <t>7. Amata vietu skaita izmaiņas</t>
  </si>
  <si>
    <t>8. Cita informācija</t>
  </si>
  <si>
    <t>Iekļauj informāciju atbilstoši instrukcijas 53. punktam, kā arī papildu informāciju pēc tiesību akta projekta izstrādātāja ieskatiem. Ja šādas informācijas nav, ieraksta "Nav"</t>
  </si>
  <si>
    <t>2.1.1. LM</t>
  </si>
  <si>
    <t xml:space="preserve">2.1.3. FM </t>
  </si>
  <si>
    <r>
      <t>Turpmākie trīs gadi (</t>
    </r>
    <r>
      <rPr>
        <i/>
        <sz val="9"/>
        <rFont val="Times New Roman"/>
        <family val="1"/>
        <charset val="186"/>
      </rPr>
      <t>euro</t>
    </r>
    <r>
      <rPr>
        <sz val="9"/>
        <rFont val="Times New Roman"/>
        <family val="1"/>
        <charset val="186"/>
      </rPr>
      <t>)</t>
    </r>
  </si>
  <si>
    <r>
      <t>Iekļauj informāciju atbilstoši instrukcijas 44.</t>
    </r>
    <r>
      <rPr>
        <vertAlign val="superscript"/>
        <sz val="12"/>
        <rFont val="Times New Roman"/>
        <family val="1"/>
        <charset val="186"/>
      </rPr>
      <t>1</t>
    </r>
    <r>
      <rPr>
        <sz val="12"/>
        <rFont val="Times New Roman"/>
        <family val="1"/>
        <charset val="186"/>
      </rPr>
      <t xml:space="preserve"> punktam</t>
    </r>
  </si>
  <si>
    <t>Neattiecināmie</t>
  </si>
  <si>
    <t>TP</t>
  </si>
  <si>
    <t xml:space="preserve"> t.sk. Pārtikas un pamata mat. nenodr.</t>
  </si>
  <si>
    <t xml:space="preserve">2.1.2. SIF </t>
  </si>
  <si>
    <t>Atlikums</t>
  </si>
  <si>
    <t>Kopā</t>
  </si>
  <si>
    <t xml:space="preserve">Kopā </t>
  </si>
  <si>
    <t>Nepieciešamais papildu finansējums***</t>
  </si>
  <si>
    <t>2027 un turpmākie gadi</t>
  </si>
  <si>
    <t>jābūt 2021.-2025.</t>
  </si>
  <si>
    <t>jābūt 2026.-2027.</t>
  </si>
  <si>
    <t>šobrīd 2021.-2025.</t>
  </si>
  <si>
    <t>VB virssaist.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</si>
</sst>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64" formatCode="_-* #,##0_-;\-* #,##0_-;_-* &quot;-&quot;??_-;_-@_-"/>
    <numFmt numFmtId="165" formatCode="#,##0_ ;\-#,##0\ "/>
    <numFmt numFmtId="166" formatCode="#,##0.00_ ;\-#,##0.00\ 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Times New Roman"/>
      <family val="1"/>
      <charset val="186"/>
    </font>
    <font>
      <sz val="11"/>
      <name val="Calibri"/>
      <family val="2"/>
      <scheme val="minor"/>
    </font>
    <font>
      <sz val="9"/>
      <name val="Times New Roman"/>
      <family val="1"/>
      <charset val="186"/>
    </font>
    <font>
      <i/>
      <sz val="9"/>
      <name val="Times New Roman"/>
      <family val="1"/>
      <charset val="186"/>
    </font>
    <font>
      <sz val="9"/>
      <name val="Calibri"/>
      <family val="2"/>
      <scheme val="minor"/>
    </font>
    <font>
      <sz val="12"/>
      <name val="Times New Roman"/>
      <family val="1"/>
      <charset val="186"/>
    </font>
    <font>
      <vertAlign val="superscript"/>
      <sz val="12"/>
      <name val="Times New Roman"/>
      <family val="1"/>
      <charset val="186"/>
    </font>
    <font>
      <b/>
      <i/>
      <sz val="12"/>
      <name val="Times New Roman"/>
      <family val="1"/>
      <charset val="186"/>
    </font>
    <font>
      <i/>
      <sz val="12"/>
      <name val="Times New Roman"/>
      <family val="1"/>
      <charset val="186"/>
    </font>
    <font>
      <b/>
      <sz val="9"/>
      <name val="Times New Roman"/>
      <family val="1"/>
      <charset val="186"/>
    </font>
    <font>
      <b/>
      <sz val="10"/>
      <name val="Times New Roman"/>
      <family val="1"/>
      <charset val="186"/>
    </font>
    <font>
      <sz val="11"/>
      <name val="Calibri"/>
      <family val="2"/>
      <charset val="186"/>
      <scheme val="minor"/>
    </font>
    <font>
      <sz val="11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39">
    <xf numFmtId="0" fontId="0" fillId="0" borderId="0" xfId="0"/>
    <xf numFmtId="0" fontId="2" fillId="0" borderId="0" xfId="0" applyNumberFormat="1" applyFont="1" applyBorder="1" applyAlignment="1">
      <alignment horizontal="center" vertical="center" wrapText="1"/>
    </xf>
    <xf numFmtId="0" fontId="4" fillId="0" borderId="0" xfId="0" applyNumberFormat="1" applyFont="1" applyBorder="1" applyAlignment="1">
      <alignment horizontal="center" vertical="center" wrapText="1"/>
    </xf>
    <xf numFmtId="0" fontId="11" fillId="0" borderId="0" xfId="0" applyNumberFormat="1" applyFont="1" applyBorder="1" applyAlignment="1">
      <alignment horizontal="center" vertical="center" wrapText="1"/>
    </xf>
    <xf numFmtId="0" fontId="7" fillId="0" borderId="0" xfId="0" applyNumberFormat="1" applyFont="1" applyBorder="1" applyAlignment="1">
      <alignment horizontal="center" vertical="center" wrapText="1"/>
    </xf>
    <xf numFmtId="0" fontId="7" fillId="0" borderId="0" xfId="1" applyNumberFormat="1" applyFont="1" applyBorder="1" applyAlignment="1">
      <alignment vertical="center" wrapText="1"/>
    </xf>
    <xf numFmtId="164" fontId="7" fillId="0" borderId="6" xfId="1" applyNumberFormat="1" applyFont="1" applyFill="1" applyBorder="1" applyAlignment="1">
      <alignment vertical="center" wrapText="1"/>
    </xf>
    <xf numFmtId="0" fontId="7" fillId="0" borderId="0" xfId="1" applyNumberFormat="1" applyFont="1" applyFill="1" applyBorder="1" applyAlignment="1">
      <alignment vertical="center" wrapText="1"/>
    </xf>
    <xf numFmtId="164" fontId="7" fillId="0" borderId="0" xfId="1" applyNumberFormat="1" applyFont="1" applyFill="1" applyBorder="1" applyAlignment="1">
      <alignment vertical="center" wrapText="1"/>
    </xf>
    <xf numFmtId="0" fontId="7" fillId="0" borderId="0" xfId="0" applyNumberFormat="1" applyFont="1" applyBorder="1" applyAlignment="1">
      <alignment vertical="center" wrapText="1"/>
    </xf>
    <xf numFmtId="164" fontId="7" fillId="0" borderId="6" xfId="0" applyNumberFormat="1" applyFont="1" applyFill="1" applyBorder="1" applyAlignment="1">
      <alignment vertical="center"/>
    </xf>
    <xf numFmtId="0" fontId="7" fillId="0" borderId="6" xfId="1" applyNumberFormat="1" applyFont="1" applyFill="1" applyBorder="1" applyAlignment="1">
      <alignment vertical="center" wrapText="1"/>
    </xf>
    <xf numFmtId="0" fontId="2" fillId="0" borderId="12" xfId="0" applyNumberFormat="1" applyFont="1" applyFill="1" applyBorder="1" applyAlignment="1">
      <alignment vertical="center" wrapText="1"/>
    </xf>
    <xf numFmtId="0" fontId="4" fillId="0" borderId="6" xfId="0" applyNumberFormat="1" applyFont="1" applyFill="1" applyBorder="1" applyAlignment="1">
      <alignment vertical="center" wrapText="1"/>
    </xf>
    <xf numFmtId="0" fontId="7" fillId="0" borderId="6" xfId="0" applyNumberFormat="1" applyFont="1" applyFill="1" applyBorder="1" applyAlignment="1">
      <alignment vertical="center" wrapText="1"/>
    </xf>
    <xf numFmtId="0" fontId="7" fillId="0" borderId="7" xfId="0" applyNumberFormat="1" applyFont="1" applyFill="1" applyBorder="1" applyAlignment="1">
      <alignment horizontal="center" vertical="center" wrapText="1"/>
    </xf>
    <xf numFmtId="0" fontId="10" fillId="0" borderId="6" xfId="0" applyNumberFormat="1" applyFont="1" applyFill="1" applyBorder="1" applyAlignment="1">
      <alignment horizontal="center" vertical="center" wrapText="1"/>
    </xf>
    <xf numFmtId="0" fontId="7" fillId="0" borderId="12" xfId="0" applyNumberFormat="1" applyFont="1" applyFill="1" applyBorder="1" applyAlignment="1">
      <alignment vertical="center" wrapText="1"/>
    </xf>
    <xf numFmtId="0" fontId="9" fillId="0" borderId="12" xfId="0" applyNumberFormat="1" applyFont="1" applyFill="1" applyBorder="1" applyAlignment="1">
      <alignment horizontal="right" vertical="center" wrapText="1"/>
    </xf>
    <xf numFmtId="0" fontId="10" fillId="0" borderId="12" xfId="0" applyNumberFormat="1" applyFont="1" applyFill="1" applyBorder="1" applyAlignment="1">
      <alignment horizontal="right" vertical="center" wrapText="1"/>
    </xf>
    <xf numFmtId="164" fontId="7" fillId="0" borderId="6" xfId="1" applyNumberFormat="1" applyFont="1" applyFill="1" applyBorder="1" applyAlignment="1">
      <alignment horizontal="center" vertical="center" wrapText="1"/>
    </xf>
    <xf numFmtId="0" fontId="7" fillId="0" borderId="13" xfId="0" applyNumberFormat="1" applyFont="1" applyFill="1" applyBorder="1" applyAlignment="1">
      <alignment vertical="center" wrapText="1"/>
    </xf>
    <xf numFmtId="165" fontId="7" fillId="0" borderId="0" xfId="1" applyNumberFormat="1" applyFont="1" applyFill="1" applyBorder="1" applyAlignment="1">
      <alignment horizontal="right" vertical="center"/>
    </xf>
    <xf numFmtId="0" fontId="7" fillId="0" borderId="15" xfId="0" applyNumberFormat="1" applyFont="1" applyFill="1" applyBorder="1" applyAlignment="1">
      <alignment vertical="center" wrapText="1"/>
    </xf>
    <xf numFmtId="0" fontId="7" fillId="0" borderId="17" xfId="0" applyNumberFormat="1" applyFont="1" applyFill="1" applyBorder="1" applyAlignment="1">
      <alignment vertical="center" wrapText="1"/>
    </xf>
    <xf numFmtId="0" fontId="7" fillId="0" borderId="20" xfId="0" applyNumberFormat="1" applyFont="1" applyFill="1" applyBorder="1" applyAlignment="1">
      <alignment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12" fillId="2" borderId="14" xfId="0" applyFont="1" applyFill="1" applyBorder="1" applyAlignment="1">
      <alignment horizontal="center" vertical="center" wrapText="1"/>
    </xf>
    <xf numFmtId="3" fontId="12" fillId="3" borderId="6" xfId="0" applyNumberFormat="1" applyFont="1" applyFill="1" applyBorder="1" applyAlignment="1">
      <alignment horizontal="center" vertical="center"/>
    </xf>
    <xf numFmtId="3" fontId="12" fillId="3" borderId="7" xfId="0" applyNumberFormat="1" applyFont="1" applyFill="1" applyBorder="1" applyAlignment="1">
      <alignment horizontal="center" vertical="center"/>
    </xf>
    <xf numFmtId="3" fontId="0" fillId="0" borderId="0" xfId="0" applyNumberFormat="1"/>
    <xf numFmtId="164" fontId="0" fillId="0" borderId="0" xfId="1" applyNumberFormat="1" applyFont="1"/>
    <xf numFmtId="0" fontId="0" fillId="0" borderId="6" xfId="0" applyBorder="1"/>
    <xf numFmtId="164" fontId="0" fillId="0" borderId="0" xfId="0" applyNumberFormat="1"/>
    <xf numFmtId="0" fontId="3" fillId="0" borderId="0" xfId="0" applyNumberFormat="1" applyFont="1" applyFill="1" applyAlignment="1">
      <alignment vertical="center"/>
    </xf>
    <xf numFmtId="164" fontId="7" fillId="0" borderId="6" xfId="1" applyNumberFormat="1" applyFont="1" applyFill="1" applyBorder="1" applyAlignment="1">
      <alignment vertical="center"/>
    </xf>
    <xf numFmtId="0" fontId="3" fillId="0" borderId="0" xfId="0" applyNumberFormat="1" applyFont="1" applyFill="1" applyBorder="1" applyAlignment="1">
      <alignment vertical="center"/>
    </xf>
    <xf numFmtId="0" fontId="3" fillId="0" borderId="0" xfId="0" applyNumberFormat="1" applyFont="1" applyAlignment="1">
      <alignment vertical="center"/>
    </xf>
    <xf numFmtId="0" fontId="3" fillId="0" borderId="0" xfId="0" applyNumberFormat="1" applyFont="1" applyBorder="1" applyAlignment="1">
      <alignment vertical="center"/>
    </xf>
    <xf numFmtId="0" fontId="3" fillId="0" borderId="0" xfId="0" applyNumberFormat="1" applyFont="1" applyFill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6" fillId="0" borderId="0" xfId="0" applyNumberFormat="1" applyFont="1" applyFill="1" applyAlignment="1">
      <alignment horizontal="center" vertical="center"/>
    </xf>
    <xf numFmtId="0" fontId="6" fillId="0" borderId="0" xfId="0" applyNumberFormat="1" applyFont="1" applyFill="1" applyBorder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  <xf numFmtId="164" fontId="3" fillId="0" borderId="0" xfId="0" applyNumberFormat="1" applyFont="1" applyFill="1" applyBorder="1" applyAlignment="1">
      <alignment vertical="center"/>
    </xf>
    <xf numFmtId="164" fontId="3" fillId="0" borderId="0" xfId="1" applyNumberFormat="1" applyFont="1" applyFill="1" applyBorder="1" applyAlignment="1">
      <alignment vertical="center"/>
    </xf>
    <xf numFmtId="0" fontId="3" fillId="0" borderId="0" xfId="1" applyNumberFormat="1" applyFont="1" applyFill="1" applyBorder="1" applyAlignment="1">
      <alignment vertical="center"/>
    </xf>
    <xf numFmtId="0" fontId="3" fillId="0" borderId="0" xfId="1" applyNumberFormat="1" applyFont="1" applyFill="1" applyBorder="1" applyAlignment="1">
      <alignment horizontal="right" vertical="center"/>
    </xf>
    <xf numFmtId="165" fontId="3" fillId="0" borderId="0" xfId="0" applyNumberFormat="1" applyFont="1" applyFill="1" applyBorder="1" applyAlignment="1">
      <alignment vertical="center"/>
    </xf>
    <xf numFmtId="0" fontId="3" fillId="0" borderId="0" xfId="0" applyNumberFormat="1" applyFont="1" applyFill="1" applyBorder="1" applyAlignment="1">
      <alignment horizontal="right" vertical="center"/>
    </xf>
    <xf numFmtId="164" fontId="7" fillId="0" borderId="0" xfId="1" applyNumberFormat="1" applyFont="1" applyBorder="1" applyAlignment="1">
      <alignment vertical="center"/>
    </xf>
    <xf numFmtId="0" fontId="4" fillId="0" borderId="6" xfId="0" applyNumberFormat="1" applyFont="1" applyFill="1" applyBorder="1" applyAlignment="1">
      <alignment horizontal="center" vertical="center" wrapText="1"/>
    </xf>
    <xf numFmtId="0" fontId="4" fillId="0" borderId="7" xfId="0" applyNumberFormat="1" applyFont="1" applyFill="1" applyBorder="1" applyAlignment="1">
      <alignment horizontal="center" vertical="center" wrapText="1"/>
    </xf>
    <xf numFmtId="1" fontId="7" fillId="0" borderId="6" xfId="1" applyNumberFormat="1" applyFont="1" applyFill="1" applyBorder="1" applyAlignment="1">
      <alignment vertical="center" wrapText="1"/>
    </xf>
    <xf numFmtId="0" fontId="7" fillId="4" borderId="6" xfId="0" applyNumberFormat="1" applyFont="1" applyFill="1" applyBorder="1" applyAlignment="1">
      <alignment horizontal="center" vertical="center" wrapText="1"/>
    </xf>
    <xf numFmtId="0" fontId="10" fillId="4" borderId="6" xfId="0" applyNumberFormat="1" applyFont="1" applyFill="1" applyBorder="1" applyAlignment="1">
      <alignment horizontal="center" vertical="center" wrapText="1"/>
    </xf>
    <xf numFmtId="164" fontId="7" fillId="4" borderId="6" xfId="1" applyNumberFormat="1" applyFont="1" applyFill="1" applyBorder="1" applyAlignment="1">
      <alignment vertical="center" wrapText="1"/>
    </xf>
    <xf numFmtId="0" fontId="2" fillId="0" borderId="7" xfId="0" applyNumberFormat="1" applyFont="1" applyFill="1" applyBorder="1" applyAlignment="1">
      <alignment horizontal="center" vertical="center" wrapText="1"/>
    </xf>
    <xf numFmtId="0" fontId="7" fillId="0" borderId="6" xfId="0" applyNumberFormat="1" applyFont="1" applyFill="1" applyBorder="1" applyAlignment="1">
      <alignment horizontal="right" vertical="center"/>
    </xf>
    <xf numFmtId="1" fontId="7" fillId="0" borderId="6" xfId="1" applyNumberFormat="1" applyFont="1" applyFill="1" applyBorder="1" applyAlignment="1">
      <alignment horizontal="right" vertical="center"/>
    </xf>
    <xf numFmtId="1" fontId="7" fillId="0" borderId="6" xfId="0" applyNumberFormat="1" applyFont="1" applyFill="1" applyBorder="1" applyAlignment="1">
      <alignment horizontal="right" vertical="center"/>
    </xf>
    <xf numFmtId="1" fontId="7" fillId="0" borderId="7" xfId="0" applyNumberFormat="1" applyFont="1" applyFill="1" applyBorder="1" applyAlignment="1">
      <alignment horizontal="right" vertical="center" wrapText="1"/>
    </xf>
    <xf numFmtId="0" fontId="7" fillId="0" borderId="6" xfId="1" applyNumberFormat="1" applyFont="1" applyFill="1" applyBorder="1" applyAlignment="1">
      <alignment horizontal="right" vertical="center" wrapText="1"/>
    </xf>
    <xf numFmtId="1" fontId="7" fillId="0" borderId="6" xfId="1" applyNumberFormat="1" applyFont="1" applyFill="1" applyBorder="1" applyAlignment="1">
      <alignment horizontal="right" vertical="center" wrapText="1"/>
    </xf>
    <xf numFmtId="1" fontId="7" fillId="0" borderId="7" xfId="1" applyNumberFormat="1" applyFont="1" applyFill="1" applyBorder="1" applyAlignment="1">
      <alignment horizontal="right" vertical="center" wrapText="1"/>
    </xf>
    <xf numFmtId="165" fontId="7" fillId="0" borderId="6" xfId="1" applyNumberFormat="1" applyFont="1" applyFill="1" applyBorder="1" applyAlignment="1">
      <alignment vertical="center" wrapText="1"/>
    </xf>
    <xf numFmtId="1" fontId="7" fillId="4" borderId="6" xfId="1" applyNumberFormat="1" applyFont="1" applyFill="1" applyBorder="1" applyAlignment="1">
      <alignment vertical="center" wrapText="1"/>
    </xf>
    <xf numFmtId="0" fontId="4" fillId="0" borderId="24" xfId="0" applyNumberFormat="1" applyFont="1" applyFill="1" applyBorder="1" applyAlignment="1">
      <alignment vertical="center" wrapText="1"/>
    </xf>
    <xf numFmtId="0" fontId="7" fillId="0" borderId="24" xfId="1" applyNumberFormat="1" applyFont="1" applyFill="1" applyBorder="1" applyAlignment="1">
      <alignment vertical="center" wrapText="1"/>
    </xf>
    <xf numFmtId="164" fontId="7" fillId="0" borderId="24" xfId="1" applyNumberFormat="1" applyFont="1" applyFill="1" applyBorder="1" applyAlignment="1">
      <alignment vertical="center" wrapText="1"/>
    </xf>
    <xf numFmtId="1" fontId="7" fillId="4" borderId="24" xfId="1" applyNumberFormat="1" applyFont="1" applyFill="1" applyBorder="1" applyAlignment="1">
      <alignment vertical="center" wrapText="1"/>
    </xf>
    <xf numFmtId="0" fontId="7" fillId="4" borderId="12" xfId="0" applyNumberFormat="1" applyFont="1" applyFill="1" applyBorder="1" applyAlignment="1">
      <alignment horizontal="center" vertical="center" wrapText="1"/>
    </xf>
    <xf numFmtId="0" fontId="7" fillId="0" borderId="12" xfId="1" applyNumberFormat="1" applyFont="1" applyFill="1" applyBorder="1" applyAlignment="1">
      <alignment vertical="center" wrapText="1"/>
    </xf>
    <xf numFmtId="164" fontId="7" fillId="4" borderId="12" xfId="1" applyNumberFormat="1" applyFont="1" applyFill="1" applyBorder="1" applyAlignment="1">
      <alignment vertical="center" wrapText="1"/>
    </xf>
    <xf numFmtId="165" fontId="7" fillId="0" borderId="24" xfId="1" applyNumberFormat="1" applyFont="1" applyFill="1" applyBorder="1" applyAlignment="1">
      <alignment horizontal="right" vertical="center" wrapText="1"/>
    </xf>
    <xf numFmtId="165" fontId="7" fillId="0" borderId="6" xfId="1" applyNumberFormat="1" applyFont="1" applyFill="1" applyBorder="1" applyAlignment="1">
      <alignment horizontal="right" vertical="center" wrapText="1"/>
    </xf>
    <xf numFmtId="164" fontId="7" fillId="0" borderId="12" xfId="1" applyNumberFormat="1" applyFont="1" applyFill="1" applyBorder="1" applyAlignment="1">
      <alignment horizontal="center" vertical="center" wrapText="1"/>
    </xf>
    <xf numFmtId="164" fontId="7" fillId="0" borderId="12" xfId="1" applyNumberFormat="1" applyFont="1" applyFill="1" applyBorder="1" applyAlignment="1">
      <alignment vertical="center"/>
    </xf>
    <xf numFmtId="164" fontId="7" fillId="0" borderId="12" xfId="1" applyNumberFormat="1" applyFont="1" applyFill="1" applyBorder="1" applyAlignment="1">
      <alignment vertical="center" wrapText="1"/>
    </xf>
    <xf numFmtId="165" fontId="7" fillId="0" borderId="12" xfId="1" applyNumberFormat="1" applyFont="1" applyFill="1" applyBorder="1" applyAlignment="1">
      <alignment vertical="center" wrapText="1"/>
    </xf>
    <xf numFmtId="0" fontId="7" fillId="0" borderId="24" xfId="0" applyNumberFormat="1" applyFont="1" applyFill="1" applyBorder="1" applyAlignment="1">
      <alignment horizontal="center" vertical="center" wrapText="1"/>
    </xf>
    <xf numFmtId="0" fontId="4" fillId="0" borderId="12" xfId="0" applyNumberFormat="1" applyFont="1" applyFill="1" applyBorder="1" applyAlignment="1">
      <alignment horizontal="center" vertical="center" wrapText="1"/>
    </xf>
    <xf numFmtId="0" fontId="7" fillId="0" borderId="6" xfId="0" applyNumberFormat="1" applyFont="1" applyFill="1" applyBorder="1" applyAlignment="1">
      <alignment horizontal="center" vertical="center" wrapText="1"/>
    </xf>
    <xf numFmtId="0" fontId="7" fillId="0" borderId="12" xfId="0" applyNumberFormat="1" applyFont="1" applyFill="1" applyBorder="1" applyAlignment="1">
      <alignment horizontal="center" vertical="center" wrapText="1"/>
    </xf>
    <xf numFmtId="0" fontId="7" fillId="0" borderId="0" xfId="0" applyNumberFormat="1" applyFont="1" applyFill="1" applyBorder="1" applyAlignment="1">
      <alignment vertical="center" wrapText="1"/>
    </xf>
    <xf numFmtId="0" fontId="7" fillId="4" borderId="24" xfId="0" applyNumberFormat="1" applyFont="1" applyFill="1" applyBorder="1" applyAlignment="1">
      <alignment vertical="center"/>
    </xf>
    <xf numFmtId="0" fontId="7" fillId="0" borderId="6" xfId="1" applyNumberFormat="1" applyFont="1" applyFill="1" applyBorder="1" applyAlignment="1">
      <alignment vertical="center"/>
    </xf>
    <xf numFmtId="165" fontId="7" fillId="0" borderId="24" xfId="1" applyNumberFormat="1" applyFont="1" applyFill="1" applyBorder="1" applyAlignment="1">
      <alignment vertical="center" wrapText="1"/>
    </xf>
    <xf numFmtId="0" fontId="7" fillId="0" borderId="6" xfId="0" applyNumberFormat="1" applyFont="1" applyFill="1" applyBorder="1" applyAlignment="1">
      <alignment horizontal="center" vertical="center" wrapText="1"/>
    </xf>
    <xf numFmtId="0" fontId="7" fillId="0" borderId="12" xfId="0" applyNumberFormat="1" applyFont="1" applyFill="1" applyBorder="1" applyAlignment="1">
      <alignment horizontal="center" vertical="center" wrapText="1"/>
    </xf>
    <xf numFmtId="165" fontId="7" fillId="0" borderId="6" xfId="0" applyNumberFormat="1" applyFont="1" applyFill="1" applyBorder="1" applyAlignment="1">
      <alignment vertical="center"/>
    </xf>
    <xf numFmtId="0" fontId="7" fillId="0" borderId="6" xfId="0" applyNumberFormat="1" applyFont="1" applyFill="1" applyBorder="1" applyAlignment="1">
      <alignment horizontal="right" vertical="center" wrapText="1"/>
    </xf>
    <xf numFmtId="0" fontId="7" fillId="0" borderId="8" xfId="0" applyNumberFormat="1" applyFont="1" applyFill="1" applyBorder="1" applyAlignment="1">
      <alignment vertical="center" wrapText="1"/>
    </xf>
    <xf numFmtId="1" fontId="7" fillId="0" borderId="6" xfId="0" applyNumberFormat="1" applyFont="1" applyFill="1" applyBorder="1" applyAlignment="1">
      <alignment horizontal="right" vertical="center" wrapText="1"/>
    </xf>
    <xf numFmtId="0" fontId="7" fillId="0" borderId="7" xfId="0" applyNumberFormat="1" applyFont="1" applyFill="1" applyBorder="1" applyAlignment="1">
      <alignment horizontal="right" vertical="center" wrapText="1"/>
    </xf>
    <xf numFmtId="0" fontId="7" fillId="0" borderId="8" xfId="0" applyNumberFormat="1" applyFont="1" applyFill="1" applyBorder="1" applyAlignment="1">
      <alignment horizontal="right" vertical="center" wrapText="1"/>
    </xf>
    <xf numFmtId="0" fontId="7" fillId="0" borderId="14" xfId="0" applyNumberFormat="1" applyFont="1" applyFill="1" applyBorder="1" applyAlignment="1">
      <alignment horizontal="right" vertical="center" wrapText="1"/>
    </xf>
    <xf numFmtId="0" fontId="7" fillId="0" borderId="24" xfId="0" applyNumberFormat="1" applyFont="1" applyFill="1" applyBorder="1" applyAlignment="1">
      <alignment horizontal="right" vertical="center" wrapText="1"/>
    </xf>
    <xf numFmtId="0" fontId="7" fillId="0" borderId="25" xfId="0" applyNumberFormat="1" applyFont="1" applyFill="1" applyBorder="1" applyAlignment="1">
      <alignment horizontal="right" vertical="center" wrapText="1"/>
    </xf>
    <xf numFmtId="0" fontId="10" fillId="4" borderId="24" xfId="1" applyNumberFormat="1" applyFont="1" applyFill="1" applyBorder="1" applyAlignment="1">
      <alignment horizontal="center" vertical="center"/>
    </xf>
    <xf numFmtId="0" fontId="10" fillId="4" borderId="6" xfId="1" applyNumberFormat="1" applyFont="1" applyFill="1" applyBorder="1" applyAlignment="1">
      <alignment horizontal="center" vertical="center"/>
    </xf>
    <xf numFmtId="0" fontId="7" fillId="0" borderId="0" xfId="1" applyNumberFormat="1" applyFont="1" applyFill="1" applyBorder="1" applyAlignment="1">
      <alignment horizontal="center" vertical="center"/>
    </xf>
    <xf numFmtId="0" fontId="13" fillId="0" borderId="0" xfId="0" applyNumberFormat="1" applyFont="1" applyFill="1" applyBorder="1" applyAlignment="1">
      <alignment horizontal="center" vertical="center"/>
    </xf>
    <xf numFmtId="0" fontId="7" fillId="0" borderId="0" xfId="1" applyNumberFormat="1" applyFont="1" applyFill="1" applyBorder="1" applyAlignment="1">
      <alignment horizontal="center" vertical="center" wrapText="1"/>
    </xf>
    <xf numFmtId="0" fontId="14" fillId="0" borderId="0" xfId="0" applyNumberFormat="1" applyFont="1" applyFill="1" applyBorder="1" applyAlignment="1">
      <alignment horizontal="center" vertical="center"/>
    </xf>
    <xf numFmtId="166" fontId="7" fillId="0" borderId="0" xfId="1" applyNumberFormat="1" applyFont="1" applyFill="1" applyBorder="1" applyAlignment="1">
      <alignment horizontal="right" vertical="center"/>
    </xf>
    <xf numFmtId="43" fontId="7" fillId="0" borderId="0" xfId="1" applyNumberFormat="1" applyFont="1" applyFill="1" applyBorder="1" applyAlignment="1">
      <alignment horizontal="center" vertical="center"/>
    </xf>
    <xf numFmtId="164" fontId="7" fillId="0" borderId="0" xfId="0" applyNumberFormat="1" applyFont="1" applyBorder="1" applyAlignment="1">
      <alignment vertical="center" wrapText="1"/>
    </xf>
    <xf numFmtId="164" fontId="7" fillId="0" borderId="0" xfId="1" applyNumberFormat="1" applyFont="1" applyBorder="1" applyAlignment="1">
      <alignment vertical="center" wrapText="1"/>
    </xf>
    <xf numFmtId="0" fontId="7" fillId="0" borderId="21" xfId="0" applyNumberFormat="1" applyFont="1" applyFill="1" applyBorder="1" applyAlignment="1">
      <alignment vertical="center" wrapText="1"/>
    </xf>
    <xf numFmtId="0" fontId="7" fillId="0" borderId="22" xfId="0" applyNumberFormat="1" applyFont="1" applyFill="1" applyBorder="1" applyAlignment="1">
      <alignment vertical="center" wrapText="1"/>
    </xf>
    <xf numFmtId="0" fontId="7" fillId="0" borderId="23" xfId="0" applyNumberFormat="1" applyFont="1" applyFill="1" applyBorder="1" applyAlignment="1">
      <alignment vertical="center" wrapText="1"/>
    </xf>
    <xf numFmtId="0" fontId="2" fillId="0" borderId="9" xfId="0" applyNumberFormat="1" applyFont="1" applyFill="1" applyBorder="1" applyAlignment="1">
      <alignment horizontal="center" vertical="center" wrapText="1"/>
    </xf>
    <xf numFmtId="0" fontId="2" fillId="0" borderId="10" xfId="0" applyNumberFormat="1" applyFont="1" applyFill="1" applyBorder="1" applyAlignment="1">
      <alignment horizontal="center" vertical="center" wrapText="1"/>
    </xf>
    <xf numFmtId="0" fontId="2" fillId="0" borderId="26" xfId="0" applyNumberFormat="1" applyFont="1" applyFill="1" applyBorder="1" applyAlignment="1">
      <alignment horizontal="center" vertical="center" wrapText="1"/>
    </xf>
    <xf numFmtId="0" fontId="2" fillId="0" borderId="27" xfId="0" applyNumberFormat="1" applyFont="1" applyFill="1" applyBorder="1" applyAlignment="1">
      <alignment horizontal="center" vertical="center" wrapText="1"/>
    </xf>
    <xf numFmtId="0" fontId="4" fillId="0" borderId="12" xfId="0" applyNumberFormat="1" applyFont="1" applyFill="1" applyBorder="1" applyAlignment="1">
      <alignment horizontal="center" vertical="center" wrapText="1"/>
    </xf>
    <xf numFmtId="0" fontId="2" fillId="0" borderId="6" xfId="0" applyNumberFormat="1" applyFont="1" applyFill="1" applyBorder="1" applyAlignment="1">
      <alignment horizontal="center" vertical="center" wrapText="1"/>
    </xf>
    <xf numFmtId="0" fontId="2" fillId="0" borderId="24" xfId="0" applyNumberFormat="1" applyFont="1" applyFill="1" applyBorder="1" applyAlignment="1">
      <alignment horizontal="center" vertical="center" wrapText="1"/>
    </xf>
    <xf numFmtId="0" fontId="4" fillId="0" borderId="9" xfId="0" applyNumberFormat="1" applyFont="1" applyFill="1" applyBorder="1" applyAlignment="1">
      <alignment horizontal="center" vertical="center" wrapText="1"/>
    </xf>
    <xf numFmtId="0" fontId="4" fillId="0" borderId="10" xfId="0" applyNumberFormat="1" applyFont="1" applyFill="1" applyBorder="1" applyAlignment="1">
      <alignment horizontal="center" vertical="center" wrapText="1"/>
    </xf>
    <xf numFmtId="0" fontId="4" fillId="0" borderId="11" xfId="0" applyNumberFormat="1" applyFont="1" applyFill="1" applyBorder="1" applyAlignment="1">
      <alignment horizontal="center" vertical="center" wrapText="1"/>
    </xf>
    <xf numFmtId="0" fontId="2" fillId="0" borderId="12" xfId="0" applyNumberFormat="1" applyFont="1" applyFill="1" applyBorder="1" applyAlignment="1">
      <alignment horizontal="center" vertical="center" wrapText="1"/>
    </xf>
    <xf numFmtId="0" fontId="7" fillId="0" borderId="6" xfId="0" applyNumberFormat="1" applyFont="1" applyFill="1" applyBorder="1" applyAlignment="1">
      <alignment horizontal="center" vertical="center" wrapText="1"/>
    </xf>
    <xf numFmtId="0" fontId="7" fillId="0" borderId="8" xfId="0" applyNumberFormat="1" applyFont="1" applyFill="1" applyBorder="1" applyAlignment="1">
      <alignment horizontal="center" vertical="center" wrapText="1"/>
    </xf>
    <xf numFmtId="0" fontId="7" fillId="0" borderId="12" xfId="0" applyNumberFormat="1" applyFont="1" applyFill="1" applyBorder="1" applyAlignment="1">
      <alignment horizontal="center" vertical="center" wrapText="1"/>
    </xf>
    <xf numFmtId="0" fontId="7" fillId="0" borderId="13" xfId="0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vertical="center" wrapText="1"/>
    </xf>
    <xf numFmtId="0" fontId="7" fillId="0" borderId="0" xfId="0" applyNumberFormat="1" applyFont="1" applyFill="1" applyBorder="1" applyAlignment="1">
      <alignment vertical="center" wrapText="1"/>
    </xf>
    <xf numFmtId="0" fontId="7" fillId="0" borderId="16" xfId="0" applyNumberFormat="1" applyFont="1" applyFill="1" applyBorder="1" applyAlignment="1">
      <alignment vertical="center" wrapText="1"/>
    </xf>
    <xf numFmtId="0" fontId="7" fillId="0" borderId="3" xfId="0" applyNumberFormat="1" applyFont="1" applyFill="1" applyBorder="1" applyAlignment="1">
      <alignment vertical="center" wrapText="1"/>
    </xf>
    <xf numFmtId="0" fontId="7" fillId="0" borderId="5" xfId="0" applyNumberFormat="1" applyFont="1" applyFill="1" applyBorder="1" applyAlignment="1">
      <alignment vertical="center" wrapText="1"/>
    </xf>
    <xf numFmtId="0" fontId="7" fillId="0" borderId="18" xfId="0" applyNumberFormat="1" applyFont="1" applyFill="1" applyBorder="1" applyAlignment="1">
      <alignment vertical="center" wrapText="1"/>
    </xf>
    <xf numFmtId="0" fontId="7" fillId="0" borderId="1" xfId="0" applyNumberFormat="1" applyFont="1" applyFill="1" applyBorder="1" applyAlignment="1">
      <alignment vertical="center" wrapText="1"/>
    </xf>
    <xf numFmtId="0" fontId="7" fillId="0" borderId="2" xfId="0" applyNumberFormat="1" applyFont="1" applyFill="1" applyBorder="1" applyAlignment="1">
      <alignment vertical="center" wrapText="1"/>
    </xf>
    <xf numFmtId="0" fontId="7" fillId="0" borderId="19" xfId="0" applyNumberFormat="1" applyFont="1" applyFill="1" applyBorder="1" applyAlignment="1">
      <alignment vertical="center" wrapText="1"/>
    </xf>
    <xf numFmtId="0" fontId="12" fillId="2" borderId="10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38"/>
  <sheetViews>
    <sheetView tabSelected="1" topLeftCell="A22" zoomScaleNormal="100" workbookViewId="0">
      <selection activeCell="H27" sqref="H27"/>
    </sheetView>
  </sheetViews>
  <sheetFormatPr defaultColWidth="9.140625" defaultRowHeight="15" x14ac:dyDescent="0.25"/>
  <cols>
    <col min="1" max="1" width="3.42578125" style="34" customWidth="1"/>
    <col min="2" max="2" width="18.85546875" style="34" customWidth="1"/>
    <col min="3" max="3" width="14.85546875" style="34" customWidth="1"/>
    <col min="4" max="4" width="13.85546875" style="34" customWidth="1"/>
    <col min="5" max="5" width="13.140625" style="34" customWidth="1"/>
    <col min="6" max="6" width="14.140625" style="34" customWidth="1"/>
    <col min="7" max="7" width="13.7109375" style="34" customWidth="1"/>
    <col min="8" max="8" width="15.28515625" style="34" customWidth="1"/>
    <col min="9" max="9" width="12.5703125" style="34" customWidth="1"/>
    <col min="10" max="10" width="16.28515625" style="34" customWidth="1"/>
    <col min="11" max="14" width="12.85546875" style="34" customWidth="1"/>
    <col min="15" max="15" width="12.85546875" style="38" customWidth="1"/>
    <col min="16" max="16" width="16.42578125" style="37" customWidth="1"/>
    <col min="17" max="17" width="15" style="37" customWidth="1"/>
    <col min="18" max="18" width="14.42578125" style="37" customWidth="1"/>
    <col min="19" max="19" width="14.28515625" style="37" customWidth="1"/>
    <col min="20" max="21" width="13.85546875" style="37" bestFit="1" customWidth="1"/>
    <col min="22" max="16384" width="9.140625" style="37"/>
  </cols>
  <sheetData>
    <row r="1" spans="1:22" ht="15.75" thickBot="1" x14ac:dyDescent="0.3"/>
    <row r="2" spans="1:22" s="41" customFormat="1" ht="16.5" thickBot="1" x14ac:dyDescent="0.3">
      <c r="A2" s="39"/>
      <c r="B2" s="113" t="s">
        <v>0</v>
      </c>
      <c r="C2" s="114"/>
      <c r="D2" s="114"/>
      <c r="E2" s="114"/>
      <c r="F2" s="114"/>
      <c r="G2" s="115"/>
      <c r="H2" s="115"/>
      <c r="I2" s="115"/>
      <c r="J2" s="115"/>
      <c r="K2" s="115"/>
      <c r="L2" s="115"/>
      <c r="M2" s="115"/>
      <c r="N2" s="116"/>
      <c r="O2" s="1"/>
      <c r="P2" s="40"/>
      <c r="Q2" s="40"/>
      <c r="R2" s="40"/>
      <c r="S2" s="40"/>
      <c r="T2" s="40"/>
      <c r="U2" s="40"/>
      <c r="V2" s="40"/>
    </row>
    <row r="3" spans="1:22" s="44" customFormat="1" ht="15.75" customHeight="1" x14ac:dyDescent="0.25">
      <c r="A3" s="42"/>
      <c r="B3" s="117" t="s">
        <v>1</v>
      </c>
      <c r="C3" s="118">
        <v>2022</v>
      </c>
      <c r="D3" s="118"/>
      <c r="E3" s="118"/>
      <c r="F3" s="119"/>
      <c r="G3" s="120" t="s">
        <v>33</v>
      </c>
      <c r="H3" s="121"/>
      <c r="I3" s="121"/>
      <c r="J3" s="121"/>
      <c r="K3" s="121"/>
      <c r="L3" s="121"/>
      <c r="M3" s="121"/>
      <c r="N3" s="122"/>
      <c r="O3" s="2"/>
      <c r="P3" s="43"/>
      <c r="Q3" s="43"/>
      <c r="R3" s="43"/>
      <c r="S3" s="43"/>
      <c r="T3" s="43"/>
      <c r="U3" s="43"/>
      <c r="V3" s="43"/>
    </row>
    <row r="4" spans="1:22" s="44" customFormat="1" ht="15.75" customHeight="1" x14ac:dyDescent="0.25">
      <c r="A4" s="42"/>
      <c r="B4" s="117"/>
      <c r="C4" s="118"/>
      <c r="D4" s="118"/>
      <c r="E4" s="118"/>
      <c r="F4" s="119"/>
      <c r="G4" s="123">
        <v>2023</v>
      </c>
      <c r="H4" s="118"/>
      <c r="I4" s="118"/>
      <c r="J4" s="118"/>
      <c r="K4" s="118">
        <v>2024</v>
      </c>
      <c r="L4" s="118"/>
      <c r="M4" s="118"/>
      <c r="N4" s="58">
        <v>2025</v>
      </c>
      <c r="O4" s="3"/>
      <c r="P4" s="43"/>
      <c r="Q4" s="43"/>
      <c r="R4" s="43"/>
      <c r="S4" s="43"/>
      <c r="T4" s="43"/>
      <c r="U4" s="43"/>
      <c r="V4" s="43"/>
    </row>
    <row r="5" spans="1:22" s="44" customFormat="1" ht="33.75" customHeight="1" x14ac:dyDescent="0.25">
      <c r="A5" s="42"/>
      <c r="B5" s="117"/>
      <c r="C5" s="52" t="s">
        <v>2</v>
      </c>
      <c r="D5" s="52" t="s">
        <v>3</v>
      </c>
      <c r="E5" s="13"/>
      <c r="F5" s="68"/>
      <c r="G5" s="82" t="s">
        <v>4</v>
      </c>
      <c r="H5" s="52" t="s">
        <v>5</v>
      </c>
      <c r="I5" s="13"/>
      <c r="J5" s="13"/>
      <c r="K5" s="52" t="s">
        <v>4</v>
      </c>
      <c r="L5" s="52" t="s">
        <v>6</v>
      </c>
      <c r="M5" s="13"/>
      <c r="N5" s="53" t="s">
        <v>6</v>
      </c>
      <c r="O5" s="2"/>
      <c r="P5" s="43"/>
      <c r="Q5" s="43"/>
      <c r="R5" s="43"/>
      <c r="S5" s="43"/>
      <c r="T5" s="43"/>
      <c r="U5" s="43"/>
      <c r="V5" s="43"/>
    </row>
    <row r="6" spans="1:22" s="41" customFormat="1" ht="15" customHeight="1" x14ac:dyDescent="0.25">
      <c r="A6" s="39"/>
      <c r="B6" s="84">
        <v>1</v>
      </c>
      <c r="C6" s="83">
        <v>2</v>
      </c>
      <c r="D6" s="83">
        <v>3</v>
      </c>
      <c r="E6" s="83">
        <v>4</v>
      </c>
      <c r="F6" s="81">
        <v>5</v>
      </c>
      <c r="G6" s="84">
        <v>6</v>
      </c>
      <c r="H6" s="83">
        <v>7</v>
      </c>
      <c r="I6" s="83">
        <v>8</v>
      </c>
      <c r="J6" s="83">
        <v>9</v>
      </c>
      <c r="K6" s="83">
        <v>6</v>
      </c>
      <c r="L6" s="83">
        <v>7</v>
      </c>
      <c r="M6" s="14"/>
      <c r="N6" s="15">
        <v>8</v>
      </c>
      <c r="O6" s="4"/>
      <c r="P6" s="40"/>
      <c r="Q6" s="40"/>
      <c r="R6" s="40"/>
      <c r="S6" s="40"/>
      <c r="T6" s="40"/>
      <c r="U6" s="40"/>
      <c r="V6" s="40"/>
    </row>
    <row r="7" spans="1:22" s="41" customFormat="1" ht="15.75" x14ac:dyDescent="0.25">
      <c r="A7" s="39"/>
      <c r="B7" s="84"/>
      <c r="C7" s="83"/>
      <c r="D7" s="83" t="s">
        <v>40</v>
      </c>
      <c r="E7" s="16" t="s">
        <v>39</v>
      </c>
      <c r="F7" s="100" t="s">
        <v>47</v>
      </c>
      <c r="G7" s="72"/>
      <c r="H7" s="55" t="s">
        <v>41</v>
      </c>
      <c r="I7" s="56" t="s">
        <v>39</v>
      </c>
      <c r="J7" s="101" t="s">
        <v>47</v>
      </c>
      <c r="K7" s="14"/>
      <c r="L7" s="83" t="s">
        <v>40</v>
      </c>
      <c r="M7" s="16" t="s">
        <v>39</v>
      </c>
      <c r="N7" s="15"/>
      <c r="O7" s="4"/>
      <c r="P7" s="40"/>
      <c r="Q7" s="40"/>
      <c r="R7" s="40"/>
      <c r="S7" s="40"/>
      <c r="T7" s="40"/>
      <c r="U7" s="40"/>
      <c r="V7" s="40"/>
    </row>
    <row r="8" spans="1:22" ht="36" customHeight="1" x14ac:dyDescent="0.25">
      <c r="B8" s="12" t="s">
        <v>7</v>
      </c>
      <c r="C8" s="57">
        <f>C12*0.85</f>
        <v>10135199.4</v>
      </c>
      <c r="D8" s="91">
        <f>E8+F8</f>
        <v>0</v>
      </c>
      <c r="E8" s="66">
        <f>E12*0.85</f>
        <v>0</v>
      </c>
      <c r="F8" s="86">
        <v>0</v>
      </c>
      <c r="G8" s="78">
        <f>G12*0.85</f>
        <v>144176.15</v>
      </c>
      <c r="H8" s="10">
        <f>I8+J8</f>
        <v>130134.15</v>
      </c>
      <c r="I8" s="35">
        <f>I12*0.85</f>
        <v>130134.15</v>
      </c>
      <c r="J8" s="87">
        <v>0</v>
      </c>
      <c r="K8" s="59">
        <v>0</v>
      </c>
      <c r="L8" s="60">
        <v>0</v>
      </c>
      <c r="M8" s="61">
        <v>0</v>
      </c>
      <c r="N8" s="62">
        <v>0</v>
      </c>
      <c r="O8" s="108"/>
      <c r="P8" s="102"/>
      <c r="Q8" s="36"/>
      <c r="R8" s="103"/>
      <c r="S8" s="36"/>
      <c r="T8" s="36"/>
      <c r="U8" s="36"/>
      <c r="V8" s="36"/>
    </row>
    <row r="9" spans="1:22" ht="62.25" customHeight="1" x14ac:dyDescent="0.25">
      <c r="B9" s="17" t="s">
        <v>8</v>
      </c>
      <c r="C9" s="6">
        <f>C13*0.85</f>
        <v>10135199.4</v>
      </c>
      <c r="D9" s="66">
        <f>E9+F9</f>
        <v>0</v>
      </c>
      <c r="E9" s="66">
        <v>0</v>
      </c>
      <c r="F9" s="88">
        <v>0</v>
      </c>
      <c r="G9" s="78">
        <f>G8</f>
        <v>144176.15</v>
      </c>
      <c r="H9" s="66">
        <f>I9+J9</f>
        <v>130134.15</v>
      </c>
      <c r="I9" s="35">
        <f>I13*0.85</f>
        <v>130134.15</v>
      </c>
      <c r="J9" s="87">
        <v>0</v>
      </c>
      <c r="K9" s="63">
        <v>0</v>
      </c>
      <c r="L9" s="64">
        <v>0</v>
      </c>
      <c r="M9" s="64">
        <v>0</v>
      </c>
      <c r="N9" s="62">
        <v>0</v>
      </c>
      <c r="O9" s="9"/>
      <c r="P9" s="102"/>
      <c r="Q9" s="104"/>
      <c r="R9" s="105"/>
      <c r="S9" s="36"/>
      <c r="T9" s="36"/>
      <c r="U9" s="36"/>
      <c r="V9" s="36"/>
    </row>
    <row r="10" spans="1:22" ht="39.6" customHeight="1" x14ac:dyDescent="0.25">
      <c r="B10" s="17" t="s">
        <v>9</v>
      </c>
      <c r="C10" s="11">
        <v>0</v>
      </c>
      <c r="D10" s="11">
        <v>0</v>
      </c>
      <c r="E10" s="11">
        <v>0</v>
      </c>
      <c r="F10" s="69">
        <v>0</v>
      </c>
      <c r="G10" s="73">
        <v>0</v>
      </c>
      <c r="H10" s="11">
        <v>0</v>
      </c>
      <c r="I10" s="11">
        <v>0</v>
      </c>
      <c r="J10" s="11">
        <v>0</v>
      </c>
      <c r="K10" s="63">
        <v>0</v>
      </c>
      <c r="L10" s="64">
        <v>0</v>
      </c>
      <c r="M10" s="64">
        <v>0</v>
      </c>
      <c r="N10" s="65">
        <v>0</v>
      </c>
      <c r="O10" s="5"/>
      <c r="P10" s="102"/>
      <c r="Q10" s="102"/>
      <c r="R10" s="45"/>
      <c r="S10" s="36"/>
      <c r="T10" s="36"/>
      <c r="U10" s="36"/>
      <c r="V10" s="36"/>
    </row>
    <row r="11" spans="1:22" ht="31.5" x14ac:dyDescent="0.25">
      <c r="B11" s="17" t="s">
        <v>10</v>
      </c>
      <c r="C11" s="11">
        <v>0</v>
      </c>
      <c r="D11" s="11">
        <v>0</v>
      </c>
      <c r="E11" s="11">
        <v>0</v>
      </c>
      <c r="F11" s="69">
        <v>0</v>
      </c>
      <c r="G11" s="73">
        <v>0</v>
      </c>
      <c r="H11" s="11">
        <v>0</v>
      </c>
      <c r="I11" s="11">
        <v>0</v>
      </c>
      <c r="J11" s="11">
        <v>0</v>
      </c>
      <c r="K11" s="63">
        <v>0</v>
      </c>
      <c r="L11" s="64">
        <v>0</v>
      </c>
      <c r="M11" s="64">
        <v>0</v>
      </c>
      <c r="N11" s="65">
        <v>0</v>
      </c>
      <c r="O11" s="5"/>
      <c r="P11" s="102"/>
      <c r="Q11" s="102"/>
      <c r="R11" s="45"/>
      <c r="S11" s="36"/>
      <c r="T11" s="36"/>
      <c r="U11" s="36"/>
      <c r="V11" s="36"/>
    </row>
    <row r="12" spans="1:22" ht="30.75" customHeight="1" x14ac:dyDescent="0.25">
      <c r="B12" s="12" t="s">
        <v>11</v>
      </c>
      <c r="C12" s="6">
        <f>C13+C20+C21</f>
        <v>11923764</v>
      </c>
      <c r="D12" s="6">
        <f t="shared" ref="D12:N12" si="0">D13+D20+D21</f>
        <v>3102240</v>
      </c>
      <c r="E12" s="66">
        <f t="shared" si="0"/>
        <v>0</v>
      </c>
      <c r="F12" s="70">
        <f t="shared" si="0"/>
        <v>3102240</v>
      </c>
      <c r="G12" s="79">
        <f t="shared" si="0"/>
        <v>169619</v>
      </c>
      <c r="H12" s="6">
        <f>H13+H20+H21</f>
        <v>7516084</v>
      </c>
      <c r="I12" s="6">
        <f t="shared" si="0"/>
        <v>153099</v>
      </c>
      <c r="J12" s="6">
        <f t="shared" si="0"/>
        <v>7362985</v>
      </c>
      <c r="K12" s="63">
        <v>0</v>
      </c>
      <c r="L12" s="64">
        <v>0</v>
      </c>
      <c r="M12" s="64">
        <v>0</v>
      </c>
      <c r="N12" s="62">
        <f t="shared" si="0"/>
        <v>0</v>
      </c>
      <c r="O12" s="108"/>
      <c r="P12" s="106"/>
      <c r="Q12" s="107"/>
      <c r="R12" s="36"/>
      <c r="S12" s="36"/>
      <c r="T12" s="46"/>
      <c r="U12" s="46"/>
      <c r="V12" s="36"/>
    </row>
    <row r="13" spans="1:22" ht="31.5" x14ac:dyDescent="0.25">
      <c r="B13" s="17" t="s">
        <v>12</v>
      </c>
      <c r="C13" s="6">
        <f>C14+C15+C19</f>
        <v>11923764</v>
      </c>
      <c r="D13" s="6">
        <f t="shared" ref="D13:N13" si="1">D14+D15+D19</f>
        <v>3102240</v>
      </c>
      <c r="E13" s="66">
        <f t="shared" si="1"/>
        <v>0</v>
      </c>
      <c r="F13" s="70">
        <f t="shared" si="1"/>
        <v>3102240</v>
      </c>
      <c r="G13" s="79">
        <f t="shared" si="1"/>
        <v>169619</v>
      </c>
      <c r="H13" s="57">
        <f>H14+H15+H19</f>
        <v>7516084</v>
      </c>
      <c r="I13" s="6">
        <f>I14+I15+I19</f>
        <v>153099</v>
      </c>
      <c r="J13" s="6">
        <f t="shared" si="1"/>
        <v>7362985</v>
      </c>
      <c r="K13" s="63">
        <v>0</v>
      </c>
      <c r="L13" s="64">
        <v>0</v>
      </c>
      <c r="M13" s="64">
        <v>0</v>
      </c>
      <c r="N13" s="62">
        <f t="shared" si="1"/>
        <v>0</v>
      </c>
      <c r="O13" s="9"/>
      <c r="P13" s="22"/>
      <c r="Q13" s="36"/>
      <c r="R13" s="36"/>
      <c r="S13" s="36"/>
      <c r="T13" s="46"/>
      <c r="U13" s="46"/>
      <c r="V13" s="36"/>
    </row>
    <row r="14" spans="1:22" ht="27.95" customHeight="1" x14ac:dyDescent="0.25">
      <c r="B14" s="18" t="s">
        <v>31</v>
      </c>
      <c r="C14" s="57">
        <v>211095</v>
      </c>
      <c r="D14" s="67">
        <f>E14+F14</f>
        <v>0</v>
      </c>
      <c r="E14" s="67">
        <v>0</v>
      </c>
      <c r="F14" s="71">
        <v>0</v>
      </c>
      <c r="G14" s="74">
        <v>86522</v>
      </c>
      <c r="H14" s="57">
        <f>SUM(I14:J14)</f>
        <v>189443</v>
      </c>
      <c r="I14" s="6">
        <v>12737</v>
      </c>
      <c r="J14" s="6">
        <v>176706</v>
      </c>
      <c r="K14" s="63">
        <v>0</v>
      </c>
      <c r="L14" s="64">
        <v>0</v>
      </c>
      <c r="M14" s="64">
        <v>0</v>
      </c>
      <c r="N14" s="65">
        <v>0</v>
      </c>
      <c r="O14" s="5"/>
      <c r="P14" s="106"/>
      <c r="Q14" s="8"/>
      <c r="R14" s="46"/>
      <c r="S14" s="36"/>
      <c r="T14" s="36"/>
      <c r="U14" s="36"/>
      <c r="V14" s="36"/>
    </row>
    <row r="15" spans="1:22" ht="31.5" customHeight="1" x14ac:dyDescent="0.25">
      <c r="B15" s="18" t="s">
        <v>38</v>
      </c>
      <c r="C15" s="6">
        <f>C16+C17+C18</f>
        <v>11683764</v>
      </c>
      <c r="D15" s="6">
        <f t="shared" ref="D15:F15" si="2">D16+D17+D18</f>
        <v>3102240</v>
      </c>
      <c r="E15" s="66">
        <f t="shared" si="2"/>
        <v>0</v>
      </c>
      <c r="F15" s="70">
        <f t="shared" si="2"/>
        <v>3102240</v>
      </c>
      <c r="G15" s="80">
        <f>G16+G17+G18</f>
        <v>68644</v>
      </c>
      <c r="H15" s="57">
        <f>H16+H17+H18</f>
        <v>7310658</v>
      </c>
      <c r="I15" s="66">
        <f t="shared" ref="I15:N15" si="3">I16+I17+I18</f>
        <v>138831</v>
      </c>
      <c r="J15" s="6">
        <f t="shared" si="3"/>
        <v>7171827</v>
      </c>
      <c r="K15" s="63">
        <v>0</v>
      </c>
      <c r="L15" s="64">
        <f t="shared" si="3"/>
        <v>0</v>
      </c>
      <c r="M15" s="64">
        <v>0</v>
      </c>
      <c r="N15" s="65">
        <f t="shared" si="3"/>
        <v>0</v>
      </c>
      <c r="O15" s="5"/>
      <c r="P15" s="22"/>
      <c r="Q15" s="36"/>
      <c r="R15" s="36"/>
      <c r="S15" s="36"/>
      <c r="T15" s="36"/>
      <c r="U15" s="36"/>
      <c r="V15" s="36"/>
    </row>
    <row r="16" spans="1:22" ht="31.5" customHeight="1" x14ac:dyDescent="0.25">
      <c r="B16" s="19" t="s">
        <v>37</v>
      </c>
      <c r="C16" s="6">
        <v>11537496</v>
      </c>
      <c r="D16" s="6">
        <f>E16+F16</f>
        <v>3102240</v>
      </c>
      <c r="E16" s="66">
        <v>0</v>
      </c>
      <c r="F16" s="70">
        <f>2862510+249730-10000</f>
        <v>3102240</v>
      </c>
      <c r="G16" s="80">
        <v>0</v>
      </c>
      <c r="H16" s="57">
        <f>I16+J16</f>
        <v>7079454</v>
      </c>
      <c r="I16" s="66">
        <v>0</v>
      </c>
      <c r="J16" s="6">
        <v>7079454</v>
      </c>
      <c r="K16" s="63">
        <v>0</v>
      </c>
      <c r="L16" s="64">
        <v>0</v>
      </c>
      <c r="M16" s="64">
        <v>0</v>
      </c>
      <c r="N16" s="65">
        <v>0</v>
      </c>
      <c r="O16" s="5"/>
      <c r="P16" s="22"/>
      <c r="Q16" s="102"/>
      <c r="R16" s="45"/>
      <c r="S16" s="36"/>
      <c r="T16" s="36"/>
      <c r="U16" s="36"/>
      <c r="V16" s="36"/>
    </row>
    <row r="17" spans="2:22" ht="28.5" customHeight="1" x14ac:dyDescent="0.25">
      <c r="B17" s="19" t="s">
        <v>36</v>
      </c>
      <c r="C17" s="57">
        <v>137614</v>
      </c>
      <c r="D17" s="67">
        <f>E17+F17</f>
        <v>0</v>
      </c>
      <c r="E17" s="67">
        <v>0</v>
      </c>
      <c r="F17" s="71">
        <v>0</v>
      </c>
      <c r="G17" s="74">
        <v>68644</v>
      </c>
      <c r="H17" s="57">
        <f>I17+J17</f>
        <v>230370</v>
      </c>
      <c r="I17" s="57">
        <v>137997</v>
      </c>
      <c r="J17" s="6">
        <v>92373</v>
      </c>
      <c r="K17" s="63">
        <v>0</v>
      </c>
      <c r="L17" s="64">
        <v>0</v>
      </c>
      <c r="M17" s="64">
        <v>0</v>
      </c>
      <c r="N17" s="65">
        <v>0</v>
      </c>
      <c r="O17" s="5"/>
      <c r="P17" s="22"/>
      <c r="Q17" s="36"/>
      <c r="R17" s="36"/>
      <c r="S17" s="36"/>
      <c r="T17" s="36"/>
      <c r="U17" s="36"/>
      <c r="V17" s="36"/>
    </row>
    <row r="18" spans="2:22" ht="15.75" x14ac:dyDescent="0.25">
      <c r="B18" s="19" t="s">
        <v>35</v>
      </c>
      <c r="C18" s="6">
        <v>8654</v>
      </c>
      <c r="D18" s="11">
        <v>0</v>
      </c>
      <c r="E18" s="11">
        <v>0</v>
      </c>
      <c r="F18" s="69">
        <v>0</v>
      </c>
      <c r="G18" s="73">
        <v>0</v>
      </c>
      <c r="H18" s="67">
        <f>I18+J18</f>
        <v>834</v>
      </c>
      <c r="I18" s="67">
        <v>834</v>
      </c>
      <c r="J18" s="54">
        <v>0</v>
      </c>
      <c r="K18" s="63">
        <v>0</v>
      </c>
      <c r="L18" s="64">
        <v>0</v>
      </c>
      <c r="M18" s="64">
        <v>0</v>
      </c>
      <c r="N18" s="65">
        <v>0</v>
      </c>
      <c r="O18" s="5"/>
      <c r="P18" s="22"/>
      <c r="Q18" s="36"/>
      <c r="R18" s="36"/>
      <c r="S18" s="36"/>
      <c r="T18" s="36"/>
      <c r="U18" s="36"/>
      <c r="V18" s="36"/>
    </row>
    <row r="19" spans="2:22" ht="24" customHeight="1" x14ac:dyDescent="0.25">
      <c r="B19" s="18" t="s">
        <v>32</v>
      </c>
      <c r="C19" s="6">
        <v>28905</v>
      </c>
      <c r="D19" s="11">
        <v>0</v>
      </c>
      <c r="E19" s="11">
        <v>0</v>
      </c>
      <c r="F19" s="69">
        <v>0</v>
      </c>
      <c r="G19" s="74">
        <v>14453</v>
      </c>
      <c r="H19" s="57">
        <f>I19+J19</f>
        <v>15983</v>
      </c>
      <c r="I19" s="54">
        <v>1531</v>
      </c>
      <c r="J19" s="6">
        <v>14452</v>
      </c>
      <c r="K19" s="63">
        <v>0</v>
      </c>
      <c r="L19" s="64">
        <v>0</v>
      </c>
      <c r="M19" s="64">
        <v>0</v>
      </c>
      <c r="N19" s="65">
        <v>0</v>
      </c>
      <c r="O19" s="5"/>
      <c r="P19" s="22"/>
      <c r="Q19" s="36"/>
      <c r="R19" s="36"/>
      <c r="S19" s="36"/>
      <c r="T19" s="36"/>
      <c r="U19" s="36"/>
      <c r="V19" s="36"/>
    </row>
    <row r="20" spans="2:22" ht="25.5" customHeight="1" x14ac:dyDescent="0.25">
      <c r="B20" s="17" t="s">
        <v>13</v>
      </c>
      <c r="C20" s="11">
        <v>0</v>
      </c>
      <c r="D20" s="11">
        <v>0</v>
      </c>
      <c r="E20" s="11">
        <v>0</v>
      </c>
      <c r="F20" s="69">
        <v>0</v>
      </c>
      <c r="G20" s="73">
        <v>0</v>
      </c>
      <c r="H20" s="11">
        <v>0</v>
      </c>
      <c r="I20" s="11">
        <v>0</v>
      </c>
      <c r="J20" s="11">
        <v>0</v>
      </c>
      <c r="K20" s="63">
        <v>0</v>
      </c>
      <c r="L20" s="64">
        <v>0</v>
      </c>
      <c r="M20" s="64">
        <v>0</v>
      </c>
      <c r="N20" s="65">
        <v>0</v>
      </c>
      <c r="O20" s="5"/>
      <c r="P20" s="36"/>
      <c r="Q20" s="36"/>
      <c r="R20" s="36"/>
      <c r="S20" s="36"/>
      <c r="T20" s="36"/>
      <c r="U20" s="36"/>
      <c r="V20" s="36"/>
    </row>
    <row r="21" spans="2:22" ht="22.5" customHeight="1" x14ac:dyDescent="0.25">
      <c r="B21" s="17" t="s">
        <v>14</v>
      </c>
      <c r="C21" s="11">
        <v>0</v>
      </c>
      <c r="D21" s="11">
        <v>0</v>
      </c>
      <c r="E21" s="11">
        <v>0</v>
      </c>
      <c r="F21" s="69">
        <v>0</v>
      </c>
      <c r="G21" s="73">
        <v>0</v>
      </c>
      <c r="H21" s="11">
        <v>0</v>
      </c>
      <c r="I21" s="11">
        <v>0</v>
      </c>
      <c r="J21" s="11">
        <v>0</v>
      </c>
      <c r="K21" s="63">
        <v>0</v>
      </c>
      <c r="L21" s="64">
        <v>0</v>
      </c>
      <c r="M21" s="64">
        <v>0</v>
      </c>
      <c r="N21" s="65">
        <v>0</v>
      </c>
      <c r="O21" s="5"/>
      <c r="P21" s="7"/>
      <c r="Q21" s="7"/>
      <c r="R21" s="102"/>
      <c r="S21" s="36"/>
      <c r="T21" s="36"/>
      <c r="U21" s="36"/>
      <c r="V21" s="36"/>
    </row>
    <row r="22" spans="2:22" ht="31.5" customHeight="1" x14ac:dyDescent="0.25">
      <c r="B22" s="12" t="s">
        <v>15</v>
      </c>
      <c r="C22" s="6">
        <f>C8-C12</f>
        <v>-1788564.5999999996</v>
      </c>
      <c r="D22" s="76">
        <f>D8-D12</f>
        <v>-3102240</v>
      </c>
      <c r="E22" s="76">
        <f t="shared" ref="C22:N23" si="4">E8-E12</f>
        <v>0</v>
      </c>
      <c r="F22" s="75">
        <f t="shared" si="4"/>
        <v>-3102240</v>
      </c>
      <c r="G22" s="77">
        <f t="shared" si="4"/>
        <v>-25442.850000000006</v>
      </c>
      <c r="H22" s="20">
        <f t="shared" si="4"/>
        <v>-7385949.8499999996</v>
      </c>
      <c r="I22" s="20">
        <f t="shared" si="4"/>
        <v>-22964.850000000006</v>
      </c>
      <c r="J22" s="76">
        <f t="shared" si="4"/>
        <v>-7362985</v>
      </c>
      <c r="K22" s="63">
        <f t="shared" si="4"/>
        <v>0</v>
      </c>
      <c r="L22" s="64">
        <f t="shared" si="4"/>
        <v>0</v>
      </c>
      <c r="M22" s="64">
        <f t="shared" si="4"/>
        <v>0</v>
      </c>
      <c r="N22" s="65">
        <f t="shared" si="4"/>
        <v>0</v>
      </c>
      <c r="O22" s="109"/>
      <c r="P22" s="7"/>
      <c r="Q22" s="47"/>
      <c r="R22" s="47"/>
      <c r="S22" s="36"/>
      <c r="T22" s="36"/>
      <c r="U22" s="36"/>
      <c r="V22" s="36"/>
    </row>
    <row r="23" spans="2:22" ht="31.5" x14ac:dyDescent="0.25">
      <c r="B23" s="17" t="s">
        <v>16</v>
      </c>
      <c r="C23" s="6">
        <f t="shared" si="4"/>
        <v>-1788564.5999999996</v>
      </c>
      <c r="D23" s="76">
        <f t="shared" si="4"/>
        <v>-3102240</v>
      </c>
      <c r="E23" s="76">
        <f t="shared" si="4"/>
        <v>0</v>
      </c>
      <c r="F23" s="75">
        <f>F9-F13</f>
        <v>-3102240</v>
      </c>
      <c r="G23" s="77">
        <f t="shared" si="4"/>
        <v>-25442.850000000006</v>
      </c>
      <c r="H23" s="20">
        <f t="shared" si="4"/>
        <v>-7385949.8499999996</v>
      </c>
      <c r="I23" s="20">
        <f t="shared" si="4"/>
        <v>-22964.850000000006</v>
      </c>
      <c r="J23" s="76">
        <f t="shared" si="4"/>
        <v>-7362985</v>
      </c>
      <c r="K23" s="63">
        <f t="shared" si="4"/>
        <v>0</v>
      </c>
      <c r="L23" s="64">
        <f t="shared" si="4"/>
        <v>0</v>
      </c>
      <c r="M23" s="64">
        <f t="shared" si="4"/>
        <v>0</v>
      </c>
      <c r="N23" s="65">
        <f t="shared" si="4"/>
        <v>0</v>
      </c>
      <c r="O23" s="5"/>
      <c r="P23" s="8"/>
      <c r="Q23" s="47"/>
      <c r="R23" s="48"/>
      <c r="S23" s="46"/>
      <c r="T23" s="36"/>
      <c r="U23" s="36"/>
      <c r="V23" s="36"/>
    </row>
    <row r="24" spans="2:22" ht="31.5" x14ac:dyDescent="0.25">
      <c r="B24" s="17" t="s">
        <v>17</v>
      </c>
      <c r="C24" s="11">
        <v>0</v>
      </c>
      <c r="D24" s="11">
        <v>0</v>
      </c>
      <c r="E24" s="11">
        <v>0</v>
      </c>
      <c r="F24" s="69">
        <v>0</v>
      </c>
      <c r="G24" s="73">
        <v>0</v>
      </c>
      <c r="H24" s="11">
        <v>0</v>
      </c>
      <c r="I24" s="11">
        <v>0</v>
      </c>
      <c r="J24" s="11">
        <v>0</v>
      </c>
      <c r="K24" s="63">
        <v>0</v>
      </c>
      <c r="L24" s="64">
        <v>0</v>
      </c>
      <c r="M24" s="64">
        <v>0</v>
      </c>
      <c r="N24" s="65">
        <v>0</v>
      </c>
      <c r="O24" s="5"/>
      <c r="P24" s="8"/>
      <c r="Q24" s="46"/>
      <c r="R24" s="48"/>
      <c r="S24" s="49"/>
      <c r="T24" s="36"/>
      <c r="U24" s="36"/>
      <c r="V24" s="36"/>
    </row>
    <row r="25" spans="2:22" ht="31.5" x14ac:dyDescent="0.25">
      <c r="B25" s="17" t="s">
        <v>18</v>
      </c>
      <c r="C25" s="11">
        <v>0</v>
      </c>
      <c r="D25" s="11">
        <v>0</v>
      </c>
      <c r="E25" s="11">
        <v>0</v>
      </c>
      <c r="F25" s="69">
        <v>0</v>
      </c>
      <c r="G25" s="73">
        <v>0</v>
      </c>
      <c r="H25" s="11">
        <v>0</v>
      </c>
      <c r="I25" s="11">
        <v>0</v>
      </c>
      <c r="J25" s="11">
        <v>0</v>
      </c>
      <c r="K25" s="63">
        <v>0</v>
      </c>
      <c r="L25" s="64">
        <v>0</v>
      </c>
      <c r="M25" s="64">
        <v>0</v>
      </c>
      <c r="N25" s="65">
        <v>0</v>
      </c>
      <c r="O25" s="5"/>
      <c r="P25" s="8"/>
      <c r="Q25" s="46"/>
      <c r="R25" s="48"/>
      <c r="S25" s="46"/>
      <c r="T25" s="36"/>
      <c r="U25" s="36"/>
      <c r="V25" s="36"/>
    </row>
    <row r="26" spans="2:22" ht="60" customHeight="1" x14ac:dyDescent="0.25">
      <c r="B26" s="17" t="s">
        <v>19</v>
      </c>
      <c r="C26" s="89" t="s">
        <v>20</v>
      </c>
      <c r="D26" s="70">
        <v>3102240</v>
      </c>
      <c r="E26" s="92">
        <v>0</v>
      </c>
      <c r="F26" s="70">
        <v>3102240</v>
      </c>
      <c r="G26" s="90" t="s">
        <v>20</v>
      </c>
      <c r="H26" s="6">
        <v>7385950</v>
      </c>
      <c r="I26" s="92">
        <v>0</v>
      </c>
      <c r="J26" s="6">
        <v>7362985</v>
      </c>
      <c r="K26" s="89" t="s">
        <v>20</v>
      </c>
      <c r="L26" s="94">
        <v>0</v>
      </c>
      <c r="M26" s="94">
        <v>0</v>
      </c>
      <c r="N26" s="62">
        <v>0</v>
      </c>
      <c r="O26" s="9"/>
      <c r="P26" s="36"/>
      <c r="Q26" s="45"/>
      <c r="R26" s="50"/>
      <c r="S26" s="46"/>
      <c r="T26" s="36"/>
      <c r="U26" s="36"/>
      <c r="V26" s="36"/>
    </row>
    <row r="27" spans="2:22" ht="31.5" x14ac:dyDescent="0.25">
      <c r="B27" s="17" t="s">
        <v>21</v>
      </c>
      <c r="C27" s="124" t="s">
        <v>20</v>
      </c>
      <c r="D27" s="76">
        <v>0</v>
      </c>
      <c r="E27" s="76">
        <v>0</v>
      </c>
      <c r="F27" s="75">
        <v>0</v>
      </c>
      <c r="G27" s="126" t="s">
        <v>20</v>
      </c>
      <c r="H27" s="66">
        <v>0</v>
      </c>
      <c r="I27" s="66">
        <v>0</v>
      </c>
      <c r="J27" s="66">
        <v>0</v>
      </c>
      <c r="K27" s="124" t="s">
        <v>20</v>
      </c>
      <c r="L27" s="64">
        <v>0</v>
      </c>
      <c r="M27" s="94">
        <v>0</v>
      </c>
      <c r="N27" s="62">
        <v>0</v>
      </c>
      <c r="O27" s="9"/>
      <c r="P27" s="85"/>
      <c r="Q27" s="36"/>
      <c r="R27" s="50"/>
      <c r="S27" s="46"/>
      <c r="T27" s="36"/>
      <c r="U27" s="36"/>
      <c r="V27" s="36"/>
    </row>
    <row r="28" spans="2:22" ht="31.5" x14ac:dyDescent="0.25">
      <c r="B28" s="17" t="s">
        <v>22</v>
      </c>
      <c r="C28" s="124"/>
      <c r="D28" s="92">
        <v>0</v>
      </c>
      <c r="E28" s="92">
        <v>0</v>
      </c>
      <c r="F28" s="98">
        <v>0</v>
      </c>
      <c r="G28" s="126"/>
      <c r="H28" s="14">
        <v>0</v>
      </c>
      <c r="I28" s="14">
        <v>0</v>
      </c>
      <c r="J28" s="14">
        <v>0</v>
      </c>
      <c r="K28" s="124"/>
      <c r="L28" s="92">
        <v>0</v>
      </c>
      <c r="M28" s="92">
        <v>0</v>
      </c>
      <c r="N28" s="95">
        <v>0</v>
      </c>
      <c r="O28" s="51"/>
      <c r="P28" s="45"/>
      <c r="Q28" s="50"/>
      <c r="R28" s="49"/>
      <c r="S28" s="36"/>
      <c r="T28" s="36"/>
      <c r="U28" s="36"/>
      <c r="V28" s="36"/>
    </row>
    <row r="29" spans="2:22" ht="31.5" x14ac:dyDescent="0.25">
      <c r="B29" s="17" t="s">
        <v>23</v>
      </c>
      <c r="C29" s="124"/>
      <c r="D29" s="92">
        <v>0</v>
      </c>
      <c r="E29" s="92">
        <v>0</v>
      </c>
      <c r="F29" s="98">
        <v>0</v>
      </c>
      <c r="G29" s="126"/>
      <c r="H29" s="14">
        <v>0</v>
      </c>
      <c r="I29" s="14">
        <v>0</v>
      </c>
      <c r="J29" s="14">
        <v>0</v>
      </c>
      <c r="K29" s="124"/>
      <c r="L29" s="92">
        <v>0</v>
      </c>
      <c r="M29" s="92">
        <v>0</v>
      </c>
      <c r="N29" s="95">
        <v>0</v>
      </c>
      <c r="O29" s="9"/>
      <c r="P29" s="36"/>
      <c r="Q29" s="36"/>
      <c r="R29" s="36"/>
      <c r="S29" s="36"/>
      <c r="T29" s="36"/>
      <c r="U29" s="36"/>
      <c r="V29" s="36"/>
    </row>
    <row r="30" spans="2:22" ht="31.5" customHeight="1" thickBot="1" x14ac:dyDescent="0.3">
      <c r="B30" s="21" t="s">
        <v>24</v>
      </c>
      <c r="C30" s="125"/>
      <c r="D30" s="96">
        <v>0</v>
      </c>
      <c r="E30" s="96">
        <v>0</v>
      </c>
      <c r="F30" s="99">
        <v>0</v>
      </c>
      <c r="G30" s="127"/>
      <c r="H30" s="93">
        <v>0</v>
      </c>
      <c r="I30" s="93">
        <v>0</v>
      </c>
      <c r="J30" s="93">
        <v>0</v>
      </c>
      <c r="K30" s="125"/>
      <c r="L30" s="96">
        <v>0</v>
      </c>
      <c r="M30" s="96">
        <v>0</v>
      </c>
      <c r="N30" s="97">
        <v>0</v>
      </c>
      <c r="O30" s="9"/>
      <c r="P30" s="36"/>
      <c r="Q30" s="36"/>
      <c r="R30" s="36"/>
      <c r="S30" s="36"/>
      <c r="T30" s="36"/>
      <c r="U30" s="36"/>
      <c r="V30" s="36"/>
    </row>
    <row r="31" spans="2:22" ht="22.9" customHeight="1" x14ac:dyDescent="0.25">
      <c r="B31" s="23" t="s">
        <v>25</v>
      </c>
      <c r="C31" s="128"/>
      <c r="D31" s="129"/>
      <c r="E31" s="129"/>
      <c r="F31" s="129"/>
      <c r="G31" s="129"/>
      <c r="H31" s="129"/>
      <c r="I31" s="129"/>
      <c r="J31" s="129"/>
      <c r="K31" s="129"/>
      <c r="L31" s="129"/>
      <c r="M31" s="129"/>
      <c r="N31" s="130"/>
      <c r="O31" s="9"/>
      <c r="P31" s="36"/>
      <c r="Q31" s="36"/>
      <c r="R31" s="36"/>
      <c r="S31" s="36"/>
      <c r="T31" s="36"/>
      <c r="U31" s="36"/>
      <c r="V31" s="36"/>
    </row>
    <row r="32" spans="2:22" ht="31.5" x14ac:dyDescent="0.25">
      <c r="B32" s="24" t="s">
        <v>26</v>
      </c>
      <c r="C32" s="128"/>
      <c r="D32" s="129"/>
      <c r="E32" s="129"/>
      <c r="F32" s="129"/>
      <c r="G32" s="129"/>
      <c r="H32" s="129"/>
      <c r="I32" s="129"/>
      <c r="J32" s="129"/>
      <c r="K32" s="129"/>
      <c r="L32" s="129"/>
      <c r="M32" s="129"/>
      <c r="N32" s="130"/>
      <c r="O32" s="9"/>
      <c r="P32" s="36"/>
      <c r="Q32" s="36"/>
      <c r="R32" s="36"/>
      <c r="S32" s="36"/>
      <c r="T32" s="36"/>
      <c r="U32" s="36"/>
      <c r="V32" s="36"/>
    </row>
    <row r="33" spans="2:22" ht="31.5" x14ac:dyDescent="0.25">
      <c r="B33" s="24" t="s">
        <v>27</v>
      </c>
      <c r="C33" s="131"/>
      <c r="D33" s="132"/>
      <c r="E33" s="132"/>
      <c r="F33" s="132"/>
      <c r="G33" s="132"/>
      <c r="H33" s="132"/>
      <c r="I33" s="132"/>
      <c r="J33" s="132"/>
      <c r="K33" s="132"/>
      <c r="L33" s="132"/>
      <c r="M33" s="132"/>
      <c r="N33" s="133"/>
      <c r="O33" s="9"/>
      <c r="P33" s="36"/>
      <c r="Q33" s="36"/>
      <c r="R33" s="36"/>
      <c r="S33" s="36"/>
      <c r="T33" s="36"/>
      <c r="U33" s="36"/>
      <c r="V33" s="36"/>
    </row>
    <row r="34" spans="2:22" ht="31.5" x14ac:dyDescent="0.25">
      <c r="B34" s="24" t="s">
        <v>28</v>
      </c>
      <c r="C34" s="134" t="s">
        <v>34</v>
      </c>
      <c r="D34" s="135"/>
      <c r="E34" s="135"/>
      <c r="F34" s="135"/>
      <c r="G34" s="135"/>
      <c r="H34" s="135"/>
      <c r="I34" s="135"/>
      <c r="J34" s="135"/>
      <c r="K34" s="135"/>
      <c r="L34" s="135"/>
      <c r="M34" s="135"/>
      <c r="N34" s="136"/>
      <c r="O34" s="9"/>
      <c r="P34" s="36"/>
      <c r="Q34" s="36"/>
      <c r="R34" s="36"/>
      <c r="S34" s="36"/>
      <c r="T34" s="36"/>
      <c r="U34" s="36"/>
      <c r="V34" s="36"/>
    </row>
    <row r="35" spans="2:22" ht="16.5" thickBot="1" x14ac:dyDescent="0.3">
      <c r="B35" s="25" t="s">
        <v>29</v>
      </c>
      <c r="C35" s="110" t="s">
        <v>30</v>
      </c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2"/>
      <c r="O35" s="9"/>
      <c r="P35" s="36"/>
      <c r="Q35" s="36"/>
      <c r="R35" s="36"/>
      <c r="S35" s="36"/>
      <c r="T35" s="36"/>
      <c r="U35" s="36"/>
      <c r="V35" s="36"/>
    </row>
    <row r="36" spans="2:22" ht="15.75" x14ac:dyDescent="0.25">
      <c r="O36" s="9"/>
      <c r="P36" s="36"/>
      <c r="Q36" s="36"/>
      <c r="R36" s="36"/>
      <c r="S36" s="36"/>
      <c r="T36" s="36"/>
      <c r="U36" s="36"/>
      <c r="V36" s="36"/>
    </row>
    <row r="37" spans="2:22" ht="15.75" x14ac:dyDescent="0.25">
      <c r="O37" s="9"/>
      <c r="P37" s="36"/>
      <c r="Q37" s="36"/>
      <c r="R37" s="36"/>
      <c r="S37" s="36"/>
      <c r="T37" s="36"/>
      <c r="U37" s="36"/>
      <c r="V37" s="36"/>
    </row>
    <row r="38" spans="2:22" ht="15.75" x14ac:dyDescent="0.25">
      <c r="O38" s="9"/>
      <c r="P38" s="36"/>
      <c r="Q38" s="36"/>
      <c r="R38" s="36"/>
      <c r="S38" s="36"/>
      <c r="T38" s="36"/>
      <c r="U38" s="36"/>
      <c r="V38" s="36"/>
    </row>
  </sheetData>
  <mergeCells count="12">
    <mergeCell ref="C35:N35"/>
    <mergeCell ref="B2:N2"/>
    <mergeCell ref="B3:B5"/>
    <mergeCell ref="C3:F4"/>
    <mergeCell ref="G3:N3"/>
    <mergeCell ref="G4:J4"/>
    <mergeCell ref="K4:M4"/>
    <mergeCell ref="C27:C30"/>
    <mergeCell ref="G27:G30"/>
    <mergeCell ref="K27:K30"/>
    <mergeCell ref="C31:N33"/>
    <mergeCell ref="C34:N34"/>
  </mergeCells>
  <pageMargins left="0.28999999999999998" right="0.28999999999999998" top="0.25" bottom="0.17" header="0.3" footer="0.3"/>
  <pageSetup paperSize="9" scale="7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K9"/>
  <sheetViews>
    <sheetView workbookViewId="0">
      <selection activeCell="J9" sqref="J9"/>
    </sheetView>
  </sheetViews>
  <sheetFormatPr defaultRowHeight="15" x14ac:dyDescent="0.25"/>
  <cols>
    <col min="10" max="10" width="11.5703125" customWidth="1"/>
    <col min="11" max="11" width="18.5703125" customWidth="1"/>
  </cols>
  <sheetData>
    <row r="3" spans="3:11" ht="15.75" thickBot="1" x14ac:dyDescent="0.3"/>
    <row r="4" spans="3:11" x14ac:dyDescent="0.25">
      <c r="C4" s="137" t="s">
        <v>42</v>
      </c>
      <c r="D4" s="137"/>
      <c r="E4" s="137"/>
      <c r="F4" s="137"/>
      <c r="G4" s="137"/>
      <c r="H4" s="137"/>
      <c r="I4" s="138"/>
    </row>
    <row r="5" spans="3:11" ht="39" thickBot="1" x14ac:dyDescent="0.3">
      <c r="C5" s="26">
        <v>2021</v>
      </c>
      <c r="D5" s="26">
        <v>2022</v>
      </c>
      <c r="E5" s="26">
        <v>2023</v>
      </c>
      <c r="F5" s="26">
        <v>2024</v>
      </c>
      <c r="G5" s="26">
        <v>2025</v>
      </c>
      <c r="H5" s="26">
        <v>2026</v>
      </c>
      <c r="I5" s="27" t="s">
        <v>43</v>
      </c>
    </row>
    <row r="6" spans="3:11" x14ac:dyDescent="0.25">
      <c r="C6" s="28">
        <v>5918528</v>
      </c>
      <c r="D6" s="28">
        <v>6036898.666666667</v>
      </c>
      <c r="E6" s="28">
        <v>6157634.666666667</v>
      </c>
      <c r="F6" s="28">
        <v>6280788</v>
      </c>
      <c r="G6" s="28">
        <v>6406402.666666667</v>
      </c>
      <c r="H6" s="28">
        <v>6534529.333333333</v>
      </c>
      <c r="I6" s="29">
        <v>6665218.666666667</v>
      </c>
      <c r="J6" s="30">
        <f>SUM(C6:I6)</f>
        <v>44000000</v>
      </c>
    </row>
    <row r="7" spans="3:11" x14ac:dyDescent="0.25">
      <c r="C7" s="28">
        <v>5918528</v>
      </c>
      <c r="D7" s="28">
        <v>6036898.666666667</v>
      </c>
      <c r="E7" s="28">
        <v>6157634.666666667</v>
      </c>
      <c r="F7" s="28">
        <v>6280788</v>
      </c>
      <c r="G7" s="28">
        <v>6406402.666666667</v>
      </c>
      <c r="J7" s="30">
        <f>SUM(C7:I7)</f>
        <v>30800252.000000004</v>
      </c>
      <c r="K7" t="s">
        <v>46</v>
      </c>
    </row>
    <row r="8" spans="3:11" x14ac:dyDescent="0.25">
      <c r="C8" s="32"/>
      <c r="D8" s="32"/>
      <c r="E8" s="32"/>
      <c r="F8" s="32"/>
      <c r="G8" s="32"/>
      <c r="J8" s="31">
        <v>38200000</v>
      </c>
      <c r="K8" t="s">
        <v>44</v>
      </c>
    </row>
    <row r="9" spans="3:11" x14ac:dyDescent="0.25">
      <c r="H9" s="32"/>
      <c r="I9" s="32"/>
      <c r="J9" s="33">
        <f>J6-J8</f>
        <v>5800000</v>
      </c>
      <c r="K9" t="s">
        <v>45</v>
      </c>
    </row>
  </sheetData>
  <mergeCells count="1">
    <mergeCell ref="C4:I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precizetais_variants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2022-10-04T13:13:16Z</dcterms:modified>
</cp:coreProperties>
</file>