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zmgovlv-my.sharepoint.com/personal/laura_viksere_izm_gov_lv/Documents/Darbvirsma/Laura.Viksere/Documents/Laura Vikšere/PROF finansēšana/2024/Grozījumi MKN 655/MK 655_uz_vad_sedi_2024/24-TA-307/Pielikums/Septembris-TAP/"/>
    </mc:Choice>
  </mc:AlternateContent>
  <xr:revisionPtr revIDLastSave="14" documentId="8_{E7702E1C-9C91-40B9-8ED5-E4E95BF14519}" xr6:coauthVersionLast="47" xr6:coauthVersionMax="47" xr10:uidLastSave="{25A12D1F-F830-464C-803A-1599043D1FC7}"/>
  <bookViews>
    <workbookView xWindow="-120" yWindow="-120" windowWidth="29040" windowHeight="15840" xr2:uid="{00000000-000D-0000-FFFF-FFFF00000000}"/>
  </bookViews>
  <sheets>
    <sheet name="1.pielikums" sheetId="9" r:id="rId1"/>
    <sheet name="Šabloni" sheetId="2" state="hidden" r:id="rId2"/>
  </sheets>
  <definedNames>
    <definedName name="_Hlk158642614" localSheetId="0">'1.pielikums'!$H$5</definedName>
    <definedName name="shēm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9" l="1"/>
  <c r="D7" i="9"/>
  <c r="D8" i="9"/>
  <c r="D9" i="9"/>
  <c r="D5" i="9"/>
  <c r="C6" i="9"/>
  <c r="C7" i="9"/>
  <c r="C8" i="9"/>
  <c r="C9" i="9"/>
  <c r="C5" i="9"/>
  <c r="E31" i="9"/>
  <c r="D31" i="9"/>
  <c r="C31" i="9"/>
  <c r="F30" i="9"/>
  <c r="G30" i="9" s="1"/>
  <c r="H30" i="9" s="1"/>
  <c r="F29" i="9"/>
  <c r="G29" i="9" s="1"/>
  <c r="H29" i="9" s="1"/>
  <c r="F28" i="9"/>
  <c r="G28" i="9" s="1"/>
  <c r="H28" i="9" s="1"/>
  <c r="F27" i="9"/>
  <c r="G27" i="9" s="1"/>
  <c r="H27" i="9" s="1"/>
  <c r="F26" i="9"/>
  <c r="G26" i="9" s="1"/>
  <c r="H26" i="9" s="1"/>
  <c r="H31" i="9" s="1"/>
  <c r="E20" i="9"/>
  <c r="D20" i="9"/>
  <c r="C20" i="9"/>
  <c r="F19" i="9"/>
  <c r="G19" i="9" s="1"/>
  <c r="H19" i="9" s="1"/>
  <c r="F18" i="9"/>
  <c r="G18" i="9" s="1"/>
  <c r="H18" i="9" s="1"/>
  <c r="F17" i="9"/>
  <c r="G17" i="9" s="1"/>
  <c r="H17" i="9" s="1"/>
  <c r="F16" i="9"/>
  <c r="F15" i="9"/>
  <c r="G15" i="9" s="1"/>
  <c r="F20" i="9" l="1"/>
  <c r="G31" i="9"/>
  <c r="H15" i="9"/>
  <c r="F31" i="9"/>
  <c r="G16" i="9"/>
  <c r="H16" i="9" s="1"/>
  <c r="D10" i="9"/>
  <c r="C10" i="9"/>
  <c r="E6" i="9"/>
  <c r="F6" i="9" s="1"/>
  <c r="G6" i="9" s="1"/>
  <c r="E7" i="9"/>
  <c r="F7" i="9" s="1"/>
  <c r="G7" i="9" s="1"/>
  <c r="E8" i="9"/>
  <c r="F8" i="9" s="1"/>
  <c r="G8" i="9" s="1"/>
  <c r="E9" i="9"/>
  <c r="F9" i="9" s="1"/>
  <c r="G9" i="9" s="1"/>
  <c r="E5" i="9"/>
  <c r="H20" i="9" l="1"/>
  <c r="G20" i="9"/>
  <c r="E10" i="9"/>
  <c r="F5" i="9"/>
  <c r="G5" i="9" s="1"/>
  <c r="F10" i="9" l="1"/>
  <c r="G10" i="9"/>
</calcChain>
</file>

<file path=xl/sharedStrings.xml><?xml version="1.0" encoding="utf-8"?>
<sst xmlns="http://schemas.openxmlformats.org/spreadsheetml/2006/main" count="95" uniqueCount="72">
  <si>
    <t>(nosaukums)</t>
  </si>
  <si>
    <t>Ietekme uz tautsaimniecību</t>
  </si>
  <si>
    <t>Reformas</t>
  </si>
  <si>
    <t>Reformas tiek īstenotas</t>
  </si>
  <si>
    <t>Reformas netiek īstenotas</t>
  </si>
  <si>
    <t>Valsts prezidenta kanceleja</t>
  </si>
  <si>
    <t>Saeima</t>
  </si>
  <si>
    <t>Ministru kabinets</t>
  </si>
  <si>
    <t>Korupcijas novēršanas un apkarošanas birojs</t>
  </si>
  <si>
    <t>Tiesībsarga birojs</t>
  </si>
  <si>
    <t>Sabiedrības integrācijas fonds</t>
  </si>
  <si>
    <t>Sabiedrisko pakalpojumu regulēšanas komisija</t>
  </si>
  <si>
    <t>Aizsardzības ministrija</t>
  </si>
  <si>
    <t>Ārlietu ministrija</t>
  </si>
  <si>
    <t>Ekonomikas ministrija</t>
  </si>
  <si>
    <t>Finanšu ministrija</t>
  </si>
  <si>
    <t>Iekšlietu ministrija</t>
  </si>
  <si>
    <t>Izglītības un zinātnes ministrija</t>
  </si>
  <si>
    <t>Zemkopības ministrija</t>
  </si>
  <si>
    <t>Satiksmes ministrija</t>
  </si>
  <si>
    <t>Labklājības ministrija</t>
  </si>
  <si>
    <t>Tieslietu ministrija</t>
  </si>
  <si>
    <t>Vides aizsardzības un reģionālās attīstības ministrija</t>
  </si>
  <si>
    <t>Kultūras ministrija</t>
  </si>
  <si>
    <t>Valsts kontrole</t>
  </si>
  <si>
    <t>Pārresoru koordinācijas centrs</t>
  </si>
  <si>
    <t>Augstākā tiesa</t>
  </si>
  <si>
    <t>Veselības ministrija</t>
  </si>
  <si>
    <t>Satversmes tiesa</t>
  </si>
  <si>
    <t>Prokuratūra</t>
  </si>
  <si>
    <t>Centrālā vēlēšanu komisija</t>
  </si>
  <si>
    <t>Centrālā zemes komisija</t>
  </si>
  <si>
    <t>Radio un televīzija</t>
  </si>
  <si>
    <t>Ietekme uz tautsaimniecību ir tieša / pastarpināta/ nav attiecināma</t>
  </si>
  <si>
    <t>Iestādes</t>
  </si>
  <si>
    <t>Reformas tiek / netiek īstenotas</t>
  </si>
  <si>
    <t>Ietekme ir tieša</t>
  </si>
  <si>
    <t>Ietekme ir pastarpināta</t>
  </si>
  <si>
    <t>Nav attiecināms</t>
  </si>
  <si>
    <t>veicamās darbības:</t>
  </si>
  <si>
    <t>Iegāde</t>
  </si>
  <si>
    <t>Būvniecība</t>
  </si>
  <si>
    <t>Atjaunošana</t>
  </si>
  <si>
    <t>Jā</t>
  </si>
  <si>
    <t>Nē</t>
  </si>
  <si>
    <t>Budžeta programma/resors</t>
  </si>
  <si>
    <t>Normējamās izmaksas/DV izmaksas (saskaņā ar spēkā esošo aprēķinu)</t>
  </si>
  <si>
    <t>Normējamās izmaksas/DV izmaksas (saskaņā ar jauno aprēķinu)</t>
  </si>
  <si>
    <t>Starpība jeb nepieciešamais papildus finansējums</t>
  </si>
  <si>
    <t>Kultūras ministrijas budžeta programma 20.00.00. "Kultūrizglītība"</t>
  </si>
  <si>
    <t>* Aprēķins veikts saskaņā ar MK 02.10.2007. noteikumiem Nr.655 “Noteikumi par profesionālās izglītības programmu īstenošanas izmaksu minimumu uz vienu izglītojamo”</t>
  </si>
  <si>
    <t>Dienesta viesnīcā dzīvojošo izglītojamo uzturēšanas izmaksām nepieciešamais finansējums (euro)</t>
  </si>
  <si>
    <t>Izglītības programmu grupas "Vadība un administrēšana" normējamām izmaksām nepieciešamais finansējums (euro)</t>
  </si>
  <si>
    <t>Izglītojamo skaits vidēji gadā (valsts finansēto vietu skaits)</t>
  </si>
  <si>
    <t>Normējamās izmaksas (saskaņā ar spēkā esošo aprēķinu - 425,15 euro)</t>
  </si>
  <si>
    <t>Kopā:</t>
  </si>
  <si>
    <t>Normējamās izmaksas (saskaņā ar jauno aprēķinu - 811,69 euro)</t>
  </si>
  <si>
    <t>Dienesta viesnīcās dzīvojošo izglītojamo skaits</t>
  </si>
  <si>
    <t>* IZM resoram, tai skaitā 93 dienesta viesnīcā dzīvojošajiem izglītojamiem ar invaliditāti, kuram nepieciešami rehabilitācijas pasākumi atbilstoši viņa funkcionālajiem traucējumiem un minētajiem izglītojamajiem papildus sniegto ēdināšanas pakalpojumu izmaksas</t>
  </si>
  <si>
    <t>1. pielikums tiesību akta projekta anotācijai (24-TA-724)</t>
  </si>
  <si>
    <t>Papildus nepieciešamais finansējums bāzes finansējuma daļējai palielināšanai no 01.09.2024. un no 2025. gada un turpmāk (euro)*</t>
  </si>
  <si>
    <t>Dienesta viesnīcā dzīvojošo izglītojamo uzturēšanas izmaksas  (saskaņā ar spēkā esošo aprēķinu - 282,23 euro)*</t>
  </si>
  <si>
    <t>Dienesta viesnīcā dzīvojošo izglītojamo uzturēšanas izmaksas  (saskaņā ar jauno aprēķinu - 456,85 euro)*</t>
  </si>
  <si>
    <t xml:space="preserve">2025. gadam un turpmāk </t>
  </si>
  <si>
    <t xml:space="preserve">2024. gada 4 mēnešiem </t>
  </si>
  <si>
    <t>Nepieciešamais papildus finansējums (saskaņā ar aprēķinu daļējam (20%) palielinājumam)</t>
  </si>
  <si>
    <t>Nepieciešamais papildus finansējums (saskaņā ar aprēķinu - 317,15 euro, daļējam (20%) palielinājumam)</t>
  </si>
  <si>
    <t>Nepieciešamais papildus finansējums (saskaņā ar aprēķinu - 502,46 euro, daļējam (20%) palielinājumam)</t>
  </si>
  <si>
    <t>Izglītības un zinātnes ministrijas budžeta apakšprogramma 02.01.00. "Profesionālās izglītības programmu īstenošana"</t>
  </si>
  <si>
    <t>Labklājības ministrijas budžeta apakšprogramma 05.37.00. "Sociālās integrācijas valsts aģentūras administrēšana un profesionālās un sociālās rehabilitācijas pakalpojumu nodrošināšana"</t>
  </si>
  <si>
    <t>Zemkopības ministrijas budžeta apakšprogramma 22.01.00. "Profesionālā izglītība"</t>
  </si>
  <si>
    <t>Veselības ministrijas budžeta apakšprogramma 02.03.00. "Augstākā medicīnas izglītība"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</si>
</sst>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color theme="1"/>
      <name val="Times New Roman"/>
      <family val="1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6" fillId="0" borderId="0"/>
    <xf numFmtId="0" fontId="2" fillId="0" borderId="0"/>
    <xf numFmtId="0" fontId="3" fillId="0" borderId="0"/>
    <xf numFmtId="0" fontId="1" fillId="0" borderId="0"/>
  </cellStyleXfs>
  <cellXfs count="45">
    <xf numFmtId="0" fontId="0" fillId="0" borderId="0" xfId="0"/>
    <xf numFmtId="0" fontId="4" fillId="0" borderId="0" xfId="0" applyFont="1"/>
    <xf numFmtId="0" fontId="3" fillId="0" borderId="0" xfId="0" applyFont="1"/>
    <xf numFmtId="3" fontId="7" fillId="0" borderId="1" xfId="3" applyNumberFormat="1" applyFont="1" applyBorder="1" applyAlignment="1">
      <alignment horizontal="right" vertical="center" wrapText="1"/>
    </xf>
    <xf numFmtId="0" fontId="2" fillId="0" borderId="0" xfId="3"/>
    <xf numFmtId="0" fontId="8" fillId="0" borderId="0" xfId="3" applyFont="1" applyAlignment="1">
      <alignment horizontal="right"/>
    </xf>
    <xf numFmtId="0" fontId="7" fillId="0" borderId="1" xfId="3" applyFont="1" applyBorder="1" applyAlignment="1">
      <alignment horizontal="left" vertical="center" wrapText="1"/>
    </xf>
    <xf numFmtId="3" fontId="2" fillId="0" borderId="0" xfId="3" applyNumberFormat="1"/>
    <xf numFmtId="0" fontId="5" fillId="0" borderId="1" xfId="3" applyFont="1" applyBorder="1" applyAlignment="1">
      <alignment horizontal="right" vertical="center" wrapText="1"/>
    </xf>
    <xf numFmtId="3" fontId="5" fillId="0" borderId="1" xfId="3" applyNumberFormat="1" applyFont="1" applyBorder="1" applyAlignment="1">
      <alignment horizontal="right" vertical="center" wrapText="1"/>
    </xf>
    <xf numFmtId="0" fontId="7" fillId="0" borderId="2" xfId="3" applyFont="1" applyBorder="1" applyAlignment="1">
      <alignment horizontal="left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0" borderId="0" xfId="3" applyFont="1" applyAlignment="1">
      <alignment vertical="center" wrapText="1"/>
    </xf>
    <xf numFmtId="3" fontId="7" fillId="0" borderId="3" xfId="5" applyNumberFormat="1" applyFont="1" applyBorder="1" applyAlignment="1">
      <alignment horizontal="right" vertical="center"/>
    </xf>
    <xf numFmtId="3" fontId="7" fillId="0" borderId="1" xfId="5" applyNumberFormat="1" applyFont="1" applyBorder="1" applyAlignment="1">
      <alignment horizontal="right" vertical="center"/>
    </xf>
    <xf numFmtId="3" fontId="5" fillId="0" borderId="1" xfId="5" applyNumberFormat="1" applyFont="1" applyBorder="1" applyAlignment="1">
      <alignment horizontal="right" vertical="center"/>
    </xf>
    <xf numFmtId="3" fontId="7" fillId="0" borderId="0" xfId="3" applyNumberFormat="1" applyFont="1" applyAlignment="1">
      <alignment horizontal="right" vertical="center"/>
    </xf>
    <xf numFmtId="3" fontId="5" fillId="0" borderId="0" xfId="3" applyNumberFormat="1" applyFont="1" applyAlignment="1">
      <alignment horizontal="right" vertical="center"/>
    </xf>
    <xf numFmtId="0" fontId="7" fillId="2" borderId="1" xfId="3" applyFont="1" applyFill="1" applyBorder="1" applyAlignment="1">
      <alignment horizontal="center" vertical="center" wrapText="1"/>
    </xf>
    <xf numFmtId="3" fontId="7" fillId="2" borderId="1" xfId="3" applyNumberFormat="1" applyFont="1" applyFill="1" applyBorder="1" applyAlignment="1">
      <alignment horizontal="right" vertical="center"/>
    </xf>
    <xf numFmtId="3" fontId="5" fillId="2" borderId="1" xfId="3" applyNumberFormat="1" applyFont="1" applyFill="1" applyBorder="1" applyAlignment="1">
      <alignment horizontal="right" vertical="center"/>
    </xf>
    <xf numFmtId="0" fontId="7" fillId="0" borderId="2" xfId="5" applyFont="1" applyBorder="1" applyAlignment="1">
      <alignment horizontal="center" vertical="center"/>
    </xf>
    <xf numFmtId="0" fontId="7" fillId="0" borderId="2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left" vertical="center" wrapText="1"/>
    </xf>
    <xf numFmtId="0" fontId="5" fillId="0" borderId="1" xfId="5" applyFont="1" applyBorder="1" applyAlignment="1">
      <alignment horizontal="right" vertical="center" wrapText="1"/>
    </xf>
    <xf numFmtId="3" fontId="5" fillId="0" borderId="1" xfId="5" applyNumberFormat="1" applyFont="1" applyBorder="1" applyAlignment="1">
      <alignment vertical="center"/>
    </xf>
    <xf numFmtId="0" fontId="7" fillId="0" borderId="0" xfId="3" applyFont="1" applyAlignment="1">
      <alignment horizontal="right"/>
    </xf>
    <xf numFmtId="0" fontId="7" fillId="0" borderId="0" xfId="5" applyFont="1" applyAlignment="1">
      <alignment vertical="center" wrapText="1"/>
    </xf>
    <xf numFmtId="3" fontId="7" fillId="0" borderId="0" xfId="5" applyNumberFormat="1" applyFont="1" applyAlignment="1">
      <alignment horizontal="right" vertical="center"/>
    </xf>
    <xf numFmtId="3" fontId="5" fillId="0" borderId="0" xfId="5" applyNumberFormat="1" applyFont="1" applyAlignment="1">
      <alignment horizontal="right" vertical="center"/>
    </xf>
    <xf numFmtId="0" fontId="7" fillId="2" borderId="2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7" fillId="0" borderId="0" xfId="3" applyFont="1" applyAlignment="1">
      <alignment horizontal="left" vertical="top" wrapText="1"/>
    </xf>
    <xf numFmtId="0" fontId="7" fillId="0" borderId="1" xfId="5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7" fillId="0" borderId="5" xfId="5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 wrapText="1"/>
    </xf>
    <xf numFmtId="0" fontId="7" fillId="0" borderId="0" xfId="5" applyFont="1" applyAlignment="1">
      <alignment horizontal="left" vertical="top" wrapText="1"/>
    </xf>
    <xf numFmtId="0" fontId="7" fillId="0" borderId="2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4 2 2" xfId="5" xr:uid="{4696C551-CC64-4500-BC0D-12B6F30EE472}"/>
    <cellStyle name="Normal 5" xfId="4" xr:uid="{00000000-0005-0000-0000-000004000000}"/>
  </cellStyles>
  <dxfs count="0"/>
  <tableStyles count="0" defaultTableStyle="TableStyleMedium9" defaultPivotStyle="PivotStyleLight16"/>
  <colors>
    <mruColors>
      <color rgb="FFD5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31"/>
  <sheetViews>
    <sheetView tabSelected="1" zoomScale="90" zoomScaleNormal="90" zoomScaleSheetLayoutView="90" workbookViewId="0">
      <selection activeCell="B2" sqref="B2:G2"/>
    </sheetView>
  </sheetViews>
  <sheetFormatPr defaultColWidth="8.85546875" defaultRowHeight="15" x14ac:dyDescent="0.25"/>
  <cols>
    <col min="1" max="1" width="2.28515625" style="4" customWidth="1"/>
    <col min="2" max="2" width="52.7109375" style="4" customWidth="1"/>
    <col min="3" max="10" width="21.7109375" style="4" customWidth="1"/>
    <col min="11" max="11" width="15.5703125" style="4" customWidth="1"/>
    <col min="12" max="12" width="13.7109375" style="4" customWidth="1"/>
    <col min="13" max="13" width="8.85546875" style="4"/>
    <col min="14" max="14" width="17.140625" style="4" customWidth="1"/>
    <col min="15" max="16384" width="8.85546875" style="4"/>
  </cols>
  <sheetData>
    <row r="1" spans="2:14" ht="15" customHeight="1" x14ac:dyDescent="0.25">
      <c r="G1" s="26" t="s">
        <v>59</v>
      </c>
      <c r="H1" s="5"/>
    </row>
    <row r="2" spans="2:14" ht="30" customHeight="1" x14ac:dyDescent="0.25">
      <c r="B2" s="35" t="s">
        <v>60</v>
      </c>
      <c r="C2" s="35"/>
      <c r="D2" s="35"/>
      <c r="E2" s="35"/>
      <c r="F2" s="35"/>
      <c r="G2" s="35"/>
      <c r="H2" s="12"/>
      <c r="I2" s="12"/>
    </row>
    <row r="3" spans="2:14" ht="30" customHeight="1" x14ac:dyDescent="0.25">
      <c r="B3" s="43" t="s">
        <v>45</v>
      </c>
      <c r="C3" s="43" t="s">
        <v>46</v>
      </c>
      <c r="D3" s="43" t="s">
        <v>47</v>
      </c>
      <c r="E3" s="43" t="s">
        <v>48</v>
      </c>
      <c r="F3" s="11" t="s">
        <v>63</v>
      </c>
      <c r="G3" s="18" t="s">
        <v>64</v>
      </c>
      <c r="H3" s="12"/>
      <c r="I3" s="12"/>
    </row>
    <row r="4" spans="2:14" ht="78" customHeight="1" x14ac:dyDescent="0.25">
      <c r="B4" s="44"/>
      <c r="C4" s="44"/>
      <c r="D4" s="44"/>
      <c r="E4" s="44"/>
      <c r="F4" s="11" t="s">
        <v>65</v>
      </c>
      <c r="G4" s="11" t="s">
        <v>65</v>
      </c>
      <c r="K4" s="7"/>
      <c r="L4" s="7"/>
    </row>
    <row r="5" spans="2:14" ht="45" customHeight="1" x14ac:dyDescent="0.25">
      <c r="B5" s="6" t="s">
        <v>68</v>
      </c>
      <c r="C5" s="3">
        <f t="shared" ref="C5:D9" si="0">D15+D26</f>
        <v>14309283</v>
      </c>
      <c r="D5" s="3">
        <f t="shared" si="0"/>
        <v>26709634</v>
      </c>
      <c r="E5" s="3">
        <f>D5-C5</f>
        <v>12400351</v>
      </c>
      <c r="F5" s="19">
        <f>ROUND(20%*E5,2)</f>
        <v>2480070.2000000002</v>
      </c>
      <c r="G5" s="19">
        <f>ROUND(F5/3,0)</f>
        <v>826690</v>
      </c>
      <c r="H5" s="16"/>
      <c r="J5" s="7"/>
      <c r="K5" s="7"/>
      <c r="L5" s="7"/>
      <c r="N5" s="7"/>
    </row>
    <row r="6" spans="2:14" ht="45" customHeight="1" x14ac:dyDescent="0.25">
      <c r="B6" s="6" t="s">
        <v>49</v>
      </c>
      <c r="C6" s="3">
        <f t="shared" si="0"/>
        <v>1975826</v>
      </c>
      <c r="D6" s="3">
        <f t="shared" si="0"/>
        <v>3741316</v>
      </c>
      <c r="E6" s="3">
        <f t="shared" ref="E6:E9" si="1">D6-C6</f>
        <v>1765490</v>
      </c>
      <c r="F6" s="19">
        <f t="shared" ref="F6:F9" si="2">ROUND(20%*E6,2)</f>
        <v>353098</v>
      </c>
      <c r="G6" s="19">
        <f t="shared" ref="G6:G9" si="3">ROUND(F6/3,0)</f>
        <v>117699</v>
      </c>
      <c r="H6" s="16"/>
      <c r="I6" s="7"/>
      <c r="J6" s="7"/>
      <c r="K6" s="7"/>
      <c r="L6" s="7"/>
      <c r="N6" s="7"/>
    </row>
    <row r="7" spans="2:14" ht="60" customHeight="1" x14ac:dyDescent="0.25">
      <c r="B7" s="6" t="s">
        <v>69</v>
      </c>
      <c r="C7" s="3">
        <f t="shared" si="0"/>
        <v>39960</v>
      </c>
      <c r="D7" s="3">
        <f t="shared" si="0"/>
        <v>72194</v>
      </c>
      <c r="E7" s="3">
        <f t="shared" si="1"/>
        <v>32234</v>
      </c>
      <c r="F7" s="19">
        <f t="shared" si="2"/>
        <v>6446.8</v>
      </c>
      <c r="G7" s="19">
        <f t="shared" si="3"/>
        <v>2149</v>
      </c>
      <c r="H7" s="16"/>
      <c r="I7" s="7"/>
      <c r="J7" s="7"/>
      <c r="K7" s="7"/>
      <c r="L7" s="7"/>
      <c r="N7" s="7"/>
    </row>
    <row r="8" spans="2:14" ht="45" customHeight="1" x14ac:dyDescent="0.25">
      <c r="B8" s="6" t="s">
        <v>70</v>
      </c>
      <c r="C8" s="3">
        <f t="shared" si="0"/>
        <v>312632</v>
      </c>
      <c r="D8" s="3">
        <f t="shared" si="0"/>
        <v>570886</v>
      </c>
      <c r="E8" s="3">
        <f t="shared" si="1"/>
        <v>258254</v>
      </c>
      <c r="F8" s="19">
        <f t="shared" si="2"/>
        <v>51650.8</v>
      </c>
      <c r="G8" s="19">
        <f t="shared" si="3"/>
        <v>17217</v>
      </c>
      <c r="H8" s="16"/>
      <c r="I8" s="7"/>
      <c r="J8" s="7"/>
      <c r="K8" s="7"/>
      <c r="L8" s="7"/>
      <c r="N8" s="7"/>
    </row>
    <row r="9" spans="2:14" ht="45" customHeight="1" x14ac:dyDescent="0.25">
      <c r="B9" s="10" t="s">
        <v>71</v>
      </c>
      <c r="C9" s="3">
        <f t="shared" si="0"/>
        <v>236549</v>
      </c>
      <c r="D9" s="3">
        <f t="shared" si="0"/>
        <v>439814</v>
      </c>
      <c r="E9" s="3">
        <f t="shared" si="1"/>
        <v>203265</v>
      </c>
      <c r="F9" s="19">
        <f t="shared" si="2"/>
        <v>40653</v>
      </c>
      <c r="G9" s="19">
        <f t="shared" si="3"/>
        <v>13551</v>
      </c>
      <c r="H9" s="16"/>
      <c r="I9" s="7"/>
      <c r="J9" s="7"/>
      <c r="K9" s="7"/>
      <c r="L9" s="7"/>
    </row>
    <row r="10" spans="2:14" ht="30" customHeight="1" x14ac:dyDescent="0.25">
      <c r="B10" s="8" t="s">
        <v>55</v>
      </c>
      <c r="C10" s="9">
        <f>SUM(C5:C9)</f>
        <v>16874250</v>
      </c>
      <c r="D10" s="9">
        <f>SUM(D5:D9)</f>
        <v>31533844</v>
      </c>
      <c r="E10" s="9">
        <f>SUM(E5:E9)</f>
        <v>14659594</v>
      </c>
      <c r="F10" s="20">
        <f>SUM(F5:F9)</f>
        <v>2931918.8</v>
      </c>
      <c r="G10" s="20">
        <f>SUM(G5:G9)</f>
        <v>977306</v>
      </c>
      <c r="H10" s="17"/>
      <c r="I10" s="17"/>
      <c r="J10" s="7"/>
      <c r="K10" s="7"/>
      <c r="L10" s="7"/>
    </row>
    <row r="11" spans="2:14" ht="15" customHeight="1" x14ac:dyDescent="0.25">
      <c r="B11" s="33" t="s">
        <v>50</v>
      </c>
      <c r="C11" s="33"/>
      <c r="D11" s="33"/>
      <c r="E11" s="33"/>
      <c r="F11" s="33"/>
      <c r="G11" s="33"/>
      <c r="H11" s="33"/>
      <c r="L11" s="7"/>
    </row>
    <row r="13" spans="2:14" ht="30" customHeight="1" x14ac:dyDescent="0.25">
      <c r="B13" s="36" t="s">
        <v>51</v>
      </c>
      <c r="C13" s="37"/>
      <c r="D13" s="37"/>
      <c r="E13" s="37"/>
      <c r="F13" s="38"/>
      <c r="G13" s="11" t="s">
        <v>63</v>
      </c>
      <c r="H13" s="18" t="s">
        <v>64</v>
      </c>
    </row>
    <row r="14" spans="2:14" ht="90" x14ac:dyDescent="0.25">
      <c r="B14" s="21" t="s">
        <v>45</v>
      </c>
      <c r="C14" s="22" t="s">
        <v>57</v>
      </c>
      <c r="D14" s="22" t="s">
        <v>61</v>
      </c>
      <c r="E14" s="22" t="s">
        <v>62</v>
      </c>
      <c r="F14" s="22" t="s">
        <v>48</v>
      </c>
      <c r="G14" s="11" t="s">
        <v>66</v>
      </c>
      <c r="H14" s="11" t="s">
        <v>66</v>
      </c>
    </row>
    <row r="15" spans="2:14" ht="30" customHeight="1" x14ac:dyDescent="0.25">
      <c r="B15" s="23" t="s">
        <v>68</v>
      </c>
      <c r="C15" s="14">
        <v>7229</v>
      </c>
      <c r="D15" s="14">
        <v>2106485</v>
      </c>
      <c r="E15" s="14">
        <v>3412236</v>
      </c>
      <c r="F15" s="14">
        <f>E15-D15</f>
        <v>1305751</v>
      </c>
      <c r="G15" s="19">
        <f>ROUND(20%*F15,2)</f>
        <v>261150.2</v>
      </c>
      <c r="H15" s="19">
        <f>ROUND(G15/3,0)</f>
        <v>87050</v>
      </c>
      <c r="I15" s="7"/>
    </row>
    <row r="16" spans="2:14" ht="30" customHeight="1" x14ac:dyDescent="0.25">
      <c r="B16" s="23" t="s">
        <v>49</v>
      </c>
      <c r="C16" s="14">
        <v>377</v>
      </c>
      <c r="D16" s="14">
        <v>106400</v>
      </c>
      <c r="E16" s="14">
        <v>172233</v>
      </c>
      <c r="F16" s="14">
        <f>E16-D16</f>
        <v>65833</v>
      </c>
      <c r="G16" s="19">
        <f t="shared" ref="G16:G19" si="4">ROUND(20%*F16,2)</f>
        <v>13166.6</v>
      </c>
      <c r="H16" s="19">
        <f t="shared" ref="H16:H19" si="5">ROUND(G16/3,0)</f>
        <v>4389</v>
      </c>
    </row>
    <row r="17" spans="2:10" ht="45" customHeight="1" x14ac:dyDescent="0.25">
      <c r="B17" s="23" t="s">
        <v>69</v>
      </c>
      <c r="C17" s="14">
        <v>50</v>
      </c>
      <c r="D17" s="14">
        <v>14111</v>
      </c>
      <c r="E17" s="14">
        <v>22843</v>
      </c>
      <c r="F17" s="14">
        <f>E17-D17</f>
        <v>8732</v>
      </c>
      <c r="G17" s="19">
        <f t="shared" si="4"/>
        <v>1746.4</v>
      </c>
      <c r="H17" s="19">
        <f t="shared" si="5"/>
        <v>582</v>
      </c>
    </row>
    <row r="18" spans="2:10" ht="30" customHeight="1" x14ac:dyDescent="0.25">
      <c r="B18" s="23" t="s">
        <v>70</v>
      </c>
      <c r="C18" s="14">
        <v>317</v>
      </c>
      <c r="D18" s="14">
        <v>89466</v>
      </c>
      <c r="E18" s="14">
        <v>144822</v>
      </c>
      <c r="F18" s="14">
        <f>E18-D18</f>
        <v>55356</v>
      </c>
      <c r="G18" s="19">
        <f t="shared" si="4"/>
        <v>11071.2</v>
      </c>
      <c r="H18" s="19">
        <f t="shared" si="5"/>
        <v>3690</v>
      </c>
    </row>
    <row r="19" spans="2:10" ht="30" customHeight="1" x14ac:dyDescent="0.25">
      <c r="B19" s="23" t="s">
        <v>71</v>
      </c>
      <c r="C19" s="14">
        <v>144</v>
      </c>
      <c r="D19" s="14">
        <v>40640</v>
      </c>
      <c r="E19" s="14">
        <v>65787</v>
      </c>
      <c r="F19" s="14">
        <f>E19-D19</f>
        <v>25147</v>
      </c>
      <c r="G19" s="19">
        <f t="shared" si="4"/>
        <v>5029.3999999999996</v>
      </c>
      <c r="H19" s="19">
        <f t="shared" si="5"/>
        <v>1676</v>
      </c>
    </row>
    <row r="20" spans="2:10" ht="30" customHeight="1" x14ac:dyDescent="0.25">
      <c r="B20" s="24" t="s">
        <v>55</v>
      </c>
      <c r="C20" s="25">
        <f t="shared" ref="C20:E20" si="6">SUM(C15:C19)</f>
        <v>8117</v>
      </c>
      <c r="D20" s="25">
        <f t="shared" si="6"/>
        <v>2357102</v>
      </c>
      <c r="E20" s="25">
        <f t="shared" si="6"/>
        <v>3817921</v>
      </c>
      <c r="F20" s="25">
        <f>SUM(F15:F19)</f>
        <v>1460819</v>
      </c>
      <c r="G20" s="20">
        <f t="shared" ref="G20:H20" si="7">SUM(G15:G19)</f>
        <v>292163.80000000005</v>
      </c>
      <c r="H20" s="20">
        <f t="shared" si="7"/>
        <v>97387</v>
      </c>
    </row>
    <row r="21" spans="2:10" ht="42.75" customHeight="1" x14ac:dyDescent="0.25">
      <c r="B21" s="39" t="s">
        <v>58</v>
      </c>
      <c r="C21" s="39"/>
      <c r="D21" s="39"/>
      <c r="E21" s="39"/>
      <c r="F21" s="39"/>
    </row>
    <row r="23" spans="2:10" ht="30" customHeight="1" x14ac:dyDescent="0.25">
      <c r="B23" s="34" t="s">
        <v>52</v>
      </c>
      <c r="C23" s="34"/>
      <c r="D23" s="34"/>
      <c r="E23" s="34"/>
      <c r="F23" s="34"/>
      <c r="G23" s="11" t="s">
        <v>63</v>
      </c>
      <c r="H23" s="18" t="s">
        <v>64</v>
      </c>
      <c r="I23" s="27"/>
      <c r="J23" s="27"/>
    </row>
    <row r="24" spans="2:10" ht="30" customHeight="1" x14ac:dyDescent="0.25">
      <c r="B24" s="40" t="s">
        <v>45</v>
      </c>
      <c r="C24" s="40" t="s">
        <v>53</v>
      </c>
      <c r="D24" s="40" t="s">
        <v>54</v>
      </c>
      <c r="E24" s="40" t="s">
        <v>56</v>
      </c>
      <c r="F24" s="34" t="s">
        <v>48</v>
      </c>
      <c r="G24" s="30" t="s">
        <v>67</v>
      </c>
      <c r="H24" s="30" t="s">
        <v>67</v>
      </c>
      <c r="I24" s="32"/>
      <c r="J24" s="32"/>
    </row>
    <row r="25" spans="2:10" ht="45" customHeight="1" x14ac:dyDescent="0.25">
      <c r="B25" s="41"/>
      <c r="C25" s="42"/>
      <c r="D25" s="42"/>
      <c r="E25" s="42"/>
      <c r="F25" s="34"/>
      <c r="G25" s="31"/>
      <c r="H25" s="31"/>
      <c r="I25" s="32"/>
      <c r="J25" s="32"/>
    </row>
    <row r="26" spans="2:10" ht="30" x14ac:dyDescent="0.25">
      <c r="B26" s="23" t="s">
        <v>68</v>
      </c>
      <c r="C26" s="13">
        <v>20349</v>
      </c>
      <c r="D26" s="13">
        <v>12202798</v>
      </c>
      <c r="E26" s="13">
        <v>23297398</v>
      </c>
      <c r="F26" s="14">
        <f>E26-D26</f>
        <v>11094600</v>
      </c>
      <c r="G26" s="19">
        <f>ROUND(20%*F26,2)</f>
        <v>2218920</v>
      </c>
      <c r="H26" s="19">
        <f>ROUND(G26/3,0)</f>
        <v>739640</v>
      </c>
      <c r="I26" s="28"/>
      <c r="J26" s="28"/>
    </row>
    <row r="27" spans="2:10" ht="30" x14ac:dyDescent="0.25">
      <c r="B27" s="23" t="s">
        <v>49</v>
      </c>
      <c r="C27" s="14">
        <v>1890</v>
      </c>
      <c r="D27" s="14">
        <v>1869426</v>
      </c>
      <c r="E27" s="14">
        <v>3569083</v>
      </c>
      <c r="F27" s="14">
        <f>E27-D27</f>
        <v>1699657</v>
      </c>
      <c r="G27" s="19">
        <f t="shared" ref="G27:G30" si="8">ROUND(20%*F27,2)</f>
        <v>339931.4</v>
      </c>
      <c r="H27" s="19">
        <f t="shared" ref="H27:H30" si="9">ROUND(G27/3,0)</f>
        <v>113310</v>
      </c>
      <c r="I27" s="28"/>
      <c r="J27" s="28"/>
    </row>
    <row r="28" spans="2:10" ht="45" customHeight="1" x14ac:dyDescent="0.25">
      <c r="B28" s="23" t="s">
        <v>69</v>
      </c>
      <c r="C28" s="14">
        <v>49</v>
      </c>
      <c r="D28" s="14">
        <v>25849</v>
      </c>
      <c r="E28" s="14">
        <v>49351</v>
      </c>
      <c r="F28" s="14">
        <f>E28-D28</f>
        <v>23502</v>
      </c>
      <c r="G28" s="19">
        <f t="shared" si="8"/>
        <v>4700.3999999999996</v>
      </c>
      <c r="H28" s="19">
        <f t="shared" si="9"/>
        <v>1567</v>
      </c>
      <c r="I28" s="28"/>
      <c r="J28" s="28"/>
    </row>
    <row r="29" spans="2:10" ht="30" x14ac:dyDescent="0.25">
      <c r="B29" s="23" t="s">
        <v>70</v>
      </c>
      <c r="C29" s="14">
        <v>409</v>
      </c>
      <c r="D29" s="14">
        <v>223166</v>
      </c>
      <c r="E29" s="14">
        <v>426064</v>
      </c>
      <c r="F29" s="14">
        <f>E29-D29</f>
        <v>202898</v>
      </c>
      <c r="G29" s="19">
        <f t="shared" si="8"/>
        <v>40579.599999999999</v>
      </c>
      <c r="H29" s="19">
        <f t="shared" si="9"/>
        <v>13527</v>
      </c>
      <c r="I29" s="28"/>
      <c r="J29" s="28"/>
    </row>
    <row r="30" spans="2:10" ht="30" x14ac:dyDescent="0.25">
      <c r="B30" s="23" t="s">
        <v>71</v>
      </c>
      <c r="C30" s="14">
        <v>144</v>
      </c>
      <c r="D30" s="14">
        <v>195909</v>
      </c>
      <c r="E30" s="14">
        <v>374027</v>
      </c>
      <c r="F30" s="14">
        <f>E30-D30</f>
        <v>178118</v>
      </c>
      <c r="G30" s="19">
        <f t="shared" si="8"/>
        <v>35623.599999999999</v>
      </c>
      <c r="H30" s="19">
        <f t="shared" si="9"/>
        <v>11875</v>
      </c>
      <c r="I30" s="28"/>
      <c r="J30" s="28"/>
    </row>
    <row r="31" spans="2:10" ht="30" customHeight="1" x14ac:dyDescent="0.25">
      <c r="B31" s="24" t="s">
        <v>55</v>
      </c>
      <c r="C31" s="15">
        <f t="shared" ref="C31:E31" si="10">SUM(C26:C30)</f>
        <v>22841</v>
      </c>
      <c r="D31" s="15">
        <f t="shared" si="10"/>
        <v>14517148</v>
      </c>
      <c r="E31" s="15">
        <f t="shared" si="10"/>
        <v>27715923</v>
      </c>
      <c r="F31" s="15">
        <f>SUM(F26:F30)</f>
        <v>13198775</v>
      </c>
      <c r="G31" s="20">
        <f t="shared" ref="G31:H31" si="11">SUM(G26:G30)</f>
        <v>2639755</v>
      </c>
      <c r="H31" s="20">
        <f t="shared" si="11"/>
        <v>879919</v>
      </c>
      <c r="I31" s="29"/>
      <c r="J31" s="29"/>
    </row>
  </sheetData>
  <mergeCells count="18">
    <mergeCell ref="B2:G2"/>
    <mergeCell ref="B13:F13"/>
    <mergeCell ref="B21:F21"/>
    <mergeCell ref="B24:B25"/>
    <mergeCell ref="C24:C25"/>
    <mergeCell ref="D24:D25"/>
    <mergeCell ref="E24:E25"/>
    <mergeCell ref="F24:F25"/>
    <mergeCell ref="G24:G25"/>
    <mergeCell ref="C3:C4"/>
    <mergeCell ref="D3:D4"/>
    <mergeCell ref="E3:E4"/>
    <mergeCell ref="B3:B4"/>
    <mergeCell ref="H24:H25"/>
    <mergeCell ref="I24:I25"/>
    <mergeCell ref="J24:J25"/>
    <mergeCell ref="B11:H11"/>
    <mergeCell ref="B23:F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50"/>
  <sheetViews>
    <sheetView topLeftCell="A4" workbookViewId="0">
      <selection activeCell="A12" sqref="A12:A41"/>
    </sheetView>
  </sheetViews>
  <sheetFormatPr defaultRowHeight="12.75" x14ac:dyDescent="0.2"/>
  <sheetData>
    <row r="1" spans="1:1" x14ac:dyDescent="0.2">
      <c r="A1" s="1" t="s">
        <v>1</v>
      </c>
    </row>
    <row r="2" spans="1:1" x14ac:dyDescent="0.2">
      <c r="A2" s="2" t="s">
        <v>36</v>
      </c>
    </row>
    <row r="3" spans="1:1" x14ac:dyDescent="0.2">
      <c r="A3" s="2" t="s">
        <v>37</v>
      </c>
    </row>
    <row r="4" spans="1:1" x14ac:dyDescent="0.2">
      <c r="A4" s="2" t="s">
        <v>38</v>
      </c>
    </row>
    <row r="5" spans="1:1" x14ac:dyDescent="0.2">
      <c r="A5" s="1" t="s">
        <v>33</v>
      </c>
    </row>
    <row r="6" spans="1:1" x14ac:dyDescent="0.2">
      <c r="A6" s="1"/>
    </row>
    <row r="7" spans="1:1" x14ac:dyDescent="0.2">
      <c r="A7" s="1" t="s">
        <v>2</v>
      </c>
    </row>
    <row r="8" spans="1:1" x14ac:dyDescent="0.2">
      <c r="A8" s="1" t="s">
        <v>3</v>
      </c>
    </row>
    <row r="9" spans="1:1" x14ac:dyDescent="0.2">
      <c r="A9" s="1" t="s">
        <v>4</v>
      </c>
    </row>
    <row r="10" spans="1:1" x14ac:dyDescent="0.2">
      <c r="A10" s="1" t="s">
        <v>35</v>
      </c>
    </row>
    <row r="12" spans="1:1" x14ac:dyDescent="0.2">
      <c r="A12" s="1" t="s">
        <v>34</v>
      </c>
    </row>
    <row r="13" spans="1:1" x14ac:dyDescent="0.2">
      <c r="A13" s="1" t="s">
        <v>0</v>
      </c>
    </row>
    <row r="14" spans="1:1" x14ac:dyDescent="0.2">
      <c r="A14" s="1" t="s">
        <v>5</v>
      </c>
    </row>
    <row r="15" spans="1:1" x14ac:dyDescent="0.2">
      <c r="A15" s="1" t="s">
        <v>6</v>
      </c>
    </row>
    <row r="16" spans="1:1" x14ac:dyDescent="0.2">
      <c r="A16" s="1" t="s">
        <v>7</v>
      </c>
    </row>
    <row r="17" spans="1:1" x14ac:dyDescent="0.2">
      <c r="A17" s="1" t="s">
        <v>8</v>
      </c>
    </row>
    <row r="18" spans="1:1" x14ac:dyDescent="0.2">
      <c r="A18" s="1" t="s">
        <v>9</v>
      </c>
    </row>
    <row r="19" spans="1:1" x14ac:dyDescent="0.2">
      <c r="A19" s="1" t="s">
        <v>10</v>
      </c>
    </row>
    <row r="20" spans="1:1" x14ac:dyDescent="0.2">
      <c r="A20" s="1" t="s">
        <v>11</v>
      </c>
    </row>
    <row r="21" spans="1:1" x14ac:dyDescent="0.2">
      <c r="A21" s="1" t="s">
        <v>12</v>
      </c>
    </row>
    <row r="22" spans="1:1" x14ac:dyDescent="0.2">
      <c r="A22" s="1" t="s">
        <v>13</v>
      </c>
    </row>
    <row r="23" spans="1:1" x14ac:dyDescent="0.2">
      <c r="A23" s="1" t="s">
        <v>14</v>
      </c>
    </row>
    <row r="24" spans="1:1" x14ac:dyDescent="0.2">
      <c r="A24" s="1" t="s">
        <v>15</v>
      </c>
    </row>
    <row r="25" spans="1:1" x14ac:dyDescent="0.2">
      <c r="A25" s="1" t="s">
        <v>16</v>
      </c>
    </row>
    <row r="26" spans="1:1" x14ac:dyDescent="0.2">
      <c r="A26" s="1" t="s">
        <v>17</v>
      </c>
    </row>
    <row r="27" spans="1:1" x14ac:dyDescent="0.2">
      <c r="A27" s="1" t="s">
        <v>18</v>
      </c>
    </row>
    <row r="28" spans="1:1" x14ac:dyDescent="0.2">
      <c r="A28" s="1" t="s">
        <v>19</v>
      </c>
    </row>
    <row r="29" spans="1:1" x14ac:dyDescent="0.2">
      <c r="A29" s="1" t="s">
        <v>20</v>
      </c>
    </row>
    <row r="30" spans="1:1" x14ac:dyDescent="0.2">
      <c r="A30" s="1" t="s">
        <v>21</v>
      </c>
    </row>
    <row r="31" spans="1:1" x14ac:dyDescent="0.2">
      <c r="A31" s="1" t="s">
        <v>22</v>
      </c>
    </row>
    <row r="32" spans="1:1" x14ac:dyDescent="0.2">
      <c r="A32" s="1" t="s">
        <v>23</v>
      </c>
    </row>
    <row r="33" spans="1:1" x14ac:dyDescent="0.2">
      <c r="A33" s="1" t="s">
        <v>24</v>
      </c>
    </row>
    <row r="34" spans="1:1" x14ac:dyDescent="0.2">
      <c r="A34" s="1" t="s">
        <v>25</v>
      </c>
    </row>
    <row r="35" spans="1:1" x14ac:dyDescent="0.2">
      <c r="A35" s="1" t="s">
        <v>26</v>
      </c>
    </row>
    <row r="36" spans="1:1" x14ac:dyDescent="0.2">
      <c r="A36" s="1" t="s">
        <v>27</v>
      </c>
    </row>
    <row r="37" spans="1:1" x14ac:dyDescent="0.2">
      <c r="A37" s="1" t="s">
        <v>28</v>
      </c>
    </row>
    <row r="38" spans="1:1" x14ac:dyDescent="0.2">
      <c r="A38" s="1" t="s">
        <v>29</v>
      </c>
    </row>
    <row r="39" spans="1:1" x14ac:dyDescent="0.2">
      <c r="A39" s="1" t="s">
        <v>30</v>
      </c>
    </row>
    <row r="40" spans="1:1" x14ac:dyDescent="0.2">
      <c r="A40" s="1" t="s">
        <v>31</v>
      </c>
    </row>
    <row r="41" spans="1:1" x14ac:dyDescent="0.2">
      <c r="A41" s="1" t="s">
        <v>32</v>
      </c>
    </row>
    <row r="44" spans="1:1" x14ac:dyDescent="0.2">
      <c r="A44" s="2" t="s">
        <v>39</v>
      </c>
    </row>
    <row r="45" spans="1:1" x14ac:dyDescent="0.2">
      <c r="A45" s="2" t="s">
        <v>40</v>
      </c>
    </row>
    <row r="46" spans="1:1" x14ac:dyDescent="0.2">
      <c r="A46" s="2" t="s">
        <v>41</v>
      </c>
    </row>
    <row r="47" spans="1:1" x14ac:dyDescent="0.2">
      <c r="A47" s="2" t="s">
        <v>42</v>
      </c>
    </row>
    <row r="49" spans="1:1" x14ac:dyDescent="0.2">
      <c r="A49" s="2" t="s">
        <v>43</v>
      </c>
    </row>
    <row r="50" spans="1:1" x14ac:dyDescent="0.2">
      <c r="A50" s="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1.pielikums</vt:lpstr>
      <vt:lpstr>Šabloni</vt:lpstr>
      <vt:lpstr>'1.pielikums'!_Hlk158642614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Ilona Anča</dc:creator>
  <cp:lastModifiedBy>Laura Vikšere</cp:lastModifiedBy>
  <cp:lastPrinted>2017-05-11T08:06:40Z</cp:lastPrinted>
  <dcterms:created xsi:type="dcterms:W3CDTF">2006-12-13T09:33:09Z</dcterms:created>
  <dcterms:modified xsi:type="dcterms:W3CDTF">2024-09-26T09:49:31Z</dcterms:modified>
</cp:coreProperties>
</file>