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0" i="1"/>
  <c r="O16" i="1" l="1"/>
  <c r="P16" i="1" s="1"/>
  <c r="N16" i="1"/>
  <c r="L16" i="1"/>
  <c r="J16" i="1"/>
  <c r="H16" i="1"/>
  <c r="F16" i="1"/>
  <c r="D16" i="1"/>
  <c r="O15" i="1"/>
  <c r="P15" i="1" s="1"/>
  <c r="N15" i="1"/>
  <c r="L15" i="1"/>
  <c r="J15" i="1"/>
  <c r="H15" i="1"/>
  <c r="F15" i="1"/>
  <c r="D15" i="1"/>
  <c r="O14" i="1"/>
  <c r="P14" i="1" s="1"/>
  <c r="N14" i="1"/>
  <c r="L14" i="1"/>
  <c r="J14" i="1"/>
  <c r="H14" i="1"/>
  <c r="F14" i="1"/>
  <c r="D14" i="1"/>
  <c r="O13" i="1"/>
  <c r="P13" i="1" s="1"/>
  <c r="N13" i="1"/>
  <c r="L13" i="1"/>
  <c r="J13" i="1"/>
  <c r="H13" i="1"/>
  <c r="F13" i="1"/>
  <c r="D13" i="1"/>
  <c r="O12" i="1"/>
  <c r="P12" i="1" s="1"/>
  <c r="N12" i="1"/>
  <c r="L12" i="1"/>
  <c r="J12" i="1"/>
  <c r="H12" i="1"/>
  <c r="F12" i="1"/>
  <c r="D12" i="1"/>
  <c r="O11" i="1"/>
  <c r="P11" i="1" s="1"/>
  <c r="N11" i="1"/>
  <c r="L11" i="1"/>
  <c r="J11" i="1"/>
  <c r="H11" i="1"/>
  <c r="F11" i="1"/>
  <c r="D11" i="1"/>
  <c r="O10" i="1"/>
  <c r="P10" i="1" s="1"/>
  <c r="N10" i="1"/>
  <c r="L10" i="1"/>
  <c r="J10" i="1"/>
  <c r="H10" i="1"/>
  <c r="F10" i="1"/>
  <c r="D10" i="1"/>
  <c r="D17" i="1" s="1"/>
  <c r="O9" i="1"/>
  <c r="P9" i="1" s="1"/>
  <c r="N9" i="1"/>
  <c r="L9" i="1"/>
  <c r="J9" i="1"/>
  <c r="F9" i="1"/>
  <c r="D9" i="1"/>
  <c r="P8" i="1"/>
  <c r="O8" i="1"/>
  <c r="N8" i="1"/>
  <c r="N17" i="1" s="1"/>
  <c r="L8" i="1"/>
  <c r="L17" i="1" s="1"/>
  <c r="J8" i="1"/>
  <c r="J17" i="1" s="1"/>
  <c r="H8" i="1"/>
  <c r="H17" i="1" s="1"/>
  <c r="F8" i="1"/>
  <c r="F17" i="1" s="1"/>
  <c r="D8" i="1"/>
  <c r="P17" i="1" l="1"/>
</calcChain>
</file>

<file path=xl/sharedStrings.xml><?xml version="1.0" encoding="utf-8"?>
<sst xmlns="http://schemas.openxmlformats.org/spreadsheetml/2006/main" count="45" uniqueCount="30">
  <si>
    <t>3. pielikums</t>
  </si>
  <si>
    <t>Ministru kabineta noteikumu projekta „Grozījums Ministru kabineta 2017.gada 3.oktobra noteikumos Nr.600 “Iekšlietu Ministrijas veselības un sporta centra maksas pakalpojumu cenrādis” sākotnējās ietekmes novērtējuma ziņojumam (anotācijai)</t>
  </si>
  <si>
    <t>Maksas pakalpojumu izcenojuma aprēķina kopsavilkums</t>
  </si>
  <si>
    <t>Maksas pakalpojuma nosaukums</t>
  </si>
  <si>
    <t>Plānotais skaits gadā</t>
  </si>
  <si>
    <t xml:space="preserve">t.sk. sadalījumā pa izdevumu veidiem[10] </t>
  </si>
  <si>
    <t>Vienas vienības cena ar PVN</t>
  </si>
  <si>
    <t>Plānotie ieņēmumi gadā</t>
  </si>
  <si>
    <t>1100 IKK</t>
  </si>
  <si>
    <t>1200 IKK</t>
  </si>
  <si>
    <t>2200 IKK</t>
  </si>
  <si>
    <t>2300 IKK</t>
  </si>
  <si>
    <t>2500 IKK</t>
  </si>
  <si>
    <t>5200 IKK</t>
  </si>
  <si>
    <t>1 vienībai</t>
  </si>
  <si>
    <t>uz visu apjomu</t>
  </si>
  <si>
    <t>Psihologa individuālā konsultācija
(krīzes situāciju un stresa pārvarēšanas jomās)</t>
  </si>
  <si>
    <t>Sporta instruktora pakalpojumi (papildus iegādājoties trenažieru zāles apmeklējumu Piestātnes ielā 14, Jūrmalā)</t>
  </si>
  <si>
    <t>KOPĀ</t>
  </si>
  <si>
    <t>x</t>
  </si>
  <si>
    <t>X</t>
  </si>
  <si>
    <t>Misus 67829852</t>
  </si>
  <si>
    <t>irena.misus@iem.gov.lv</t>
  </si>
  <si>
    <t>Tuvcīņas zāles noma (zāle, dušas, ģērbtuves) Klusajā ielā 12, Rīgā</t>
  </si>
  <si>
    <t>Sporta spēļu zāles noma (zāle, dušas, ģērbtuves) Klusajā ielā 12, Rīgā</t>
  </si>
  <si>
    <t>Šautuves noma Klusajā ielā 12, Rīgā
(1 celiņš)</t>
  </si>
  <si>
    <t>Šaušanas instruktora pakalpojumi
(papildus nomājot šautuvi ar vienu celiņu)</t>
  </si>
  <si>
    <t>Nodarbība psiholoģijas jomā grupā
(lekcijas, atbalsta grupu nodarbības u. tml. atbilstoši Iekšlietu ministrijas veselības un sporta centrā izstrādātajām apmācību programmām)
 (nodarbība grupā no 6 līdz 30 personām)</t>
  </si>
  <si>
    <t>7. Trenažieru zāles apmeklējums Piestātnes ielā 14, Jūrmalā 1 reize
(1 personai)</t>
  </si>
  <si>
    <t>Psiholoģiskā atbalsta kurss līdz 12 dienām (Piestātnes ielā 14, Jūrmalā) (neieskaitot izmitināšanas pakalpojumus viesnīcā)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</si>
</sst>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2" xfId="2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7" fillId="0" borderId="0" xfId="0" applyFont="1"/>
    <xf numFmtId="0" fontId="18" fillId="0" borderId="0" xfId="1" applyFont="1"/>
    <xf numFmtId="0" fontId="6" fillId="0" borderId="0" xfId="1"/>
    <xf numFmtId="0" fontId="9" fillId="0" borderId="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3" workbookViewId="0">
      <selection activeCell="S12" sqref="S12"/>
    </sheetView>
  </sheetViews>
  <sheetFormatPr defaultRowHeight="15" x14ac:dyDescent="0.25"/>
  <cols>
    <col min="1" max="1" width="36.85546875" customWidth="1"/>
  </cols>
  <sheetData>
    <row r="1" spans="1:16" ht="15.75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 t="s">
        <v>0</v>
      </c>
      <c r="N1" s="2"/>
      <c r="O1" s="2"/>
      <c r="P1" s="2"/>
    </row>
    <row r="2" spans="1:16" ht="123.6" customHeight="1" x14ac:dyDescent="0.25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3" t="s">
        <v>1</v>
      </c>
      <c r="N2" s="23"/>
      <c r="O2" s="23"/>
      <c r="P2" s="23"/>
    </row>
    <row r="3" spans="1:16" ht="18.75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x14ac:dyDescent="0.25">
      <c r="A4" s="25" t="s">
        <v>3</v>
      </c>
      <c r="B4" s="27" t="s">
        <v>4</v>
      </c>
      <c r="C4" s="25" t="s">
        <v>5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30" t="s">
        <v>6</v>
      </c>
      <c r="P4" s="30" t="s">
        <v>7</v>
      </c>
    </row>
    <row r="5" spans="1:16" ht="15.75" x14ac:dyDescent="0.25">
      <c r="A5" s="26"/>
      <c r="B5" s="28"/>
      <c r="C5" s="21" t="s">
        <v>8</v>
      </c>
      <c r="D5" s="21"/>
      <c r="E5" s="21" t="s">
        <v>9</v>
      </c>
      <c r="F5" s="21"/>
      <c r="G5" s="21" t="s">
        <v>10</v>
      </c>
      <c r="H5" s="21"/>
      <c r="I5" s="21" t="s">
        <v>11</v>
      </c>
      <c r="J5" s="21"/>
      <c r="K5" s="21" t="s">
        <v>12</v>
      </c>
      <c r="L5" s="21"/>
      <c r="M5" s="21" t="s">
        <v>13</v>
      </c>
      <c r="N5" s="21"/>
      <c r="O5" s="31"/>
      <c r="P5" s="31"/>
    </row>
    <row r="6" spans="1:16" ht="31.5" x14ac:dyDescent="0.25">
      <c r="A6" s="26"/>
      <c r="B6" s="29"/>
      <c r="C6" s="3" t="s">
        <v>14</v>
      </c>
      <c r="D6" s="3" t="s">
        <v>15</v>
      </c>
      <c r="E6" s="3" t="s">
        <v>14</v>
      </c>
      <c r="F6" s="3" t="s">
        <v>15</v>
      </c>
      <c r="G6" s="3" t="s">
        <v>14</v>
      </c>
      <c r="H6" s="3" t="s">
        <v>15</v>
      </c>
      <c r="I6" s="3" t="s">
        <v>14</v>
      </c>
      <c r="J6" s="3" t="s">
        <v>15</v>
      </c>
      <c r="K6" s="3" t="s">
        <v>14</v>
      </c>
      <c r="L6" s="3" t="s">
        <v>15</v>
      </c>
      <c r="M6" s="3" t="s">
        <v>14</v>
      </c>
      <c r="N6" s="3" t="s">
        <v>15</v>
      </c>
      <c r="O6" s="32"/>
      <c r="P6" s="32"/>
    </row>
    <row r="7" spans="1:16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  <c r="K7" s="4">
        <v>11</v>
      </c>
      <c r="L7" s="4">
        <v>12</v>
      </c>
      <c r="M7" s="4">
        <v>13</v>
      </c>
      <c r="N7" s="4">
        <v>14</v>
      </c>
      <c r="O7" s="4">
        <v>15</v>
      </c>
      <c r="P7" s="4">
        <v>16</v>
      </c>
    </row>
    <row r="8" spans="1:16" ht="25.5" x14ac:dyDescent="0.25">
      <c r="A8" s="5" t="s">
        <v>23</v>
      </c>
      <c r="B8" s="6">
        <v>260</v>
      </c>
      <c r="C8" s="7">
        <v>0.08</v>
      </c>
      <c r="D8" s="8">
        <f>ROUND($B$8*C8,0)</f>
        <v>21</v>
      </c>
      <c r="E8" s="8">
        <v>0.02</v>
      </c>
      <c r="F8" s="8">
        <f>ROUND($B8*E8,0)</f>
        <v>5</v>
      </c>
      <c r="G8" s="7">
        <v>7.39</v>
      </c>
      <c r="H8" s="8">
        <f>ROUND($B8*G8,0)</f>
        <v>1921</v>
      </c>
      <c r="I8" s="8">
        <v>6.57</v>
      </c>
      <c r="J8" s="8">
        <f>ROUND($B8*I8,0)</f>
        <v>1708</v>
      </c>
      <c r="K8" s="7">
        <v>3</v>
      </c>
      <c r="L8" s="8">
        <f>ROUND($B8*K8,0)</f>
        <v>780</v>
      </c>
      <c r="M8" s="8">
        <v>0</v>
      </c>
      <c r="N8" s="8">
        <f>ROUND($B8*M8,0)</f>
        <v>0</v>
      </c>
      <c r="O8" s="7">
        <f>C8+E8+G8+I8+K8+M8</f>
        <v>17.059999999999999</v>
      </c>
      <c r="P8" s="9">
        <f>ROUND(O8*B8,0)</f>
        <v>4436</v>
      </c>
    </row>
    <row r="9" spans="1:16" ht="25.5" x14ac:dyDescent="0.25">
      <c r="A9" s="5" t="s">
        <v>24</v>
      </c>
      <c r="B9" s="6">
        <v>360</v>
      </c>
      <c r="C9" s="7">
        <v>0.08</v>
      </c>
      <c r="D9" s="8">
        <f>ROUND($B9*C9,0)</f>
        <v>29</v>
      </c>
      <c r="E9" s="8">
        <v>0.02</v>
      </c>
      <c r="F9" s="8">
        <f t="shared" ref="F9:F16" si="0">ROUND($B9*E9,0)</f>
        <v>7</v>
      </c>
      <c r="G9" s="8">
        <v>36.71</v>
      </c>
      <c r="H9" s="8">
        <v>13214</v>
      </c>
      <c r="I9" s="8">
        <v>0.43</v>
      </c>
      <c r="J9" s="8">
        <f t="shared" ref="J9:J16" si="1">ROUND($B9*I9,0)</f>
        <v>155</v>
      </c>
      <c r="K9" s="8">
        <v>8.0399999999999991</v>
      </c>
      <c r="L9" s="8">
        <f t="shared" ref="L9:L16" si="2">ROUND($B9*K9,0)</f>
        <v>2894</v>
      </c>
      <c r="M9" s="8">
        <v>0</v>
      </c>
      <c r="N9" s="8">
        <f t="shared" ref="N9:N16" si="3">ROUND($B9*M9,0)</f>
        <v>0</v>
      </c>
      <c r="O9" s="7">
        <f t="shared" ref="O9:O16" si="4">C9+E9+G9+I9+K9+M9</f>
        <v>45.28</v>
      </c>
      <c r="P9" s="9">
        <f>ROUND(O9*B9,0)</f>
        <v>16301</v>
      </c>
    </row>
    <row r="10" spans="1:16" ht="28.5" customHeight="1" x14ac:dyDescent="0.25">
      <c r="A10" s="5" t="s">
        <v>25</v>
      </c>
      <c r="B10" s="6">
        <v>10</v>
      </c>
      <c r="C10" s="8">
        <v>7.01</v>
      </c>
      <c r="D10" s="8">
        <f t="shared" ref="D10:D16" si="5">ROUND($B10*C10,0)</f>
        <v>70</v>
      </c>
      <c r="E10" s="8">
        <v>1.65</v>
      </c>
      <c r="F10" s="8">
        <f t="shared" si="0"/>
        <v>17</v>
      </c>
      <c r="G10" s="8">
        <v>13.63</v>
      </c>
      <c r="H10" s="8">
        <f t="shared" ref="H10:H16" si="6">ROUND($B10*G10,0)</f>
        <v>136</v>
      </c>
      <c r="I10" s="8">
        <v>0.7</v>
      </c>
      <c r="J10" s="8">
        <f t="shared" si="1"/>
        <v>7</v>
      </c>
      <c r="K10" s="8">
        <v>5.55</v>
      </c>
      <c r="L10" s="8">
        <f t="shared" si="2"/>
        <v>56</v>
      </c>
      <c r="M10" s="8">
        <v>2.58</v>
      </c>
      <c r="N10" s="8">
        <f t="shared" si="3"/>
        <v>26</v>
      </c>
      <c r="O10" s="7">
        <f t="shared" si="4"/>
        <v>31.119999999999997</v>
      </c>
      <c r="P10" s="9">
        <f t="shared" ref="P10:P16" si="7">ROUND(O10*B10,0)</f>
        <v>311</v>
      </c>
    </row>
    <row r="11" spans="1:16" ht="25.5" x14ac:dyDescent="0.25">
      <c r="A11" s="5" t="s">
        <v>26</v>
      </c>
      <c r="B11" s="6">
        <v>5</v>
      </c>
      <c r="C11" s="8">
        <v>7.35</v>
      </c>
      <c r="D11" s="8">
        <f t="shared" si="5"/>
        <v>37</v>
      </c>
      <c r="E11" s="8">
        <v>1.73</v>
      </c>
      <c r="F11" s="8">
        <f t="shared" si="0"/>
        <v>9</v>
      </c>
      <c r="G11" s="8">
        <v>0</v>
      </c>
      <c r="H11" s="8">
        <f t="shared" si="6"/>
        <v>0</v>
      </c>
      <c r="I11" s="8">
        <v>0</v>
      </c>
      <c r="J11" s="8">
        <f t="shared" si="1"/>
        <v>0</v>
      </c>
      <c r="K11" s="8">
        <v>1.91</v>
      </c>
      <c r="L11" s="8">
        <f t="shared" si="2"/>
        <v>10</v>
      </c>
      <c r="M11" s="8">
        <v>0</v>
      </c>
      <c r="N11" s="8">
        <f t="shared" si="3"/>
        <v>0</v>
      </c>
      <c r="O11" s="7">
        <f t="shared" si="4"/>
        <v>10.99</v>
      </c>
      <c r="P11" s="9">
        <f t="shared" si="7"/>
        <v>55</v>
      </c>
    </row>
    <row r="12" spans="1:16" ht="76.5" x14ac:dyDescent="0.25">
      <c r="A12" s="5" t="s">
        <v>27</v>
      </c>
      <c r="B12" s="6">
        <v>50</v>
      </c>
      <c r="C12" s="8">
        <v>10.81</v>
      </c>
      <c r="D12" s="8">
        <f t="shared" si="5"/>
        <v>541</v>
      </c>
      <c r="E12" s="8">
        <v>2.5499999999999998</v>
      </c>
      <c r="F12" s="8">
        <f t="shared" si="0"/>
        <v>128</v>
      </c>
      <c r="G12" s="8">
        <v>0</v>
      </c>
      <c r="H12" s="8">
        <f t="shared" si="6"/>
        <v>0</v>
      </c>
      <c r="I12" s="8">
        <v>0</v>
      </c>
      <c r="J12" s="8">
        <f t="shared" si="1"/>
        <v>0</v>
      </c>
      <c r="K12" s="8">
        <v>2.81</v>
      </c>
      <c r="L12" s="8">
        <f t="shared" si="2"/>
        <v>141</v>
      </c>
      <c r="M12" s="8">
        <v>0</v>
      </c>
      <c r="N12" s="8">
        <f t="shared" si="3"/>
        <v>0</v>
      </c>
      <c r="O12" s="7">
        <f t="shared" si="4"/>
        <v>16.169999999999998</v>
      </c>
      <c r="P12" s="9">
        <f t="shared" si="7"/>
        <v>809</v>
      </c>
    </row>
    <row r="13" spans="1:16" ht="38.25" x14ac:dyDescent="0.25">
      <c r="A13" s="5" t="s">
        <v>16</v>
      </c>
      <c r="B13" s="6">
        <v>200</v>
      </c>
      <c r="C13" s="8">
        <v>14.27</v>
      </c>
      <c r="D13" s="8">
        <f t="shared" si="5"/>
        <v>2854</v>
      </c>
      <c r="E13" s="8">
        <v>3.37</v>
      </c>
      <c r="F13" s="8">
        <f t="shared" si="0"/>
        <v>674</v>
      </c>
      <c r="G13" s="8">
        <v>3.89</v>
      </c>
      <c r="H13" s="8">
        <f t="shared" si="6"/>
        <v>778</v>
      </c>
      <c r="I13" s="8">
        <v>4.71</v>
      </c>
      <c r="J13" s="8">
        <f t="shared" si="1"/>
        <v>942</v>
      </c>
      <c r="K13" s="8">
        <v>5.51</v>
      </c>
      <c r="L13" s="8">
        <f t="shared" si="2"/>
        <v>1102</v>
      </c>
      <c r="M13" s="8">
        <v>0</v>
      </c>
      <c r="N13" s="8">
        <f t="shared" si="3"/>
        <v>0</v>
      </c>
      <c r="O13" s="7">
        <f t="shared" si="4"/>
        <v>31.75</v>
      </c>
      <c r="P13" s="9">
        <f t="shared" si="7"/>
        <v>6350</v>
      </c>
    </row>
    <row r="14" spans="1:16" ht="38.25" x14ac:dyDescent="0.25">
      <c r="A14" s="5" t="s">
        <v>28</v>
      </c>
      <c r="B14" s="6">
        <v>10</v>
      </c>
      <c r="C14" s="8">
        <v>1.86</v>
      </c>
      <c r="D14" s="8">
        <f t="shared" si="5"/>
        <v>19</v>
      </c>
      <c r="E14" s="8">
        <v>0.44</v>
      </c>
      <c r="F14" s="8">
        <f t="shared" si="0"/>
        <v>4</v>
      </c>
      <c r="G14" s="8">
        <v>2.04</v>
      </c>
      <c r="H14" s="8">
        <f t="shared" si="6"/>
        <v>20</v>
      </c>
      <c r="I14" s="8">
        <v>0.97</v>
      </c>
      <c r="J14" s="8">
        <f t="shared" si="1"/>
        <v>10</v>
      </c>
      <c r="K14" s="8">
        <v>1.88</v>
      </c>
      <c r="L14" s="8">
        <f t="shared" si="2"/>
        <v>19</v>
      </c>
      <c r="M14" s="8">
        <v>2.66</v>
      </c>
      <c r="N14" s="8">
        <f t="shared" si="3"/>
        <v>27</v>
      </c>
      <c r="O14" s="7">
        <f t="shared" si="4"/>
        <v>9.85</v>
      </c>
      <c r="P14" s="9">
        <f t="shared" si="7"/>
        <v>99</v>
      </c>
    </row>
    <row r="15" spans="1:16" ht="38.25" x14ac:dyDescent="0.25">
      <c r="A15" s="5" t="s">
        <v>17</v>
      </c>
      <c r="B15" s="6">
        <v>5</v>
      </c>
      <c r="C15" s="8">
        <v>7.6</v>
      </c>
      <c r="D15" s="8">
        <f t="shared" si="5"/>
        <v>38</v>
      </c>
      <c r="E15" s="8">
        <v>1.8</v>
      </c>
      <c r="F15" s="8">
        <f t="shared" si="0"/>
        <v>9</v>
      </c>
      <c r="G15" s="8">
        <v>0</v>
      </c>
      <c r="H15" s="8">
        <f t="shared" si="6"/>
        <v>0</v>
      </c>
      <c r="I15" s="8">
        <v>0</v>
      </c>
      <c r="J15" s="8">
        <f t="shared" si="1"/>
        <v>0</v>
      </c>
      <c r="K15" s="8">
        <v>1.97</v>
      </c>
      <c r="L15" s="8">
        <f t="shared" si="2"/>
        <v>10</v>
      </c>
      <c r="M15" s="8">
        <v>0</v>
      </c>
      <c r="N15" s="8">
        <f>ROUND($B15*M15,0)</f>
        <v>0</v>
      </c>
      <c r="O15" s="7">
        <f t="shared" si="4"/>
        <v>11.370000000000001</v>
      </c>
      <c r="P15" s="9">
        <f t="shared" si="7"/>
        <v>57</v>
      </c>
    </row>
    <row r="16" spans="1:16" ht="38.25" x14ac:dyDescent="0.25">
      <c r="A16" s="10" t="s">
        <v>29</v>
      </c>
      <c r="B16" s="6">
        <v>20</v>
      </c>
      <c r="C16" s="8">
        <v>14.27</v>
      </c>
      <c r="D16" s="8">
        <f t="shared" si="5"/>
        <v>285</v>
      </c>
      <c r="E16" s="8">
        <v>3.36</v>
      </c>
      <c r="F16" s="8">
        <f t="shared" si="0"/>
        <v>67</v>
      </c>
      <c r="G16" s="8">
        <v>54.24</v>
      </c>
      <c r="H16" s="8">
        <f t="shared" si="6"/>
        <v>1085</v>
      </c>
      <c r="I16" s="8">
        <v>0.98</v>
      </c>
      <c r="J16" s="8">
        <f t="shared" si="1"/>
        <v>20</v>
      </c>
      <c r="K16" s="8">
        <v>16.79</v>
      </c>
      <c r="L16" s="8">
        <f t="shared" si="2"/>
        <v>336</v>
      </c>
      <c r="M16" s="8">
        <v>2.66</v>
      </c>
      <c r="N16" s="8">
        <f t="shared" si="3"/>
        <v>53</v>
      </c>
      <c r="O16" s="7">
        <f t="shared" si="4"/>
        <v>92.300000000000011</v>
      </c>
      <c r="P16" s="9">
        <f t="shared" si="7"/>
        <v>1846</v>
      </c>
    </row>
    <row r="17" spans="1:16" ht="18.75" x14ac:dyDescent="0.25">
      <c r="A17" s="11" t="s">
        <v>18</v>
      </c>
      <c r="B17" s="11"/>
      <c r="C17" s="12" t="s">
        <v>19</v>
      </c>
      <c r="D17" s="11">
        <f>SUM(D8:D16)</f>
        <v>3894</v>
      </c>
      <c r="E17" s="12" t="s">
        <v>19</v>
      </c>
      <c r="F17" s="11">
        <f>SUM(F8:F16)</f>
        <v>920</v>
      </c>
      <c r="G17" s="12" t="s">
        <v>19</v>
      </c>
      <c r="H17" s="11">
        <f>SUM(H8:H16)</f>
        <v>17154</v>
      </c>
      <c r="I17" s="12" t="s">
        <v>19</v>
      </c>
      <c r="J17" s="11">
        <f>SUM(J8:J16)</f>
        <v>2842</v>
      </c>
      <c r="K17" s="12" t="s">
        <v>19</v>
      </c>
      <c r="L17" s="11">
        <f>SUM(L8:L16)</f>
        <v>5348</v>
      </c>
      <c r="M17" s="12" t="s">
        <v>19</v>
      </c>
      <c r="N17" s="11">
        <f>SUM(N8:N16)</f>
        <v>106</v>
      </c>
      <c r="O17" s="11" t="s">
        <v>20</v>
      </c>
      <c r="P17" s="13">
        <f>D17+F17+H17+J17+L17+N17</f>
        <v>30264</v>
      </c>
    </row>
    <row r="18" spans="1:16" ht="15.75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8.75" x14ac:dyDescent="0.3">
      <c r="A19" s="14"/>
      <c r="B19">
        <f>B8+B9+B10</f>
        <v>630</v>
      </c>
      <c r="C19" s="15"/>
      <c r="D19" s="15"/>
      <c r="E19" s="15"/>
      <c r="M19" s="14"/>
    </row>
    <row r="20" spans="1:16" ht="18.75" x14ac:dyDescent="0.3">
      <c r="B20">
        <f>B11+B12+B13+B14+B15+B16</f>
        <v>290</v>
      </c>
      <c r="C20" s="15"/>
      <c r="D20" s="15"/>
      <c r="E20" s="15"/>
      <c r="N20" s="14"/>
    </row>
    <row r="21" spans="1:16" ht="18.75" x14ac:dyDescent="0.3">
      <c r="A21" s="16"/>
      <c r="C21" s="15"/>
      <c r="D21" s="15"/>
      <c r="E21" s="15"/>
      <c r="M21" s="17"/>
    </row>
    <row r="22" spans="1:16" x14ac:dyDescent="0.25">
      <c r="A22" s="18"/>
      <c r="C22" s="15"/>
      <c r="D22" s="15"/>
      <c r="E22" s="15"/>
    </row>
    <row r="23" spans="1:16" x14ac:dyDescent="0.25">
      <c r="A23" s="19"/>
      <c r="C23" s="15"/>
      <c r="D23" s="15"/>
      <c r="E23" s="15"/>
    </row>
    <row r="24" spans="1:16" x14ac:dyDescent="0.25">
      <c r="C24" s="15"/>
      <c r="D24" s="15"/>
      <c r="E24" s="15"/>
    </row>
    <row r="25" spans="1:16" x14ac:dyDescent="0.25">
      <c r="A25" s="18" t="s">
        <v>21</v>
      </c>
      <c r="C25" s="15"/>
      <c r="D25" s="15"/>
      <c r="E25" s="15"/>
    </row>
    <row r="26" spans="1:16" x14ac:dyDescent="0.25">
      <c r="A26" s="20" t="s">
        <v>22</v>
      </c>
      <c r="C26" s="15"/>
      <c r="D26" s="15"/>
      <c r="E26" s="15"/>
    </row>
  </sheetData>
  <mergeCells count="14">
    <mergeCell ref="I5:J5"/>
    <mergeCell ref="K5:L5"/>
    <mergeCell ref="M5:N5"/>
    <mergeCell ref="A18:P18"/>
    <mergeCell ref="M2:P2"/>
    <mergeCell ref="A3:P3"/>
    <mergeCell ref="A4:A6"/>
    <mergeCell ref="B4:B6"/>
    <mergeCell ref="C4:N4"/>
    <mergeCell ref="O4:O6"/>
    <mergeCell ref="P4:P6"/>
    <mergeCell ref="C5:D5"/>
    <mergeCell ref="E5:F5"/>
    <mergeCell ref="G5:H5"/>
  </mergeCells>
  <hyperlinks>
    <hyperlink ref="A4" location="_ftn8" display="Maksas pakalpojuma nosaukums"/>
    <hyperlink ref="C4" location="_ftn10" display="t.sk. sadalījumā pa izdevumu veidiem[10] "/>
    <hyperlink ref="A26" r:id="rId1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2023-03-27T08:57:10Z</dcterms:modified>
</cp:coreProperties>
</file>