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2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1" l="1"/>
  <c r="E16" i="1"/>
  <c r="F16" i="1" s="1"/>
  <c r="I16" i="1" s="1"/>
  <c r="J16" i="1" s="1"/>
  <c r="F15" i="1"/>
  <c r="I15" i="1" s="1"/>
  <c r="J15" i="1" s="1"/>
  <c r="E15" i="1"/>
  <c r="E14" i="1"/>
  <c r="F14" i="1" s="1"/>
  <c r="I14" i="1" s="1"/>
  <c r="J14" i="1" s="1"/>
  <c r="F13" i="1"/>
  <c r="I13" i="1" s="1"/>
  <c r="J13" i="1" s="1"/>
  <c r="E13" i="1"/>
  <c r="E12" i="1"/>
  <c r="F12" i="1" s="1"/>
  <c r="I12" i="1" s="1"/>
  <c r="J12" i="1" s="1"/>
  <c r="F11" i="1"/>
  <c r="I11" i="1" s="1"/>
  <c r="J11" i="1" s="1"/>
  <c r="E11" i="1"/>
  <c r="E10" i="1"/>
  <c r="F10" i="1" s="1"/>
  <c r="I10" i="1" s="1"/>
  <c r="J10" i="1" s="1"/>
  <c r="F9" i="1"/>
  <c r="I9" i="1" s="1"/>
  <c r="J9" i="1" s="1"/>
  <c r="E9" i="1"/>
  <c r="E8" i="1"/>
  <c r="F8" i="1" s="1"/>
  <c r="I8" i="1" s="1"/>
  <c r="J8" i="1" l="1"/>
  <c r="J17" i="1" s="1"/>
  <c r="I17" i="1"/>
</calcChain>
</file>

<file path=xl/sharedStrings.xml><?xml version="1.0" encoding="utf-8"?>
<sst xmlns="http://schemas.openxmlformats.org/spreadsheetml/2006/main" count="42" uniqueCount="37">
  <si>
    <t>4. pielikums</t>
  </si>
  <si>
    <t>Ministru kabineta noteikumu projekta „Grozījums Ministru kabineta 2017.gada 3.oktobra noteikumos Nr.600 “Iekšlietu Ministrijas veselības un sporta centra maksas pakalpojumu cenrādis” sākotnējās ietekmes novērtējuma ziņojumam (anotācijai)</t>
  </si>
  <si>
    <t>Ieņēmumu prognoze no maksas pakalpojumiem</t>
  </si>
  <si>
    <t>Nr.p.k.</t>
  </si>
  <si>
    <t>Pakalpojuma veids</t>
  </si>
  <si>
    <t>Mērvienība</t>
  </si>
  <si>
    <t>Vienas vienības cena (EUR)</t>
  </si>
  <si>
    <t>Prognozētais apjoms gadā</t>
  </si>
  <si>
    <t>Prognozētie ieņēmumi (EUR)</t>
  </si>
  <si>
    <t>bez PVN</t>
  </si>
  <si>
    <t>PVN</t>
  </si>
  <si>
    <t>ar PVN</t>
  </si>
  <si>
    <t>1.</t>
  </si>
  <si>
    <t>1 stunda</t>
  </si>
  <si>
    <t>2.</t>
  </si>
  <si>
    <t>3.</t>
  </si>
  <si>
    <t xml:space="preserve">1 stunda </t>
  </si>
  <si>
    <t>4.</t>
  </si>
  <si>
    <t>5.</t>
  </si>
  <si>
    <t>6.</t>
  </si>
  <si>
    <t>Psihologa individuālā konsultācija
(krīzes situāciju un stresa pārvarēšanas jomās)</t>
  </si>
  <si>
    <t>7.</t>
  </si>
  <si>
    <t>1 reize</t>
  </si>
  <si>
    <t>8.</t>
  </si>
  <si>
    <t>Sporta instruktora pakalpojumi (papildus iegādājoties trenažieru zāles apmeklējumu Piestātnes ielā 14, Jūrmalā)</t>
  </si>
  <si>
    <t>9.</t>
  </si>
  <si>
    <t>1 diena</t>
  </si>
  <si>
    <t>Kopā</t>
  </si>
  <si>
    <t>Misus 67829852</t>
  </si>
  <si>
    <t>irena.misus@iem.gov.lv</t>
  </si>
  <si>
    <t>Tuvcīņas zāles noma (zāle, dušas, ģērbtuves) Klusajā ielā 12, Rīgā</t>
  </si>
  <si>
    <t>Sporta spēļu zāles noma (zāle, dušas, ģērbtuves) Klusajā ielā 12, Rīgā</t>
  </si>
  <si>
    <t>Šautuves noma Klusajā ielā 12, Rīgā
(1 celiņš)</t>
  </si>
  <si>
    <t>Šaušanas instruktora pakalpojumi
(papildus nomājot šautuvi ar vienu celiņu)</t>
  </si>
  <si>
    <t>Nodarbība psiholoģijas jomā grupā
(lekcijas, atbalsta grupu nodarbības u. tml. atbilstoši Iekšlietu ministrijas veselības un sporta centrā izstrādātajām apmācību programmām)
 (nodarbība grupā no 6 līdz 30 personām)</t>
  </si>
  <si>
    <t>7. Trenažieru zāles apmeklējums Piestātnes ielā 14, Jūrmalā 1 reize
(1 personai)</t>
  </si>
  <si>
    <t>Psiholoģiskā atbalsta kurss līdz 12 dienām (Piestātnes ielā 14, Jūrmalā) (neieskaitot izmitināšanas pakalpojumus viesnīcā)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</si>
</sst>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 applyNumberFormat="0" applyFill="0" applyBorder="0" applyAlignment="0" applyProtection="0"/>
  </cellStyleXfs>
  <cellXfs count="36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9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1" fillId="0" borderId="1" xfId="1" applyFont="1" applyBorder="1" applyAlignment="1">
      <alignment wrapText="1"/>
    </xf>
    <xf numFmtId="0" fontId="4" fillId="0" borderId="1" xfId="0" applyFont="1" applyBorder="1"/>
    <xf numFmtId="0" fontId="2" fillId="0" borderId="1" xfId="0" applyFont="1" applyBorder="1"/>
    <xf numFmtId="0" fontId="12" fillId="0" borderId="1" xfId="0" applyFont="1" applyBorder="1"/>
    <xf numFmtId="0" fontId="9" fillId="0" borderId="0" xfId="1" applyFont="1" applyFill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6" fillId="0" borderId="0" xfId="2" applyFont="1"/>
    <xf numFmtId="0" fontId="17" fillId="0" borderId="0" xfId="0" applyFont="1"/>
    <xf numFmtId="0" fontId="15" fillId="0" borderId="0" xfId="2"/>
    <xf numFmtId="0" fontId="1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F23" sqref="F23"/>
    </sheetView>
  </sheetViews>
  <sheetFormatPr defaultRowHeight="15" x14ac:dyDescent="0.25"/>
  <cols>
    <col min="2" max="2" width="27.140625" customWidth="1"/>
  </cols>
  <sheetData>
    <row r="1" spans="1:11" ht="15.75" x14ac:dyDescent="0.25">
      <c r="E1" s="28" t="s">
        <v>0</v>
      </c>
      <c r="F1" s="28"/>
      <c r="G1" s="28"/>
      <c r="H1" s="28"/>
      <c r="I1" s="28"/>
      <c r="J1" s="28"/>
      <c r="K1" s="28"/>
    </row>
    <row r="2" spans="1:11" ht="76.150000000000006" customHeight="1" x14ac:dyDescent="0.25">
      <c r="E2" s="29" t="s">
        <v>1</v>
      </c>
      <c r="F2" s="29"/>
      <c r="G2" s="29"/>
      <c r="H2" s="29"/>
      <c r="I2" s="29"/>
      <c r="J2" s="29"/>
      <c r="K2" s="29"/>
    </row>
    <row r="4" spans="1:11" ht="15.75" x14ac:dyDescent="0.25">
      <c r="B4" s="30" t="s">
        <v>2</v>
      </c>
      <c r="C4" s="30"/>
      <c r="D4" s="30"/>
      <c r="E4" s="30"/>
      <c r="F4" s="30"/>
      <c r="G4" s="30"/>
      <c r="H4" s="30"/>
      <c r="I4" s="30"/>
      <c r="J4" s="30"/>
    </row>
    <row r="5" spans="1:11" ht="15.75" x14ac:dyDescent="0.25">
      <c r="A5" s="31" t="s">
        <v>3</v>
      </c>
      <c r="B5" s="31" t="s">
        <v>4</v>
      </c>
      <c r="C5" s="31" t="s">
        <v>5</v>
      </c>
      <c r="D5" s="32" t="s">
        <v>6</v>
      </c>
      <c r="E5" s="32"/>
      <c r="F5" s="32"/>
      <c r="G5" s="33" t="s">
        <v>7</v>
      </c>
      <c r="H5" s="35" t="s">
        <v>8</v>
      </c>
      <c r="I5" s="35"/>
      <c r="J5" s="35"/>
    </row>
    <row r="6" spans="1:11" ht="31.5" x14ac:dyDescent="0.25">
      <c r="A6" s="31"/>
      <c r="B6" s="31"/>
      <c r="C6" s="31"/>
      <c r="D6" s="1" t="s">
        <v>9</v>
      </c>
      <c r="E6" s="1" t="s">
        <v>10</v>
      </c>
      <c r="F6" s="2" t="s">
        <v>11</v>
      </c>
      <c r="G6" s="34"/>
      <c r="H6" s="2">
        <v>2023</v>
      </c>
      <c r="I6" s="2">
        <v>2024</v>
      </c>
      <c r="J6" s="2">
        <v>2025</v>
      </c>
    </row>
    <row r="7" spans="1:11" x14ac:dyDescent="0.25">
      <c r="A7" s="3">
        <v>1</v>
      </c>
      <c r="B7" s="3">
        <v>2</v>
      </c>
      <c r="C7" s="3">
        <v>3</v>
      </c>
      <c r="D7" s="4">
        <v>4</v>
      </c>
      <c r="E7" s="4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</row>
    <row r="8" spans="1:11" ht="25.5" x14ac:dyDescent="0.25">
      <c r="A8" s="3" t="s">
        <v>12</v>
      </c>
      <c r="B8" s="6" t="s">
        <v>30</v>
      </c>
      <c r="C8" s="7" t="s">
        <v>13</v>
      </c>
      <c r="D8" s="8">
        <v>14.1</v>
      </c>
      <c r="E8" s="9">
        <f>ROUND(D8*0.21,2)</f>
        <v>2.96</v>
      </c>
      <c r="F8" s="8">
        <f>D8+E8</f>
        <v>17.059999999999999</v>
      </c>
      <c r="G8" s="3">
        <v>260</v>
      </c>
      <c r="H8" s="10">
        <v>4322</v>
      </c>
      <c r="I8" s="10">
        <f>ROUND(G8*F8,0)</f>
        <v>4436</v>
      </c>
      <c r="J8" s="10">
        <f>I8</f>
        <v>4436</v>
      </c>
    </row>
    <row r="9" spans="1:11" ht="38.25" x14ac:dyDescent="0.25">
      <c r="A9" s="3" t="s">
        <v>14</v>
      </c>
      <c r="B9" s="6" t="s">
        <v>31</v>
      </c>
      <c r="C9" s="7" t="s">
        <v>13</v>
      </c>
      <c r="D9" s="8">
        <v>37.42</v>
      </c>
      <c r="E9" s="9">
        <f t="shared" ref="E9:E16" si="0">ROUND(D9*0.21,2)</f>
        <v>7.86</v>
      </c>
      <c r="F9" s="8">
        <f t="shared" ref="F9:F16" si="1">D9+E9</f>
        <v>45.28</v>
      </c>
      <c r="G9" s="3">
        <v>360</v>
      </c>
      <c r="H9" s="10">
        <v>14926</v>
      </c>
      <c r="I9" s="10">
        <f t="shared" ref="I9:I16" si="2">ROUND(G9*F9,0)</f>
        <v>16301</v>
      </c>
      <c r="J9" s="10">
        <f t="shared" ref="J9:J16" si="3">I9</f>
        <v>16301</v>
      </c>
    </row>
    <row r="10" spans="1:11" ht="38.25" x14ac:dyDescent="0.25">
      <c r="A10" s="3" t="s">
        <v>15</v>
      </c>
      <c r="B10" s="6" t="s">
        <v>32</v>
      </c>
      <c r="C10" s="7" t="s">
        <v>16</v>
      </c>
      <c r="D10" s="8">
        <v>25.72</v>
      </c>
      <c r="E10" s="9">
        <f t="shared" si="0"/>
        <v>5.4</v>
      </c>
      <c r="F10" s="8">
        <f t="shared" si="1"/>
        <v>31.119999999999997</v>
      </c>
      <c r="G10" s="3">
        <v>10</v>
      </c>
      <c r="H10" s="10">
        <v>279</v>
      </c>
      <c r="I10" s="10">
        <f t="shared" si="2"/>
        <v>311</v>
      </c>
      <c r="J10" s="10">
        <f t="shared" si="3"/>
        <v>311</v>
      </c>
    </row>
    <row r="11" spans="1:11" ht="38.25" x14ac:dyDescent="0.25">
      <c r="A11" s="3" t="s">
        <v>17</v>
      </c>
      <c r="B11" s="6" t="s">
        <v>33</v>
      </c>
      <c r="C11" s="7" t="s">
        <v>13</v>
      </c>
      <c r="D11" s="8">
        <v>9.08</v>
      </c>
      <c r="E11" s="9">
        <f t="shared" si="0"/>
        <v>1.91</v>
      </c>
      <c r="F11" s="8">
        <f t="shared" si="1"/>
        <v>10.99</v>
      </c>
      <c r="G11" s="3">
        <v>5</v>
      </c>
      <c r="H11" s="10">
        <v>46</v>
      </c>
      <c r="I11" s="10">
        <f t="shared" si="2"/>
        <v>55</v>
      </c>
      <c r="J11" s="10">
        <f t="shared" si="3"/>
        <v>55</v>
      </c>
    </row>
    <row r="12" spans="1:11" ht="114.75" x14ac:dyDescent="0.25">
      <c r="A12" s="3" t="s">
        <v>18</v>
      </c>
      <c r="B12" s="6" t="s">
        <v>34</v>
      </c>
      <c r="C12" s="7" t="s">
        <v>13</v>
      </c>
      <c r="D12" s="8">
        <v>13.36</v>
      </c>
      <c r="E12" s="9">
        <f t="shared" si="0"/>
        <v>2.81</v>
      </c>
      <c r="F12" s="8">
        <f t="shared" si="1"/>
        <v>16.169999999999998</v>
      </c>
      <c r="G12" s="3">
        <v>50</v>
      </c>
      <c r="H12" s="10">
        <v>2479</v>
      </c>
      <c r="I12" s="10">
        <f t="shared" si="2"/>
        <v>809</v>
      </c>
      <c r="J12" s="10">
        <f t="shared" si="3"/>
        <v>809</v>
      </c>
    </row>
    <row r="13" spans="1:11" ht="51" x14ac:dyDescent="0.25">
      <c r="A13" s="11" t="s">
        <v>19</v>
      </c>
      <c r="B13" s="6" t="s">
        <v>20</v>
      </c>
      <c r="C13" s="7" t="s">
        <v>13</v>
      </c>
      <c r="D13" s="8">
        <v>26.24</v>
      </c>
      <c r="E13" s="9">
        <f t="shared" si="0"/>
        <v>5.51</v>
      </c>
      <c r="F13" s="8">
        <f t="shared" si="1"/>
        <v>31.75</v>
      </c>
      <c r="G13" s="3">
        <v>200</v>
      </c>
      <c r="H13" s="10">
        <v>3436</v>
      </c>
      <c r="I13" s="10">
        <f t="shared" si="2"/>
        <v>6350</v>
      </c>
      <c r="J13" s="10">
        <f t="shared" si="3"/>
        <v>6350</v>
      </c>
    </row>
    <row r="14" spans="1:11" ht="38.25" x14ac:dyDescent="0.25">
      <c r="A14" s="3" t="s">
        <v>21</v>
      </c>
      <c r="B14" s="6" t="s">
        <v>35</v>
      </c>
      <c r="C14" s="7" t="s">
        <v>22</v>
      </c>
      <c r="D14" s="8">
        <v>8.14</v>
      </c>
      <c r="E14" s="9">
        <f t="shared" si="0"/>
        <v>1.71</v>
      </c>
      <c r="F14" s="8">
        <f t="shared" si="1"/>
        <v>9.8500000000000014</v>
      </c>
      <c r="G14" s="3">
        <v>10</v>
      </c>
      <c r="H14" s="10">
        <v>85</v>
      </c>
      <c r="I14" s="10">
        <f t="shared" si="2"/>
        <v>99</v>
      </c>
      <c r="J14" s="10">
        <f t="shared" si="3"/>
        <v>99</v>
      </c>
    </row>
    <row r="15" spans="1:11" ht="51" x14ac:dyDescent="0.25">
      <c r="A15" s="3" t="s">
        <v>23</v>
      </c>
      <c r="B15" s="6" t="s">
        <v>24</v>
      </c>
      <c r="C15" s="7" t="s">
        <v>13</v>
      </c>
      <c r="D15" s="8">
        <v>9.4</v>
      </c>
      <c r="E15" s="9">
        <f t="shared" si="0"/>
        <v>1.97</v>
      </c>
      <c r="F15" s="8">
        <f t="shared" si="1"/>
        <v>11.370000000000001</v>
      </c>
      <c r="G15" s="3">
        <v>5</v>
      </c>
      <c r="H15" s="10">
        <v>47</v>
      </c>
      <c r="I15" s="10">
        <f t="shared" si="2"/>
        <v>57</v>
      </c>
      <c r="J15" s="10">
        <f t="shared" si="3"/>
        <v>57</v>
      </c>
    </row>
    <row r="16" spans="1:11" ht="63.75" x14ac:dyDescent="0.25">
      <c r="A16" s="3" t="s">
        <v>25</v>
      </c>
      <c r="B16" s="12" t="s">
        <v>36</v>
      </c>
      <c r="C16" s="13" t="s">
        <v>26</v>
      </c>
      <c r="D16" s="8">
        <v>76.28</v>
      </c>
      <c r="E16" s="9">
        <f t="shared" si="0"/>
        <v>16.02</v>
      </c>
      <c r="F16" s="8">
        <f t="shared" si="1"/>
        <v>92.3</v>
      </c>
      <c r="G16" s="3">
        <v>20</v>
      </c>
      <c r="H16" s="10">
        <v>1292</v>
      </c>
      <c r="I16" s="10">
        <f t="shared" si="2"/>
        <v>1846</v>
      </c>
      <c r="J16" s="10">
        <f t="shared" si="3"/>
        <v>1846</v>
      </c>
    </row>
    <row r="17" spans="1:10" ht="15.75" x14ac:dyDescent="0.25">
      <c r="A17" s="14"/>
      <c r="B17" s="15" t="s">
        <v>27</v>
      </c>
      <c r="C17" s="16"/>
      <c r="D17" s="17"/>
      <c r="E17" s="17"/>
      <c r="F17" s="17"/>
      <c r="G17" s="17"/>
      <c r="H17" s="18">
        <f>SUM(H8:H16)</f>
        <v>26912</v>
      </c>
      <c r="I17" s="18">
        <f>SUM(I8:I16)</f>
        <v>30264</v>
      </c>
      <c r="J17" s="18">
        <f>SUM(J8:J16)</f>
        <v>30264</v>
      </c>
    </row>
    <row r="18" spans="1:10" x14ac:dyDescent="0.25">
      <c r="D18" s="19"/>
      <c r="E18" s="19"/>
      <c r="F18" s="19"/>
      <c r="G18" s="19"/>
      <c r="H18" s="19"/>
      <c r="I18" s="19"/>
      <c r="J18" s="19"/>
    </row>
    <row r="19" spans="1:10" ht="18.75" x14ac:dyDescent="0.3">
      <c r="B19" s="20"/>
    </row>
    <row r="20" spans="1:10" ht="18.75" x14ac:dyDescent="0.3">
      <c r="D20" s="21"/>
      <c r="I20" s="20"/>
    </row>
    <row r="21" spans="1:10" ht="18.75" x14ac:dyDescent="0.3">
      <c r="B21" s="22"/>
      <c r="D21" s="21"/>
      <c r="J21" s="20"/>
    </row>
    <row r="22" spans="1:10" ht="18.75" x14ac:dyDescent="0.25">
      <c r="B22" s="27"/>
      <c r="C22" s="27"/>
      <c r="D22" s="21"/>
      <c r="I22" s="23"/>
    </row>
    <row r="23" spans="1:10" x14ac:dyDescent="0.25">
      <c r="B23" s="24"/>
      <c r="D23" s="21"/>
      <c r="E23" s="21"/>
      <c r="F23" s="21"/>
    </row>
    <row r="24" spans="1:10" x14ac:dyDescent="0.25">
      <c r="D24" s="21"/>
      <c r="E24" s="21"/>
      <c r="F24" s="21"/>
    </row>
    <row r="25" spans="1:10" x14ac:dyDescent="0.25">
      <c r="B25" s="25" t="s">
        <v>28</v>
      </c>
      <c r="D25" s="21"/>
      <c r="E25" s="21"/>
      <c r="F25" s="21"/>
    </row>
    <row r="26" spans="1:10" x14ac:dyDescent="0.25">
      <c r="B26" s="26" t="s">
        <v>29</v>
      </c>
      <c r="D26" s="21"/>
      <c r="E26" s="21"/>
      <c r="F26" s="21"/>
    </row>
  </sheetData>
  <mergeCells count="10">
    <mergeCell ref="B22:C22"/>
    <mergeCell ref="E1:K1"/>
    <mergeCell ref="E2:K2"/>
    <mergeCell ref="B4:J4"/>
    <mergeCell ref="A5:A6"/>
    <mergeCell ref="B5:B6"/>
    <mergeCell ref="C5:C6"/>
    <mergeCell ref="D5:F5"/>
    <mergeCell ref="G5:G6"/>
    <mergeCell ref="H5:J5"/>
  </mergeCells>
  <hyperlinks>
    <hyperlink ref="B2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2023-03-27T09:00:16Z</dcterms:modified>
</cp:coreProperties>
</file>