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I:\Beglu_krize\1.Ukrainas bēgļu uzņemšanas plāns\MK rīkojumi par finansēm\2024.5.septembris\Pielikumi nr.1.,2.,3\"/>
    </mc:Choice>
  </mc:AlternateContent>
  <xr:revisionPtr revIDLastSave="0" documentId="13_ncr:1_{B0DE0FA0-E543-4C3F-9654-16032E26957F}" xr6:coauthVersionLast="36" xr6:coauthVersionMax="47" xr10:uidLastSave="{00000000-0000-0000-0000-000000000000}"/>
  <bookViews>
    <workbookView xWindow="495" yWindow="1590" windowWidth="18240" windowHeight="18600" xr2:uid="{00000000-000D-0000-FFFF-FFFF00000000}"/>
  </bookViews>
  <sheets>
    <sheet name="3.pielikums" sheetId="4" r:id="rId1"/>
  </sheets>
  <definedNames>
    <definedName name="_xlnm.Print_Area" localSheetId="0">'3.pielikums'!$A$7:$I$96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0" i="4" l="1"/>
  <c r="I10" i="4"/>
  <c r="G10" i="4"/>
  <c r="H124" i="4"/>
  <c r="I124" i="4" s="1"/>
  <c r="H123" i="4"/>
  <c r="I123" i="4" s="1"/>
  <c r="I122" i="4"/>
  <c r="H122" i="4"/>
  <c r="H121" i="4"/>
  <c r="I121" i="4" s="1"/>
  <c r="H120" i="4"/>
  <c r="I120" i="4" s="1"/>
  <c r="H119" i="4"/>
  <c r="I119" i="4" s="1"/>
  <c r="I118" i="4"/>
  <c r="H118" i="4"/>
  <c r="H117" i="4"/>
  <c r="I117" i="4" s="1"/>
  <c r="H116" i="4"/>
  <c r="I116" i="4" s="1"/>
  <c r="H115" i="4"/>
  <c r="I115" i="4" s="1"/>
  <c r="I114" i="4"/>
  <c r="H114" i="4"/>
  <c r="H113" i="4"/>
  <c r="I113" i="4" s="1"/>
  <c r="H112" i="4"/>
  <c r="I112" i="4" s="1"/>
  <c r="H111" i="4"/>
  <c r="I111" i="4" s="1"/>
  <c r="I110" i="4"/>
  <c r="H110" i="4"/>
  <c r="H109" i="4"/>
  <c r="I109" i="4" s="1"/>
  <c r="H108" i="4"/>
  <c r="I108" i="4" s="1"/>
  <c r="H107" i="4"/>
  <c r="I107" i="4" s="1"/>
  <c r="I106" i="4"/>
  <c r="H106" i="4"/>
  <c r="H105" i="4"/>
  <c r="I105" i="4" s="1"/>
  <c r="H104" i="4"/>
  <c r="I104" i="4" s="1"/>
  <c r="H103" i="4"/>
  <c r="I103" i="4" s="1"/>
  <c r="I102" i="4"/>
  <c r="H102" i="4"/>
  <c r="H101" i="4"/>
  <c r="I101" i="4" s="1"/>
  <c r="H100" i="4"/>
  <c r="I100" i="4" s="1"/>
  <c r="H99" i="4"/>
  <c r="I99" i="4" s="1"/>
  <c r="I98" i="4"/>
  <c r="H98" i="4"/>
  <c r="H97" i="4"/>
  <c r="I97" i="4" s="1"/>
  <c r="H96" i="4"/>
  <c r="I96" i="4" s="1"/>
  <c r="H95" i="4"/>
  <c r="I95" i="4" s="1"/>
  <c r="I94" i="4"/>
  <c r="H94" i="4"/>
  <c r="H93" i="4"/>
  <c r="I93" i="4" s="1"/>
  <c r="H92" i="4"/>
  <c r="I92" i="4" s="1"/>
  <c r="H91" i="4"/>
  <c r="I91" i="4" s="1"/>
  <c r="I90" i="4"/>
  <c r="H90" i="4"/>
  <c r="H89" i="4"/>
  <c r="I89" i="4" s="1"/>
  <c r="H88" i="4"/>
  <c r="I88" i="4" s="1"/>
  <c r="H87" i="4"/>
  <c r="I87" i="4" s="1"/>
  <c r="I86" i="4"/>
  <c r="H86" i="4"/>
  <c r="H85" i="4"/>
  <c r="I85" i="4" s="1"/>
  <c r="H84" i="4"/>
  <c r="I84" i="4" s="1"/>
  <c r="H83" i="4"/>
  <c r="I83" i="4" s="1"/>
  <c r="I82" i="4"/>
  <c r="H82" i="4"/>
  <c r="H81" i="4"/>
  <c r="I81" i="4" s="1"/>
  <c r="H80" i="4"/>
  <c r="I80" i="4" s="1"/>
  <c r="H79" i="4"/>
  <c r="I79" i="4" s="1"/>
  <c r="I78" i="4"/>
  <c r="H78" i="4"/>
  <c r="H77" i="4"/>
  <c r="I77" i="4" s="1"/>
  <c r="H76" i="4"/>
  <c r="I76" i="4" s="1"/>
  <c r="H75" i="4"/>
  <c r="I75" i="4" s="1"/>
  <c r="I74" i="4"/>
  <c r="H74" i="4"/>
  <c r="H73" i="4"/>
  <c r="I73" i="4" s="1"/>
  <c r="H72" i="4"/>
  <c r="I72" i="4" s="1"/>
  <c r="H71" i="4"/>
  <c r="I71" i="4" s="1"/>
  <c r="I70" i="4"/>
  <c r="H70" i="4"/>
  <c r="H69" i="4"/>
  <c r="I69" i="4" s="1"/>
  <c r="H68" i="4"/>
  <c r="I68" i="4" s="1"/>
  <c r="H67" i="4"/>
  <c r="I67" i="4" s="1"/>
  <c r="I66" i="4"/>
  <c r="H66" i="4"/>
  <c r="H65" i="4"/>
  <c r="I65" i="4" s="1"/>
  <c r="H64" i="4"/>
  <c r="I64" i="4" s="1"/>
  <c r="H63" i="4"/>
  <c r="I63" i="4" s="1"/>
  <c r="I62" i="4"/>
  <c r="H62" i="4"/>
  <c r="H61" i="4"/>
  <c r="I61" i="4" s="1"/>
  <c r="H60" i="4"/>
  <c r="I60" i="4" s="1"/>
  <c r="H59" i="4"/>
  <c r="I59" i="4" s="1"/>
  <c r="I58" i="4"/>
  <c r="H58" i="4"/>
  <c r="H57" i="4"/>
  <c r="I57" i="4" s="1"/>
  <c r="H56" i="4"/>
  <c r="I56" i="4" s="1"/>
  <c r="H55" i="4"/>
  <c r="I55" i="4" s="1"/>
  <c r="I54" i="4"/>
  <c r="H54" i="4"/>
  <c r="H53" i="4"/>
  <c r="I53" i="4" s="1"/>
  <c r="H52" i="4"/>
  <c r="I52" i="4" s="1"/>
  <c r="H51" i="4"/>
  <c r="I51" i="4" s="1"/>
  <c r="I50" i="4"/>
  <c r="H50" i="4"/>
  <c r="H49" i="4"/>
  <c r="I49" i="4" s="1"/>
  <c r="H48" i="4"/>
  <c r="I48" i="4" s="1"/>
  <c r="H47" i="4"/>
  <c r="I47" i="4" s="1"/>
  <c r="I46" i="4"/>
  <c r="H46" i="4"/>
  <c r="H45" i="4"/>
  <c r="I45" i="4" s="1"/>
  <c r="H44" i="4"/>
  <c r="I44" i="4" s="1"/>
  <c r="H42" i="4"/>
  <c r="I42" i="4" s="1"/>
  <c r="I41" i="4"/>
  <c r="H41" i="4"/>
  <c r="H40" i="4"/>
  <c r="I40" i="4" s="1"/>
  <c r="H39" i="4"/>
  <c r="I39" i="4" s="1"/>
  <c r="H38" i="4"/>
  <c r="I38" i="4" s="1"/>
  <c r="I37" i="4"/>
  <c r="H37" i="4"/>
  <c r="H36" i="4"/>
  <c r="I36" i="4" s="1"/>
  <c r="H35" i="4"/>
  <c r="I35" i="4" s="1"/>
  <c r="H34" i="4"/>
  <c r="I34" i="4" s="1"/>
  <c r="I33" i="4"/>
  <c r="H33" i="4"/>
  <c r="H32" i="4"/>
  <c r="I32" i="4" s="1"/>
  <c r="H31" i="4"/>
  <c r="I31" i="4" s="1"/>
  <c r="H30" i="4"/>
  <c r="I30" i="4" s="1"/>
  <c r="I29" i="4"/>
  <c r="H29" i="4"/>
  <c r="H28" i="4"/>
  <c r="I28" i="4" s="1"/>
  <c r="H27" i="4"/>
  <c r="I27" i="4" s="1"/>
  <c r="H26" i="4"/>
  <c r="I26" i="4" s="1"/>
  <c r="I25" i="4"/>
  <c r="H25" i="4"/>
  <c r="H24" i="4"/>
  <c r="I24" i="4" s="1"/>
  <c r="H23" i="4"/>
  <c r="I23" i="4" s="1"/>
  <c r="H22" i="4"/>
  <c r="I22" i="4" s="1"/>
  <c r="I21" i="4"/>
  <c r="H21" i="4"/>
  <c r="H20" i="4"/>
  <c r="I20" i="4" s="1"/>
  <c r="H19" i="4"/>
  <c r="I19" i="4" s="1"/>
  <c r="H18" i="4"/>
  <c r="I18" i="4" s="1"/>
  <c r="I17" i="4"/>
  <c r="H17" i="4"/>
  <c r="H16" i="4"/>
  <c r="I16" i="4" s="1"/>
  <c r="H15" i="4"/>
  <c r="I15" i="4" s="1"/>
  <c r="H14" i="4"/>
  <c r="I14" i="4" s="1"/>
  <c r="I13" i="4"/>
  <c r="H13" i="4"/>
</calcChain>
</file>

<file path=xl/sharedStrings.xml><?xml version="1.0" encoding="utf-8"?>
<sst xmlns="http://schemas.openxmlformats.org/spreadsheetml/2006/main" count="478" uniqueCount="104">
  <si>
    <t>Nr. p.k.</t>
  </si>
  <si>
    <t>Struktūrvienība</t>
  </si>
  <si>
    <t>Amats</t>
  </si>
  <si>
    <t>DD VSAOI
(EKK1210)</t>
  </si>
  <si>
    <t>Atlīdzība
(EKK1000)</t>
  </si>
  <si>
    <t>Pilsonības un migrācijas lietu pārvalde</t>
  </si>
  <si>
    <t>Vecākais referents</t>
  </si>
  <si>
    <t>Piezīmes</t>
  </si>
  <si>
    <t>Uzturēšanās atļauju nodaļa</t>
  </si>
  <si>
    <t>Piemaksas apmērs %</t>
  </si>
  <si>
    <t>PMLP Centrālās struktūrvienības</t>
  </si>
  <si>
    <t>Pārvaldes vadība</t>
  </si>
  <si>
    <t>Juridiskā nodaļa</t>
  </si>
  <si>
    <t>Migrācijas nodaļa</t>
  </si>
  <si>
    <t>Sasniedzis pensijas vecumu (likme 20.77%)</t>
  </si>
  <si>
    <t>Attīstības un projektu nodaļa</t>
  </si>
  <si>
    <t>PDAD Elektronisko pakalpojumu administrēšanas nodaļa</t>
  </si>
  <si>
    <t>Referents</t>
  </si>
  <si>
    <t>PDAD Elektronisko risinājumu nodaļa</t>
  </si>
  <si>
    <t>PDAD Personu datu kvalitātes un uzskaites nodaļa</t>
  </si>
  <si>
    <t>PMLP Teritoriālāss struktūrvienības</t>
  </si>
  <si>
    <t>Bauskas nodaļa</t>
  </si>
  <si>
    <t>Daugavpils nodaļa</t>
  </si>
  <si>
    <t>Jelgavas nodaļa</t>
  </si>
  <si>
    <t>Liepājas nodaļa</t>
  </si>
  <si>
    <t>Tukuma nodaļa</t>
  </si>
  <si>
    <t>Valmieras nodaļa</t>
  </si>
  <si>
    <t>Ventspils nodaļa</t>
  </si>
  <si>
    <t>Dobeles nodaļa</t>
  </si>
  <si>
    <t>Gulbenes nodaļa</t>
  </si>
  <si>
    <t>Jūrmalas nodaļa</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</si>
  <si>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</si>
  <si>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</si>
  <si>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</si>
  <si>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 xml:space="preserve">3.pielikums </t>
  </si>
  <si>
    <t>Piemaksa par papildus darbu
(EKK1147)</t>
  </si>
  <si>
    <t>Ministru kabineta rīkojuma projekta “Par apropriācijas pārdali no</t>
  </si>
  <si>
    <t>novērtējuma ziņojumam (anotācijai)</t>
  </si>
  <si>
    <t>Limbažu nodaļa</t>
  </si>
  <si>
    <t>Rīgas 1.nodaļa</t>
  </si>
  <si>
    <t>Rīgas 2.nodaļa</t>
  </si>
  <si>
    <t>Rīgas 3.nodaļa</t>
  </si>
  <si>
    <t>Rīgas 4.nodaļa</t>
  </si>
  <si>
    <t>Personu datu apstrādes departaments</t>
  </si>
  <si>
    <t>Priekšnieka vietnieks</t>
  </si>
  <si>
    <t>3918.00</t>
  </si>
  <si>
    <t>Sabiedrisko attiecību vadītājs</t>
  </si>
  <si>
    <t>Nodaļas vadītājs</t>
  </si>
  <si>
    <t>2635.00</t>
  </si>
  <si>
    <t>3350.00</t>
  </si>
  <si>
    <t>1885.00</t>
  </si>
  <si>
    <t>Vadītāja vietnieks</t>
  </si>
  <si>
    <t>Vadošais vecākais referents</t>
  </si>
  <si>
    <t>1300.00</t>
  </si>
  <si>
    <t>2345.00</t>
  </si>
  <si>
    <t>Izdienas pensionārs (likme 21.94%)</t>
  </si>
  <si>
    <t>Vadošais referents</t>
  </si>
  <si>
    <t>1509.00</t>
  </si>
  <si>
    <t>3815.00</t>
  </si>
  <si>
    <t>Referents (pakalpojumu pārvaldības jautājumos)</t>
  </si>
  <si>
    <t>1248.00</t>
  </si>
  <si>
    <t>Vadošais sistēmanalītiķis</t>
  </si>
  <si>
    <t>2385.00</t>
  </si>
  <si>
    <t>Nodaļas vadītāja vietnieks</t>
  </si>
  <si>
    <t>1170.00</t>
  </si>
  <si>
    <t>1295.00</t>
  </si>
  <si>
    <t>1090.00</t>
  </si>
  <si>
    <t>1970.00</t>
  </si>
  <si>
    <t>1579.00</t>
  </si>
  <si>
    <t>Klientu apkalpošanas speciālists</t>
  </si>
  <si>
    <t>1015.00</t>
  </si>
  <si>
    <t>1510.00</t>
  </si>
  <si>
    <t>Nodarbinātajam noteiktā mēnešalga</t>
  </si>
  <si>
    <t>priekšnieka vietnieks</t>
  </si>
  <si>
    <t>nodaļas vadītājs</t>
  </si>
  <si>
    <t>vadošais vecākais referents</t>
  </si>
  <si>
    <t>vadītāja vietnieks</t>
  </si>
  <si>
    <t>vadošais referents</t>
  </si>
  <si>
    <t>direktors</t>
  </si>
  <si>
    <t>vadošais sistēmanalītiķis</t>
  </si>
  <si>
    <t>referents</t>
  </si>
  <si>
    <t>klientu apkalpošanas speciālists</t>
  </si>
  <si>
    <t>Nodarbinātajam  aprēķinātā mēnešalga, ievērojot nostrādāto laiku*</t>
  </si>
  <si>
    <t>Jēkabpils nodaļa</t>
  </si>
  <si>
    <t>1098.00</t>
  </si>
  <si>
    <t>30.00</t>
  </si>
  <si>
    <t>2485.00</t>
  </si>
  <si>
    <t>10.00</t>
  </si>
  <si>
    <t>15.00</t>
  </si>
  <si>
    <t>20.00</t>
  </si>
  <si>
    <t>Aizkraukles nodaļa</t>
  </si>
  <si>
    <t>Kuldīgas nodaļa</t>
  </si>
  <si>
    <t>1048.00</t>
  </si>
  <si>
    <t>1650.00</t>
  </si>
  <si>
    <t>Talsu nodaļa</t>
  </si>
  <si>
    <t>1025.00</t>
  </si>
  <si>
    <t>kopā septembris</t>
  </si>
  <si>
    <t>Sabiedrisko attiecību speciālists</t>
  </si>
  <si>
    <t>1450.00</t>
  </si>
  <si>
    <t>1215.00</t>
  </si>
  <si>
    <t>25.00</t>
  </si>
  <si>
    <t>vecākais referents</t>
  </si>
  <si>
    <t>* Piemaksas aprēķinos tiek norādīta nodarbinātā mēnešalga proporcionāli nostrādātajam laikam.</t>
  </si>
  <si>
    <t>Aprēķins par Pilsonības un migrācijas lietu pārvaldei nepieciešamo finansējumu piemaksai par papildu darbu un darba devēja valsts sociālās apdrošināšanas obligātajām iemaksām laikposmā  no 2024. gada 1.septembra līdz 2024. gada 30.septembrim saistībā ar Pasākumu plānā ietverto pasākumu īstenošanu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</si>
</sst>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7" x14ac:knownFonts="1">
    <font>
      <sz val="11"/>
      <color theme="1"/>
      <name val="Calibri"/>
      <family val="2"/>
      <charset val="186"/>
      <scheme val="minor"/>
    </font>
    <font>
      <sz val="10"/>
      <color theme="1"/>
      <name val="Times New Roman"/>
      <family val="1"/>
      <charset val="186"/>
    </font>
    <font>
      <sz val="10"/>
      <name val="Times New Roman"/>
      <family val="1"/>
      <charset val="186"/>
    </font>
    <font>
      <b/>
      <sz val="12"/>
      <color theme="1"/>
      <name val="Times New Roman"/>
      <family val="1"/>
      <charset val="186"/>
    </font>
    <font>
      <b/>
      <sz val="10"/>
      <name val="Times New Roman"/>
      <family val="1"/>
      <charset val="186"/>
    </font>
    <font>
      <b/>
      <sz val="10"/>
      <color rgb="FFFF0000"/>
      <name val="Times New Roman"/>
      <family val="1"/>
      <charset val="186"/>
    </font>
    <font>
      <sz val="10"/>
      <name val="Arial"/>
      <family val="2"/>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s>
  <borders count="2">
    <border>
      <left/>
      <right/>
      <top/>
      <bottom/>
      <diagonal/>
    </border>
    <border>
      <left style="hair">
        <color indexed="64"/>
      </left>
      <right style="hair">
        <color indexed="64"/>
      </right>
      <top style="hair">
        <color indexed="64"/>
      </top>
      <bottom style="hair">
        <color indexed="64"/>
      </bottom>
      <diagonal/>
    </border>
  </borders>
  <cellStyleXfs count="2">
    <xf numFmtId="0" fontId="0" fillId="0" borderId="0"/>
    <xf numFmtId="0" fontId="6" fillId="0" borderId="0"/>
  </cellStyleXfs>
  <cellXfs count="47">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0" fontId="2" fillId="0" borderId="0" xfId="0" applyFont="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4" fontId="4" fillId="3" borderId="1" xfId="0" applyNumberFormat="1" applyFont="1" applyFill="1" applyBorder="1" applyAlignment="1">
      <alignment horizontal="center" vertical="center"/>
    </xf>
    <xf numFmtId="0" fontId="4" fillId="4" borderId="1" xfId="0" applyFont="1" applyFill="1" applyBorder="1" applyAlignment="1">
      <alignment horizontal="center" vertical="center"/>
    </xf>
    <xf numFmtId="164" fontId="2" fillId="0" borderId="1" xfId="0" applyNumberFormat="1" applyFont="1" applyBorder="1" applyAlignment="1">
      <alignment horizontal="center" vertical="center"/>
    </xf>
    <xf numFmtId="4" fontId="2" fillId="2" borderId="1" xfId="0" applyNumberFormat="1" applyFont="1" applyFill="1" applyBorder="1" applyAlignment="1">
      <alignment horizontal="center" vertical="center"/>
    </xf>
    <xf numFmtId="0" fontId="2" fillId="0" borderId="0" xfId="0" applyFont="1" applyFill="1" applyBorder="1"/>
    <xf numFmtId="0" fontId="2" fillId="0" borderId="0" xfId="0" applyFont="1" applyAlignment="1">
      <alignment wrapText="1"/>
    </xf>
    <xf numFmtId="0" fontId="5"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4" fillId="3" borderId="1" xfId="0" applyFont="1" applyFill="1" applyBorder="1" applyAlignment="1">
      <alignment horizontal="center" vertical="center"/>
    </xf>
    <xf numFmtId="0" fontId="4" fillId="4" borderId="1" xfId="0" applyFont="1" applyFill="1" applyBorder="1" applyAlignment="1">
      <alignment horizontal="left" vertical="center" wrapText="1"/>
    </xf>
    <xf numFmtId="49" fontId="4" fillId="4" borderId="1" xfId="0" applyNumberFormat="1" applyFont="1" applyFill="1" applyBorder="1" applyAlignment="1">
      <alignment horizontal="left" vertical="center" wrapText="1"/>
    </xf>
    <xf numFmtId="49" fontId="4" fillId="4" borderId="1" xfId="0" applyNumberFormat="1" applyFont="1" applyFill="1" applyBorder="1" applyAlignment="1">
      <alignment horizontal="center" vertical="center" wrapText="1"/>
    </xf>
    <xf numFmtId="4" fontId="4" fillId="4" borderId="1" xfId="0" applyNumberFormat="1" applyFont="1" applyFill="1" applyBorder="1" applyAlignment="1">
      <alignment horizontal="center" vertical="center"/>
    </xf>
    <xf numFmtId="0" fontId="4"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0" xfId="0" applyFont="1" applyAlignment="1">
      <alignment horizontal="center" vertical="center" wrapText="1"/>
    </xf>
    <xf numFmtId="0" fontId="2" fillId="0" borderId="0" xfId="0" applyFont="1" applyFill="1" applyAlignment="1">
      <alignment vertical="center"/>
    </xf>
    <xf numFmtId="0" fontId="4" fillId="0" borderId="0" xfId="0" applyFont="1"/>
    <xf numFmtId="49" fontId="2" fillId="0" borderId="1" xfId="0" applyNumberFormat="1" applyFont="1" applyBorder="1" applyAlignment="1">
      <alignment horizontal="left" vertical="center"/>
    </xf>
    <xf numFmtId="49" fontId="2" fillId="0" borderId="1" xfId="0" applyNumberFormat="1" applyFont="1" applyBorder="1" applyAlignment="1">
      <alignment horizontal="left"/>
    </xf>
    <xf numFmtId="0" fontId="4" fillId="4" borderId="1" xfId="0" applyFont="1" applyFill="1" applyBorder="1" applyAlignment="1">
      <alignment horizontal="left" vertical="center"/>
    </xf>
    <xf numFmtId="4" fontId="2" fillId="0" borderId="1" xfId="0" applyNumberFormat="1" applyFont="1" applyBorder="1" applyAlignment="1">
      <alignment vertical="center" wrapText="1"/>
    </xf>
    <xf numFmtId="0" fontId="2" fillId="0" borderId="1" xfId="0" applyFont="1" applyBorder="1" applyAlignment="1">
      <alignment horizontal="center" vertical="center"/>
    </xf>
    <xf numFmtId="4" fontId="2" fillId="0" borderId="1" xfId="0" applyNumberFormat="1" applyFont="1" applyBorder="1" applyAlignment="1">
      <alignment horizontal="center" vertical="center"/>
    </xf>
    <xf numFmtId="165" fontId="2" fillId="0" borderId="1" xfId="0" applyNumberFormat="1" applyFont="1" applyBorder="1" applyAlignment="1">
      <alignment horizontal="center" vertical="center"/>
    </xf>
    <xf numFmtId="0" fontId="2" fillId="0" borderId="0" xfId="0" applyFont="1" applyAlignment="1">
      <alignment vertical="center"/>
    </xf>
    <xf numFmtId="166" fontId="2" fillId="0" borderId="1" xfId="0" applyNumberFormat="1" applyFont="1" applyBorder="1" applyAlignment="1">
      <alignment horizontal="center" vertical="center"/>
    </xf>
    <xf numFmtId="4" fontId="2" fillId="0" borderId="0" xfId="0" applyNumberFormat="1" applyFont="1" applyAlignment="1">
      <alignment vertical="center"/>
    </xf>
    <xf numFmtId="0" fontId="2" fillId="0" borderId="1" xfId="0" applyFont="1" applyBorder="1" applyAlignment="1">
      <alignment horizontal="center" vertical="center" wrapText="1"/>
    </xf>
    <xf numFmtId="0" fontId="2" fillId="4" borderId="1" xfId="0" applyFont="1" applyFill="1" applyBorder="1" applyAlignment="1">
      <alignment vertical="center" wrapText="1"/>
    </xf>
    <xf numFmtId="4" fontId="4" fillId="3" borderId="1" xfId="0" applyNumberFormat="1" applyFont="1" applyFill="1" applyBorder="1" applyAlignment="1">
      <alignment horizontal="center" wrapText="1"/>
    </xf>
    <xf numFmtId="0" fontId="2" fillId="0" borderId="0" xfId="1" applyFont="1" applyAlignment="1">
      <alignment vertical="center"/>
    </xf>
    <xf numFmtId="0" fontId="3" fillId="0" borderId="0" xfId="0" applyFont="1" applyFill="1" applyBorder="1" applyAlignment="1">
      <alignment horizontal="center" vertical="center" wrapText="1"/>
    </xf>
    <xf numFmtId="0" fontId="1" fillId="0" borderId="0" xfId="0" applyFont="1" applyAlignment="1">
      <alignment horizontal="right" vertical="center"/>
    </xf>
    <xf numFmtId="0" fontId="1" fillId="0" borderId="0" xfId="0" applyFont="1" applyAlignment="1">
      <alignment horizontal="right"/>
    </xf>
    <xf numFmtId="0" fontId="4" fillId="3" borderId="1" xfId="0" applyFont="1" applyFill="1" applyBorder="1" applyAlignment="1">
      <alignment horizontal="right" vertical="center"/>
    </xf>
  </cellXfs>
  <cellStyles count="2">
    <cellStyle name="Normal" xfId="0" builtinId="0"/>
    <cellStyle name="Normal 15 2" xfId="1" xr:uid="{D12241C8-0F4F-434E-B618-9ED3AC5B5B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27"/>
  <sheetViews>
    <sheetView tabSelected="1" zoomScale="87" zoomScaleNormal="87" workbookViewId="0">
      <selection activeCell="E135" sqref="E135"/>
    </sheetView>
  </sheetViews>
  <sheetFormatPr defaultColWidth="9.140625" defaultRowHeight="12.75" x14ac:dyDescent="0.2"/>
  <cols>
    <col min="1" max="1" width="6" style="1" customWidth="1"/>
    <col min="2" max="2" width="34.85546875" style="2" customWidth="1"/>
    <col min="3" max="3" width="26.7109375" style="26" customWidth="1"/>
    <col min="4" max="4" width="14.5703125" style="3" customWidth="1"/>
    <col min="5" max="5" width="15" style="3" customWidth="1"/>
    <col min="6" max="6" width="11.140625" style="1" customWidth="1"/>
    <col min="7" max="7" width="12" style="1" customWidth="1"/>
    <col min="8" max="8" width="12.85546875" style="16" customWidth="1"/>
    <col min="9" max="9" width="14.28515625" style="4" customWidth="1"/>
    <col min="10" max="10" width="14.7109375" style="16" customWidth="1"/>
    <col min="11" max="249" width="9.140625" style="4"/>
    <col min="250" max="250" width="6" style="4" customWidth="1"/>
    <col min="251" max="251" width="36.5703125" style="4" customWidth="1"/>
    <col min="252" max="252" width="20.85546875" style="4" customWidth="1"/>
    <col min="253" max="253" width="13.140625" style="4" customWidth="1"/>
    <col min="254" max="254" width="11.85546875" style="4" customWidth="1"/>
    <col min="255" max="255" width="15.7109375" style="4" customWidth="1"/>
    <col min="256" max="256" width="11.140625" style="4" customWidth="1"/>
    <col min="257" max="257" width="12" style="4" customWidth="1"/>
    <col min="258" max="505" width="9.140625" style="4"/>
    <col min="506" max="506" width="6" style="4" customWidth="1"/>
    <col min="507" max="507" width="36.5703125" style="4" customWidth="1"/>
    <col min="508" max="508" width="20.85546875" style="4" customWidth="1"/>
    <col min="509" max="509" width="13.140625" style="4" customWidth="1"/>
    <col min="510" max="510" width="11.85546875" style="4" customWidth="1"/>
    <col min="511" max="511" width="15.7109375" style="4" customWidth="1"/>
    <col min="512" max="512" width="11.140625" style="4" customWidth="1"/>
    <col min="513" max="513" width="12" style="4" customWidth="1"/>
    <col min="514" max="761" width="9.140625" style="4"/>
    <col min="762" max="762" width="6" style="4" customWidth="1"/>
    <col min="763" max="763" width="36.5703125" style="4" customWidth="1"/>
    <col min="764" max="764" width="20.85546875" style="4" customWidth="1"/>
    <col min="765" max="765" width="13.140625" style="4" customWidth="1"/>
    <col min="766" max="766" width="11.85546875" style="4" customWidth="1"/>
    <col min="767" max="767" width="15.7109375" style="4" customWidth="1"/>
    <col min="768" max="768" width="11.140625" style="4" customWidth="1"/>
    <col min="769" max="769" width="12" style="4" customWidth="1"/>
    <col min="770" max="1017" width="9.140625" style="4"/>
    <col min="1018" max="1018" width="6" style="4" customWidth="1"/>
    <col min="1019" max="1019" width="36.5703125" style="4" customWidth="1"/>
    <col min="1020" max="1020" width="20.85546875" style="4" customWidth="1"/>
    <col min="1021" max="1021" width="13.140625" style="4" customWidth="1"/>
    <col min="1022" max="1022" width="11.85546875" style="4" customWidth="1"/>
    <col min="1023" max="1023" width="15.7109375" style="4" customWidth="1"/>
    <col min="1024" max="1024" width="11.140625" style="4" customWidth="1"/>
    <col min="1025" max="1025" width="12" style="4" customWidth="1"/>
    <col min="1026" max="1273" width="9.140625" style="4"/>
    <col min="1274" max="1274" width="6" style="4" customWidth="1"/>
    <col min="1275" max="1275" width="36.5703125" style="4" customWidth="1"/>
    <col min="1276" max="1276" width="20.85546875" style="4" customWidth="1"/>
    <col min="1277" max="1277" width="13.140625" style="4" customWidth="1"/>
    <col min="1278" max="1278" width="11.85546875" style="4" customWidth="1"/>
    <col min="1279" max="1279" width="15.7109375" style="4" customWidth="1"/>
    <col min="1280" max="1280" width="11.140625" style="4" customWidth="1"/>
    <col min="1281" max="1281" width="12" style="4" customWidth="1"/>
    <col min="1282" max="1529" width="9.140625" style="4"/>
    <col min="1530" max="1530" width="6" style="4" customWidth="1"/>
    <col min="1531" max="1531" width="36.5703125" style="4" customWidth="1"/>
    <col min="1532" max="1532" width="20.85546875" style="4" customWidth="1"/>
    <col min="1533" max="1533" width="13.140625" style="4" customWidth="1"/>
    <col min="1534" max="1534" width="11.85546875" style="4" customWidth="1"/>
    <col min="1535" max="1535" width="15.7109375" style="4" customWidth="1"/>
    <col min="1536" max="1536" width="11.140625" style="4" customWidth="1"/>
    <col min="1537" max="1537" width="12" style="4" customWidth="1"/>
    <col min="1538" max="1785" width="9.140625" style="4"/>
    <col min="1786" max="1786" width="6" style="4" customWidth="1"/>
    <col min="1787" max="1787" width="36.5703125" style="4" customWidth="1"/>
    <col min="1788" max="1788" width="20.85546875" style="4" customWidth="1"/>
    <col min="1789" max="1789" width="13.140625" style="4" customWidth="1"/>
    <col min="1790" max="1790" width="11.85546875" style="4" customWidth="1"/>
    <col min="1791" max="1791" width="15.7109375" style="4" customWidth="1"/>
    <col min="1792" max="1792" width="11.140625" style="4" customWidth="1"/>
    <col min="1793" max="1793" width="12" style="4" customWidth="1"/>
    <col min="1794" max="2041" width="9.140625" style="4"/>
    <col min="2042" max="2042" width="6" style="4" customWidth="1"/>
    <col min="2043" max="2043" width="36.5703125" style="4" customWidth="1"/>
    <col min="2044" max="2044" width="20.85546875" style="4" customWidth="1"/>
    <col min="2045" max="2045" width="13.140625" style="4" customWidth="1"/>
    <col min="2046" max="2046" width="11.85546875" style="4" customWidth="1"/>
    <col min="2047" max="2047" width="15.7109375" style="4" customWidth="1"/>
    <col min="2048" max="2048" width="11.140625" style="4" customWidth="1"/>
    <col min="2049" max="2049" width="12" style="4" customWidth="1"/>
    <col min="2050" max="2297" width="9.140625" style="4"/>
    <col min="2298" max="2298" width="6" style="4" customWidth="1"/>
    <col min="2299" max="2299" width="36.5703125" style="4" customWidth="1"/>
    <col min="2300" max="2300" width="20.85546875" style="4" customWidth="1"/>
    <col min="2301" max="2301" width="13.140625" style="4" customWidth="1"/>
    <col min="2302" max="2302" width="11.85546875" style="4" customWidth="1"/>
    <col min="2303" max="2303" width="15.7109375" style="4" customWidth="1"/>
    <col min="2304" max="2304" width="11.140625" style="4" customWidth="1"/>
    <col min="2305" max="2305" width="12" style="4" customWidth="1"/>
    <col min="2306" max="2553" width="9.140625" style="4"/>
    <col min="2554" max="2554" width="6" style="4" customWidth="1"/>
    <col min="2555" max="2555" width="36.5703125" style="4" customWidth="1"/>
    <col min="2556" max="2556" width="20.85546875" style="4" customWidth="1"/>
    <col min="2557" max="2557" width="13.140625" style="4" customWidth="1"/>
    <col min="2558" max="2558" width="11.85546875" style="4" customWidth="1"/>
    <col min="2559" max="2559" width="15.7109375" style="4" customWidth="1"/>
    <col min="2560" max="2560" width="11.140625" style="4" customWidth="1"/>
    <col min="2561" max="2561" width="12" style="4" customWidth="1"/>
    <col min="2562" max="2809" width="9.140625" style="4"/>
    <col min="2810" max="2810" width="6" style="4" customWidth="1"/>
    <col min="2811" max="2811" width="36.5703125" style="4" customWidth="1"/>
    <col min="2812" max="2812" width="20.85546875" style="4" customWidth="1"/>
    <col min="2813" max="2813" width="13.140625" style="4" customWidth="1"/>
    <col min="2814" max="2814" width="11.85546875" style="4" customWidth="1"/>
    <col min="2815" max="2815" width="15.7109375" style="4" customWidth="1"/>
    <col min="2816" max="2816" width="11.140625" style="4" customWidth="1"/>
    <col min="2817" max="2817" width="12" style="4" customWidth="1"/>
    <col min="2818" max="3065" width="9.140625" style="4"/>
    <col min="3066" max="3066" width="6" style="4" customWidth="1"/>
    <col min="3067" max="3067" width="36.5703125" style="4" customWidth="1"/>
    <col min="3068" max="3068" width="20.85546875" style="4" customWidth="1"/>
    <col min="3069" max="3069" width="13.140625" style="4" customWidth="1"/>
    <col min="3070" max="3070" width="11.85546875" style="4" customWidth="1"/>
    <col min="3071" max="3071" width="15.7109375" style="4" customWidth="1"/>
    <col min="3072" max="3072" width="11.140625" style="4" customWidth="1"/>
    <col min="3073" max="3073" width="12" style="4" customWidth="1"/>
    <col min="3074" max="3321" width="9.140625" style="4"/>
    <col min="3322" max="3322" width="6" style="4" customWidth="1"/>
    <col min="3323" max="3323" width="36.5703125" style="4" customWidth="1"/>
    <col min="3324" max="3324" width="20.85546875" style="4" customWidth="1"/>
    <col min="3325" max="3325" width="13.140625" style="4" customWidth="1"/>
    <col min="3326" max="3326" width="11.85546875" style="4" customWidth="1"/>
    <col min="3327" max="3327" width="15.7109375" style="4" customWidth="1"/>
    <col min="3328" max="3328" width="11.140625" style="4" customWidth="1"/>
    <col min="3329" max="3329" width="12" style="4" customWidth="1"/>
    <col min="3330" max="3577" width="9.140625" style="4"/>
    <col min="3578" max="3578" width="6" style="4" customWidth="1"/>
    <col min="3579" max="3579" width="36.5703125" style="4" customWidth="1"/>
    <col min="3580" max="3580" width="20.85546875" style="4" customWidth="1"/>
    <col min="3581" max="3581" width="13.140625" style="4" customWidth="1"/>
    <col min="3582" max="3582" width="11.85546875" style="4" customWidth="1"/>
    <col min="3583" max="3583" width="15.7109375" style="4" customWidth="1"/>
    <col min="3584" max="3584" width="11.140625" style="4" customWidth="1"/>
    <col min="3585" max="3585" width="12" style="4" customWidth="1"/>
    <col min="3586" max="3833" width="9.140625" style="4"/>
    <col min="3834" max="3834" width="6" style="4" customWidth="1"/>
    <col min="3835" max="3835" width="36.5703125" style="4" customWidth="1"/>
    <col min="3836" max="3836" width="20.85546875" style="4" customWidth="1"/>
    <col min="3837" max="3837" width="13.140625" style="4" customWidth="1"/>
    <col min="3838" max="3838" width="11.85546875" style="4" customWidth="1"/>
    <col min="3839" max="3839" width="15.7109375" style="4" customWidth="1"/>
    <col min="3840" max="3840" width="11.140625" style="4" customWidth="1"/>
    <col min="3841" max="3841" width="12" style="4" customWidth="1"/>
    <col min="3842" max="4089" width="9.140625" style="4"/>
    <col min="4090" max="4090" width="6" style="4" customWidth="1"/>
    <col min="4091" max="4091" width="36.5703125" style="4" customWidth="1"/>
    <col min="4092" max="4092" width="20.85546875" style="4" customWidth="1"/>
    <col min="4093" max="4093" width="13.140625" style="4" customWidth="1"/>
    <col min="4094" max="4094" width="11.85546875" style="4" customWidth="1"/>
    <col min="4095" max="4095" width="15.7109375" style="4" customWidth="1"/>
    <col min="4096" max="4096" width="11.140625" style="4" customWidth="1"/>
    <col min="4097" max="4097" width="12" style="4" customWidth="1"/>
    <col min="4098" max="4345" width="9.140625" style="4"/>
    <col min="4346" max="4346" width="6" style="4" customWidth="1"/>
    <col min="4347" max="4347" width="36.5703125" style="4" customWidth="1"/>
    <col min="4348" max="4348" width="20.85546875" style="4" customWidth="1"/>
    <col min="4349" max="4349" width="13.140625" style="4" customWidth="1"/>
    <col min="4350" max="4350" width="11.85546875" style="4" customWidth="1"/>
    <col min="4351" max="4351" width="15.7109375" style="4" customWidth="1"/>
    <col min="4352" max="4352" width="11.140625" style="4" customWidth="1"/>
    <col min="4353" max="4353" width="12" style="4" customWidth="1"/>
    <col min="4354" max="4601" width="9.140625" style="4"/>
    <col min="4602" max="4602" width="6" style="4" customWidth="1"/>
    <col min="4603" max="4603" width="36.5703125" style="4" customWidth="1"/>
    <col min="4604" max="4604" width="20.85546875" style="4" customWidth="1"/>
    <col min="4605" max="4605" width="13.140625" style="4" customWidth="1"/>
    <col min="4606" max="4606" width="11.85546875" style="4" customWidth="1"/>
    <col min="4607" max="4607" width="15.7109375" style="4" customWidth="1"/>
    <col min="4608" max="4608" width="11.140625" style="4" customWidth="1"/>
    <col min="4609" max="4609" width="12" style="4" customWidth="1"/>
    <col min="4610" max="4857" width="9.140625" style="4"/>
    <col min="4858" max="4858" width="6" style="4" customWidth="1"/>
    <col min="4859" max="4859" width="36.5703125" style="4" customWidth="1"/>
    <col min="4860" max="4860" width="20.85546875" style="4" customWidth="1"/>
    <col min="4861" max="4861" width="13.140625" style="4" customWidth="1"/>
    <col min="4862" max="4862" width="11.85546875" style="4" customWidth="1"/>
    <col min="4863" max="4863" width="15.7109375" style="4" customWidth="1"/>
    <col min="4864" max="4864" width="11.140625" style="4" customWidth="1"/>
    <col min="4865" max="4865" width="12" style="4" customWidth="1"/>
    <col min="4866" max="5113" width="9.140625" style="4"/>
    <col min="5114" max="5114" width="6" style="4" customWidth="1"/>
    <col min="5115" max="5115" width="36.5703125" style="4" customWidth="1"/>
    <col min="5116" max="5116" width="20.85546875" style="4" customWidth="1"/>
    <col min="5117" max="5117" width="13.140625" style="4" customWidth="1"/>
    <col min="5118" max="5118" width="11.85546875" style="4" customWidth="1"/>
    <col min="5119" max="5119" width="15.7109375" style="4" customWidth="1"/>
    <col min="5120" max="5120" width="11.140625" style="4" customWidth="1"/>
    <col min="5121" max="5121" width="12" style="4" customWidth="1"/>
    <col min="5122" max="5369" width="9.140625" style="4"/>
    <col min="5370" max="5370" width="6" style="4" customWidth="1"/>
    <col min="5371" max="5371" width="36.5703125" style="4" customWidth="1"/>
    <col min="5372" max="5372" width="20.85546875" style="4" customWidth="1"/>
    <col min="5373" max="5373" width="13.140625" style="4" customWidth="1"/>
    <col min="5374" max="5374" width="11.85546875" style="4" customWidth="1"/>
    <col min="5375" max="5375" width="15.7109375" style="4" customWidth="1"/>
    <col min="5376" max="5376" width="11.140625" style="4" customWidth="1"/>
    <col min="5377" max="5377" width="12" style="4" customWidth="1"/>
    <col min="5378" max="5625" width="9.140625" style="4"/>
    <col min="5626" max="5626" width="6" style="4" customWidth="1"/>
    <col min="5627" max="5627" width="36.5703125" style="4" customWidth="1"/>
    <col min="5628" max="5628" width="20.85546875" style="4" customWidth="1"/>
    <col min="5629" max="5629" width="13.140625" style="4" customWidth="1"/>
    <col min="5630" max="5630" width="11.85546875" style="4" customWidth="1"/>
    <col min="5631" max="5631" width="15.7109375" style="4" customWidth="1"/>
    <col min="5632" max="5632" width="11.140625" style="4" customWidth="1"/>
    <col min="5633" max="5633" width="12" style="4" customWidth="1"/>
    <col min="5634" max="5881" width="9.140625" style="4"/>
    <col min="5882" max="5882" width="6" style="4" customWidth="1"/>
    <col min="5883" max="5883" width="36.5703125" style="4" customWidth="1"/>
    <col min="5884" max="5884" width="20.85546875" style="4" customWidth="1"/>
    <col min="5885" max="5885" width="13.140625" style="4" customWidth="1"/>
    <col min="5886" max="5886" width="11.85546875" style="4" customWidth="1"/>
    <col min="5887" max="5887" width="15.7109375" style="4" customWidth="1"/>
    <col min="5888" max="5888" width="11.140625" style="4" customWidth="1"/>
    <col min="5889" max="5889" width="12" style="4" customWidth="1"/>
    <col min="5890" max="6137" width="9.140625" style="4"/>
    <col min="6138" max="6138" width="6" style="4" customWidth="1"/>
    <col min="6139" max="6139" width="36.5703125" style="4" customWidth="1"/>
    <col min="6140" max="6140" width="20.85546875" style="4" customWidth="1"/>
    <col min="6141" max="6141" width="13.140625" style="4" customWidth="1"/>
    <col min="6142" max="6142" width="11.85546875" style="4" customWidth="1"/>
    <col min="6143" max="6143" width="15.7109375" style="4" customWidth="1"/>
    <col min="6144" max="6144" width="11.140625" style="4" customWidth="1"/>
    <col min="6145" max="6145" width="12" style="4" customWidth="1"/>
    <col min="6146" max="6393" width="9.140625" style="4"/>
    <col min="6394" max="6394" width="6" style="4" customWidth="1"/>
    <col min="6395" max="6395" width="36.5703125" style="4" customWidth="1"/>
    <col min="6396" max="6396" width="20.85546875" style="4" customWidth="1"/>
    <col min="6397" max="6397" width="13.140625" style="4" customWidth="1"/>
    <col min="6398" max="6398" width="11.85546875" style="4" customWidth="1"/>
    <col min="6399" max="6399" width="15.7109375" style="4" customWidth="1"/>
    <col min="6400" max="6400" width="11.140625" style="4" customWidth="1"/>
    <col min="6401" max="6401" width="12" style="4" customWidth="1"/>
    <col min="6402" max="6649" width="9.140625" style="4"/>
    <col min="6650" max="6650" width="6" style="4" customWidth="1"/>
    <col min="6651" max="6651" width="36.5703125" style="4" customWidth="1"/>
    <col min="6652" max="6652" width="20.85546875" style="4" customWidth="1"/>
    <col min="6653" max="6653" width="13.140625" style="4" customWidth="1"/>
    <col min="6654" max="6654" width="11.85546875" style="4" customWidth="1"/>
    <col min="6655" max="6655" width="15.7109375" style="4" customWidth="1"/>
    <col min="6656" max="6656" width="11.140625" style="4" customWidth="1"/>
    <col min="6657" max="6657" width="12" style="4" customWidth="1"/>
    <col min="6658" max="6905" width="9.140625" style="4"/>
    <col min="6906" max="6906" width="6" style="4" customWidth="1"/>
    <col min="6907" max="6907" width="36.5703125" style="4" customWidth="1"/>
    <col min="6908" max="6908" width="20.85546875" style="4" customWidth="1"/>
    <col min="6909" max="6909" width="13.140625" style="4" customWidth="1"/>
    <col min="6910" max="6910" width="11.85546875" style="4" customWidth="1"/>
    <col min="6911" max="6911" width="15.7109375" style="4" customWidth="1"/>
    <col min="6912" max="6912" width="11.140625" style="4" customWidth="1"/>
    <col min="6913" max="6913" width="12" style="4" customWidth="1"/>
    <col min="6914" max="7161" width="9.140625" style="4"/>
    <col min="7162" max="7162" width="6" style="4" customWidth="1"/>
    <col min="7163" max="7163" width="36.5703125" style="4" customWidth="1"/>
    <col min="7164" max="7164" width="20.85546875" style="4" customWidth="1"/>
    <col min="7165" max="7165" width="13.140625" style="4" customWidth="1"/>
    <col min="7166" max="7166" width="11.85546875" style="4" customWidth="1"/>
    <col min="7167" max="7167" width="15.7109375" style="4" customWidth="1"/>
    <col min="7168" max="7168" width="11.140625" style="4" customWidth="1"/>
    <col min="7169" max="7169" width="12" style="4" customWidth="1"/>
    <col min="7170" max="7417" width="9.140625" style="4"/>
    <col min="7418" max="7418" width="6" style="4" customWidth="1"/>
    <col min="7419" max="7419" width="36.5703125" style="4" customWidth="1"/>
    <col min="7420" max="7420" width="20.85546875" style="4" customWidth="1"/>
    <col min="7421" max="7421" width="13.140625" style="4" customWidth="1"/>
    <col min="7422" max="7422" width="11.85546875" style="4" customWidth="1"/>
    <col min="7423" max="7423" width="15.7109375" style="4" customWidth="1"/>
    <col min="7424" max="7424" width="11.140625" style="4" customWidth="1"/>
    <col min="7425" max="7425" width="12" style="4" customWidth="1"/>
    <col min="7426" max="7673" width="9.140625" style="4"/>
    <col min="7674" max="7674" width="6" style="4" customWidth="1"/>
    <col min="7675" max="7675" width="36.5703125" style="4" customWidth="1"/>
    <col min="7676" max="7676" width="20.85546875" style="4" customWidth="1"/>
    <col min="7677" max="7677" width="13.140625" style="4" customWidth="1"/>
    <col min="7678" max="7678" width="11.85546875" style="4" customWidth="1"/>
    <col min="7679" max="7679" width="15.7109375" style="4" customWidth="1"/>
    <col min="7680" max="7680" width="11.140625" style="4" customWidth="1"/>
    <col min="7681" max="7681" width="12" style="4" customWidth="1"/>
    <col min="7682" max="7929" width="9.140625" style="4"/>
    <col min="7930" max="7930" width="6" style="4" customWidth="1"/>
    <col min="7931" max="7931" width="36.5703125" style="4" customWidth="1"/>
    <col min="7932" max="7932" width="20.85546875" style="4" customWidth="1"/>
    <col min="7933" max="7933" width="13.140625" style="4" customWidth="1"/>
    <col min="7934" max="7934" width="11.85546875" style="4" customWidth="1"/>
    <col min="7935" max="7935" width="15.7109375" style="4" customWidth="1"/>
    <col min="7936" max="7936" width="11.140625" style="4" customWidth="1"/>
    <col min="7937" max="7937" width="12" style="4" customWidth="1"/>
    <col min="7938" max="8185" width="9.140625" style="4"/>
    <col min="8186" max="8186" width="6" style="4" customWidth="1"/>
    <col min="8187" max="8187" width="36.5703125" style="4" customWidth="1"/>
    <col min="8188" max="8188" width="20.85546875" style="4" customWidth="1"/>
    <col min="8189" max="8189" width="13.140625" style="4" customWidth="1"/>
    <col min="8190" max="8190" width="11.85546875" style="4" customWidth="1"/>
    <col min="8191" max="8191" width="15.7109375" style="4" customWidth="1"/>
    <col min="8192" max="8192" width="11.140625" style="4" customWidth="1"/>
    <col min="8193" max="8193" width="12" style="4" customWidth="1"/>
    <col min="8194" max="8441" width="9.140625" style="4"/>
    <col min="8442" max="8442" width="6" style="4" customWidth="1"/>
    <col min="8443" max="8443" width="36.5703125" style="4" customWidth="1"/>
    <col min="8444" max="8444" width="20.85546875" style="4" customWidth="1"/>
    <col min="8445" max="8445" width="13.140625" style="4" customWidth="1"/>
    <col min="8446" max="8446" width="11.85546875" style="4" customWidth="1"/>
    <col min="8447" max="8447" width="15.7109375" style="4" customWidth="1"/>
    <col min="8448" max="8448" width="11.140625" style="4" customWidth="1"/>
    <col min="8449" max="8449" width="12" style="4" customWidth="1"/>
    <col min="8450" max="8697" width="9.140625" style="4"/>
    <col min="8698" max="8698" width="6" style="4" customWidth="1"/>
    <col min="8699" max="8699" width="36.5703125" style="4" customWidth="1"/>
    <col min="8700" max="8700" width="20.85546875" style="4" customWidth="1"/>
    <col min="8701" max="8701" width="13.140625" style="4" customWidth="1"/>
    <col min="8702" max="8702" width="11.85546875" style="4" customWidth="1"/>
    <col min="8703" max="8703" width="15.7109375" style="4" customWidth="1"/>
    <col min="8704" max="8704" width="11.140625" style="4" customWidth="1"/>
    <col min="8705" max="8705" width="12" style="4" customWidth="1"/>
    <col min="8706" max="8953" width="9.140625" style="4"/>
    <col min="8954" max="8954" width="6" style="4" customWidth="1"/>
    <col min="8955" max="8955" width="36.5703125" style="4" customWidth="1"/>
    <col min="8956" max="8956" width="20.85546875" style="4" customWidth="1"/>
    <col min="8957" max="8957" width="13.140625" style="4" customWidth="1"/>
    <col min="8958" max="8958" width="11.85546875" style="4" customWidth="1"/>
    <col min="8959" max="8959" width="15.7109375" style="4" customWidth="1"/>
    <col min="8960" max="8960" width="11.140625" style="4" customWidth="1"/>
    <col min="8961" max="8961" width="12" style="4" customWidth="1"/>
    <col min="8962" max="9209" width="9.140625" style="4"/>
    <col min="9210" max="9210" width="6" style="4" customWidth="1"/>
    <col min="9211" max="9211" width="36.5703125" style="4" customWidth="1"/>
    <col min="9212" max="9212" width="20.85546875" style="4" customWidth="1"/>
    <col min="9213" max="9213" width="13.140625" style="4" customWidth="1"/>
    <col min="9214" max="9214" width="11.85546875" style="4" customWidth="1"/>
    <col min="9215" max="9215" width="15.7109375" style="4" customWidth="1"/>
    <col min="9216" max="9216" width="11.140625" style="4" customWidth="1"/>
    <col min="9217" max="9217" width="12" style="4" customWidth="1"/>
    <col min="9218" max="9465" width="9.140625" style="4"/>
    <col min="9466" max="9466" width="6" style="4" customWidth="1"/>
    <col min="9467" max="9467" width="36.5703125" style="4" customWidth="1"/>
    <col min="9468" max="9468" width="20.85546875" style="4" customWidth="1"/>
    <col min="9469" max="9469" width="13.140625" style="4" customWidth="1"/>
    <col min="9470" max="9470" width="11.85546875" style="4" customWidth="1"/>
    <col min="9471" max="9471" width="15.7109375" style="4" customWidth="1"/>
    <col min="9472" max="9472" width="11.140625" style="4" customWidth="1"/>
    <col min="9473" max="9473" width="12" style="4" customWidth="1"/>
    <col min="9474" max="9721" width="9.140625" style="4"/>
    <col min="9722" max="9722" width="6" style="4" customWidth="1"/>
    <col min="9723" max="9723" width="36.5703125" style="4" customWidth="1"/>
    <col min="9724" max="9724" width="20.85546875" style="4" customWidth="1"/>
    <col min="9725" max="9725" width="13.140625" style="4" customWidth="1"/>
    <col min="9726" max="9726" width="11.85546875" style="4" customWidth="1"/>
    <col min="9727" max="9727" width="15.7109375" style="4" customWidth="1"/>
    <col min="9728" max="9728" width="11.140625" style="4" customWidth="1"/>
    <col min="9729" max="9729" width="12" style="4" customWidth="1"/>
    <col min="9730" max="9977" width="9.140625" style="4"/>
    <col min="9978" max="9978" width="6" style="4" customWidth="1"/>
    <col min="9979" max="9979" width="36.5703125" style="4" customWidth="1"/>
    <col min="9980" max="9980" width="20.85546875" style="4" customWidth="1"/>
    <col min="9981" max="9981" width="13.140625" style="4" customWidth="1"/>
    <col min="9982" max="9982" width="11.85546875" style="4" customWidth="1"/>
    <col min="9983" max="9983" width="15.7109375" style="4" customWidth="1"/>
    <col min="9984" max="9984" width="11.140625" style="4" customWidth="1"/>
    <col min="9985" max="9985" width="12" style="4" customWidth="1"/>
    <col min="9986" max="10233" width="9.140625" style="4"/>
    <col min="10234" max="10234" width="6" style="4" customWidth="1"/>
    <col min="10235" max="10235" width="36.5703125" style="4" customWidth="1"/>
    <col min="10236" max="10236" width="20.85546875" style="4" customWidth="1"/>
    <col min="10237" max="10237" width="13.140625" style="4" customWidth="1"/>
    <col min="10238" max="10238" width="11.85546875" style="4" customWidth="1"/>
    <col min="10239" max="10239" width="15.7109375" style="4" customWidth="1"/>
    <col min="10240" max="10240" width="11.140625" style="4" customWidth="1"/>
    <col min="10241" max="10241" width="12" style="4" customWidth="1"/>
    <col min="10242" max="10489" width="9.140625" style="4"/>
    <col min="10490" max="10490" width="6" style="4" customWidth="1"/>
    <col min="10491" max="10491" width="36.5703125" style="4" customWidth="1"/>
    <col min="10492" max="10492" width="20.85546875" style="4" customWidth="1"/>
    <col min="10493" max="10493" width="13.140625" style="4" customWidth="1"/>
    <col min="10494" max="10494" width="11.85546875" style="4" customWidth="1"/>
    <col min="10495" max="10495" width="15.7109375" style="4" customWidth="1"/>
    <col min="10496" max="10496" width="11.140625" style="4" customWidth="1"/>
    <col min="10497" max="10497" width="12" style="4" customWidth="1"/>
    <col min="10498" max="10745" width="9.140625" style="4"/>
    <col min="10746" max="10746" width="6" style="4" customWidth="1"/>
    <col min="10747" max="10747" width="36.5703125" style="4" customWidth="1"/>
    <col min="10748" max="10748" width="20.85546875" style="4" customWidth="1"/>
    <col min="10749" max="10749" width="13.140625" style="4" customWidth="1"/>
    <col min="10750" max="10750" width="11.85546875" style="4" customWidth="1"/>
    <col min="10751" max="10751" width="15.7109375" style="4" customWidth="1"/>
    <col min="10752" max="10752" width="11.140625" style="4" customWidth="1"/>
    <col min="10753" max="10753" width="12" style="4" customWidth="1"/>
    <col min="10754" max="11001" width="9.140625" style="4"/>
    <col min="11002" max="11002" width="6" style="4" customWidth="1"/>
    <col min="11003" max="11003" width="36.5703125" style="4" customWidth="1"/>
    <col min="11004" max="11004" width="20.85546875" style="4" customWidth="1"/>
    <col min="11005" max="11005" width="13.140625" style="4" customWidth="1"/>
    <col min="11006" max="11006" width="11.85546875" style="4" customWidth="1"/>
    <col min="11007" max="11007" width="15.7109375" style="4" customWidth="1"/>
    <col min="11008" max="11008" width="11.140625" style="4" customWidth="1"/>
    <col min="11009" max="11009" width="12" style="4" customWidth="1"/>
    <col min="11010" max="11257" width="9.140625" style="4"/>
    <col min="11258" max="11258" width="6" style="4" customWidth="1"/>
    <col min="11259" max="11259" width="36.5703125" style="4" customWidth="1"/>
    <col min="11260" max="11260" width="20.85546875" style="4" customWidth="1"/>
    <col min="11261" max="11261" width="13.140625" style="4" customWidth="1"/>
    <col min="11262" max="11262" width="11.85546875" style="4" customWidth="1"/>
    <col min="11263" max="11263" width="15.7109375" style="4" customWidth="1"/>
    <col min="11264" max="11264" width="11.140625" style="4" customWidth="1"/>
    <col min="11265" max="11265" width="12" style="4" customWidth="1"/>
    <col min="11266" max="11513" width="9.140625" style="4"/>
    <col min="11514" max="11514" width="6" style="4" customWidth="1"/>
    <col min="11515" max="11515" width="36.5703125" style="4" customWidth="1"/>
    <col min="11516" max="11516" width="20.85546875" style="4" customWidth="1"/>
    <col min="11517" max="11517" width="13.140625" style="4" customWidth="1"/>
    <col min="11518" max="11518" width="11.85546875" style="4" customWidth="1"/>
    <col min="11519" max="11519" width="15.7109375" style="4" customWidth="1"/>
    <col min="11520" max="11520" width="11.140625" style="4" customWidth="1"/>
    <col min="11521" max="11521" width="12" style="4" customWidth="1"/>
    <col min="11522" max="11769" width="9.140625" style="4"/>
    <col min="11770" max="11770" width="6" style="4" customWidth="1"/>
    <col min="11771" max="11771" width="36.5703125" style="4" customWidth="1"/>
    <col min="11772" max="11772" width="20.85546875" style="4" customWidth="1"/>
    <col min="11773" max="11773" width="13.140625" style="4" customWidth="1"/>
    <col min="11774" max="11774" width="11.85546875" style="4" customWidth="1"/>
    <col min="11775" max="11775" width="15.7109375" style="4" customWidth="1"/>
    <col min="11776" max="11776" width="11.140625" style="4" customWidth="1"/>
    <col min="11777" max="11777" width="12" style="4" customWidth="1"/>
    <col min="11778" max="12025" width="9.140625" style="4"/>
    <col min="12026" max="12026" width="6" style="4" customWidth="1"/>
    <col min="12027" max="12027" width="36.5703125" style="4" customWidth="1"/>
    <col min="12028" max="12028" width="20.85546875" style="4" customWidth="1"/>
    <col min="12029" max="12029" width="13.140625" style="4" customWidth="1"/>
    <col min="12030" max="12030" width="11.85546875" style="4" customWidth="1"/>
    <col min="12031" max="12031" width="15.7109375" style="4" customWidth="1"/>
    <col min="12032" max="12032" width="11.140625" style="4" customWidth="1"/>
    <col min="12033" max="12033" width="12" style="4" customWidth="1"/>
    <col min="12034" max="12281" width="9.140625" style="4"/>
    <col min="12282" max="12282" width="6" style="4" customWidth="1"/>
    <col min="12283" max="12283" width="36.5703125" style="4" customWidth="1"/>
    <col min="12284" max="12284" width="20.85546875" style="4" customWidth="1"/>
    <col min="12285" max="12285" width="13.140625" style="4" customWidth="1"/>
    <col min="12286" max="12286" width="11.85546875" style="4" customWidth="1"/>
    <col min="12287" max="12287" width="15.7109375" style="4" customWidth="1"/>
    <col min="12288" max="12288" width="11.140625" style="4" customWidth="1"/>
    <col min="12289" max="12289" width="12" style="4" customWidth="1"/>
    <col min="12290" max="12537" width="9.140625" style="4"/>
    <col min="12538" max="12538" width="6" style="4" customWidth="1"/>
    <col min="12539" max="12539" width="36.5703125" style="4" customWidth="1"/>
    <col min="12540" max="12540" width="20.85546875" style="4" customWidth="1"/>
    <col min="12541" max="12541" width="13.140625" style="4" customWidth="1"/>
    <col min="12542" max="12542" width="11.85546875" style="4" customWidth="1"/>
    <col min="12543" max="12543" width="15.7109375" style="4" customWidth="1"/>
    <col min="12544" max="12544" width="11.140625" style="4" customWidth="1"/>
    <col min="12545" max="12545" width="12" style="4" customWidth="1"/>
    <col min="12546" max="12793" width="9.140625" style="4"/>
    <col min="12794" max="12794" width="6" style="4" customWidth="1"/>
    <col min="12795" max="12795" width="36.5703125" style="4" customWidth="1"/>
    <col min="12796" max="12796" width="20.85546875" style="4" customWidth="1"/>
    <col min="12797" max="12797" width="13.140625" style="4" customWidth="1"/>
    <col min="12798" max="12798" width="11.85546875" style="4" customWidth="1"/>
    <col min="12799" max="12799" width="15.7109375" style="4" customWidth="1"/>
    <col min="12800" max="12800" width="11.140625" style="4" customWidth="1"/>
    <col min="12801" max="12801" width="12" style="4" customWidth="1"/>
    <col min="12802" max="13049" width="9.140625" style="4"/>
    <col min="13050" max="13050" width="6" style="4" customWidth="1"/>
    <col min="13051" max="13051" width="36.5703125" style="4" customWidth="1"/>
    <col min="13052" max="13052" width="20.85546875" style="4" customWidth="1"/>
    <col min="13053" max="13053" width="13.140625" style="4" customWidth="1"/>
    <col min="13054" max="13054" width="11.85546875" style="4" customWidth="1"/>
    <col min="13055" max="13055" width="15.7109375" style="4" customWidth="1"/>
    <col min="13056" max="13056" width="11.140625" style="4" customWidth="1"/>
    <col min="13057" max="13057" width="12" style="4" customWidth="1"/>
    <col min="13058" max="13305" width="9.140625" style="4"/>
    <col min="13306" max="13306" width="6" style="4" customWidth="1"/>
    <col min="13307" max="13307" width="36.5703125" style="4" customWidth="1"/>
    <col min="13308" max="13308" width="20.85546875" style="4" customWidth="1"/>
    <col min="13309" max="13309" width="13.140625" style="4" customWidth="1"/>
    <col min="13310" max="13310" width="11.85546875" style="4" customWidth="1"/>
    <col min="13311" max="13311" width="15.7109375" style="4" customWidth="1"/>
    <col min="13312" max="13312" width="11.140625" style="4" customWidth="1"/>
    <col min="13313" max="13313" width="12" style="4" customWidth="1"/>
    <col min="13314" max="13561" width="9.140625" style="4"/>
    <col min="13562" max="13562" width="6" style="4" customWidth="1"/>
    <col min="13563" max="13563" width="36.5703125" style="4" customWidth="1"/>
    <col min="13564" max="13564" width="20.85546875" style="4" customWidth="1"/>
    <col min="13565" max="13565" width="13.140625" style="4" customWidth="1"/>
    <col min="13566" max="13566" width="11.85546875" style="4" customWidth="1"/>
    <col min="13567" max="13567" width="15.7109375" style="4" customWidth="1"/>
    <col min="13568" max="13568" width="11.140625" style="4" customWidth="1"/>
    <col min="13569" max="13569" width="12" style="4" customWidth="1"/>
    <col min="13570" max="13817" width="9.140625" style="4"/>
    <col min="13818" max="13818" width="6" style="4" customWidth="1"/>
    <col min="13819" max="13819" width="36.5703125" style="4" customWidth="1"/>
    <col min="13820" max="13820" width="20.85546875" style="4" customWidth="1"/>
    <col min="13821" max="13821" width="13.140625" style="4" customWidth="1"/>
    <col min="13822" max="13822" width="11.85546875" style="4" customWidth="1"/>
    <col min="13823" max="13823" width="15.7109375" style="4" customWidth="1"/>
    <col min="13824" max="13824" width="11.140625" style="4" customWidth="1"/>
    <col min="13825" max="13825" width="12" style="4" customWidth="1"/>
    <col min="13826" max="14073" width="9.140625" style="4"/>
    <col min="14074" max="14074" width="6" style="4" customWidth="1"/>
    <col min="14075" max="14075" width="36.5703125" style="4" customWidth="1"/>
    <col min="14076" max="14076" width="20.85546875" style="4" customWidth="1"/>
    <col min="14077" max="14077" width="13.140625" style="4" customWidth="1"/>
    <col min="14078" max="14078" width="11.85546875" style="4" customWidth="1"/>
    <col min="14079" max="14079" width="15.7109375" style="4" customWidth="1"/>
    <col min="14080" max="14080" width="11.140625" style="4" customWidth="1"/>
    <col min="14081" max="14081" width="12" style="4" customWidth="1"/>
    <col min="14082" max="14329" width="9.140625" style="4"/>
    <col min="14330" max="14330" width="6" style="4" customWidth="1"/>
    <col min="14331" max="14331" width="36.5703125" style="4" customWidth="1"/>
    <col min="14332" max="14332" width="20.85546875" style="4" customWidth="1"/>
    <col min="14333" max="14333" width="13.140625" style="4" customWidth="1"/>
    <col min="14334" max="14334" width="11.85546875" style="4" customWidth="1"/>
    <col min="14335" max="14335" width="15.7109375" style="4" customWidth="1"/>
    <col min="14336" max="14336" width="11.140625" style="4" customWidth="1"/>
    <col min="14337" max="14337" width="12" style="4" customWidth="1"/>
    <col min="14338" max="14585" width="9.140625" style="4"/>
    <col min="14586" max="14586" width="6" style="4" customWidth="1"/>
    <col min="14587" max="14587" width="36.5703125" style="4" customWidth="1"/>
    <col min="14588" max="14588" width="20.85546875" style="4" customWidth="1"/>
    <col min="14589" max="14589" width="13.140625" style="4" customWidth="1"/>
    <col min="14590" max="14590" width="11.85546875" style="4" customWidth="1"/>
    <col min="14591" max="14591" width="15.7109375" style="4" customWidth="1"/>
    <col min="14592" max="14592" width="11.140625" style="4" customWidth="1"/>
    <col min="14593" max="14593" width="12" style="4" customWidth="1"/>
    <col min="14594" max="14841" width="9.140625" style="4"/>
    <col min="14842" max="14842" width="6" style="4" customWidth="1"/>
    <col min="14843" max="14843" width="36.5703125" style="4" customWidth="1"/>
    <col min="14844" max="14844" width="20.85546875" style="4" customWidth="1"/>
    <col min="14845" max="14845" width="13.140625" style="4" customWidth="1"/>
    <col min="14846" max="14846" width="11.85546875" style="4" customWidth="1"/>
    <col min="14847" max="14847" width="15.7109375" style="4" customWidth="1"/>
    <col min="14848" max="14848" width="11.140625" style="4" customWidth="1"/>
    <col min="14849" max="14849" width="12" style="4" customWidth="1"/>
    <col min="14850" max="15097" width="9.140625" style="4"/>
    <col min="15098" max="15098" width="6" style="4" customWidth="1"/>
    <col min="15099" max="15099" width="36.5703125" style="4" customWidth="1"/>
    <col min="15100" max="15100" width="20.85546875" style="4" customWidth="1"/>
    <col min="15101" max="15101" width="13.140625" style="4" customWidth="1"/>
    <col min="15102" max="15102" width="11.85546875" style="4" customWidth="1"/>
    <col min="15103" max="15103" width="15.7109375" style="4" customWidth="1"/>
    <col min="15104" max="15104" width="11.140625" style="4" customWidth="1"/>
    <col min="15105" max="15105" width="12" style="4" customWidth="1"/>
    <col min="15106" max="15353" width="9.140625" style="4"/>
    <col min="15354" max="15354" width="6" style="4" customWidth="1"/>
    <col min="15355" max="15355" width="36.5703125" style="4" customWidth="1"/>
    <col min="15356" max="15356" width="20.85546875" style="4" customWidth="1"/>
    <col min="15357" max="15357" width="13.140625" style="4" customWidth="1"/>
    <col min="15358" max="15358" width="11.85546875" style="4" customWidth="1"/>
    <col min="15359" max="15359" width="15.7109375" style="4" customWidth="1"/>
    <col min="15360" max="15360" width="11.140625" style="4" customWidth="1"/>
    <col min="15361" max="15361" width="12" style="4" customWidth="1"/>
    <col min="15362" max="15609" width="9.140625" style="4"/>
    <col min="15610" max="15610" width="6" style="4" customWidth="1"/>
    <col min="15611" max="15611" width="36.5703125" style="4" customWidth="1"/>
    <col min="15612" max="15612" width="20.85546875" style="4" customWidth="1"/>
    <col min="15613" max="15613" width="13.140625" style="4" customWidth="1"/>
    <col min="15614" max="15614" width="11.85546875" style="4" customWidth="1"/>
    <col min="15615" max="15615" width="15.7109375" style="4" customWidth="1"/>
    <col min="15616" max="15616" width="11.140625" style="4" customWidth="1"/>
    <col min="15617" max="15617" width="12" style="4" customWidth="1"/>
    <col min="15618" max="15865" width="9.140625" style="4"/>
    <col min="15866" max="15866" width="6" style="4" customWidth="1"/>
    <col min="15867" max="15867" width="36.5703125" style="4" customWidth="1"/>
    <col min="15868" max="15868" width="20.85546875" style="4" customWidth="1"/>
    <col min="15869" max="15869" width="13.140625" style="4" customWidth="1"/>
    <col min="15870" max="15870" width="11.85546875" style="4" customWidth="1"/>
    <col min="15871" max="15871" width="15.7109375" style="4" customWidth="1"/>
    <col min="15872" max="15872" width="11.140625" style="4" customWidth="1"/>
    <col min="15873" max="15873" width="12" style="4" customWidth="1"/>
    <col min="15874" max="16121" width="9.140625" style="4"/>
    <col min="16122" max="16122" width="6" style="4" customWidth="1"/>
    <col min="16123" max="16123" width="36.5703125" style="4" customWidth="1"/>
    <col min="16124" max="16124" width="20.85546875" style="4" customWidth="1"/>
    <col min="16125" max="16125" width="13.140625" style="4" customWidth="1"/>
    <col min="16126" max="16126" width="11.85546875" style="4" customWidth="1"/>
    <col min="16127" max="16127" width="15.7109375" style="4" customWidth="1"/>
    <col min="16128" max="16128" width="11.140625" style="4" customWidth="1"/>
    <col min="16129" max="16129" width="12" style="4" customWidth="1"/>
    <col min="16130" max="16384" width="9.140625" style="4"/>
  </cols>
  <sheetData>
    <row r="1" spans="1:18" ht="15" customHeight="1" x14ac:dyDescent="0.2">
      <c r="F1" s="44" t="s">
        <v>34</v>
      </c>
      <c r="G1" s="44"/>
      <c r="H1" s="44"/>
      <c r="I1" s="44"/>
      <c r="J1" s="44"/>
    </row>
    <row r="2" spans="1:18" ht="15" customHeight="1" x14ac:dyDescent="0.2">
      <c r="F2" s="44" t="s">
        <v>36</v>
      </c>
      <c r="G2" s="44"/>
      <c r="H2" s="44"/>
      <c r="I2" s="44"/>
      <c r="J2" s="44"/>
    </row>
    <row r="3" spans="1:18" ht="15" customHeight="1" x14ac:dyDescent="0.2">
      <c r="D3" s="44" t="s">
        <v>31</v>
      </c>
      <c r="E3" s="44"/>
      <c r="F3" s="44"/>
      <c r="G3" s="44"/>
      <c r="H3" s="44"/>
      <c r="I3" s="44"/>
      <c r="J3" s="44"/>
    </row>
    <row r="4" spans="1:18" ht="15" customHeight="1" x14ac:dyDescent="0.2">
      <c r="F4" s="44" t="s">
        <v>32</v>
      </c>
      <c r="G4" s="44"/>
      <c r="H4" s="44"/>
      <c r="I4" s="44"/>
      <c r="J4" s="44"/>
    </row>
    <row r="5" spans="1:18" ht="15" customHeight="1" x14ac:dyDescent="0.2">
      <c r="F5" s="44" t="s">
        <v>33</v>
      </c>
      <c r="G5" s="44"/>
      <c r="H5" s="44"/>
      <c r="I5" s="44"/>
      <c r="J5" s="44"/>
    </row>
    <row r="6" spans="1:18" ht="15" customHeight="1" x14ac:dyDescent="0.2">
      <c r="F6" s="45" t="s">
        <v>37</v>
      </c>
      <c r="G6" s="45"/>
      <c r="H6" s="45"/>
      <c r="I6" s="45"/>
      <c r="J6" s="45"/>
    </row>
    <row r="7" spans="1:18" s="15" customFormat="1" ht="66.75" customHeight="1" x14ac:dyDescent="0.2">
      <c r="A7" s="43" t="s">
        <v>103</v>
      </c>
      <c r="B7" s="43"/>
      <c r="C7" s="43"/>
      <c r="D7" s="43"/>
      <c r="E7" s="43"/>
      <c r="F7" s="43"/>
      <c r="G7" s="43"/>
      <c r="H7" s="43"/>
      <c r="I7" s="43"/>
      <c r="J7" s="43"/>
    </row>
    <row r="8" spans="1:18" s="15" customFormat="1" ht="17.25" customHeight="1" x14ac:dyDescent="0.2">
      <c r="A8" s="17"/>
      <c r="B8" s="17"/>
      <c r="C8" s="17"/>
      <c r="D8" s="17"/>
      <c r="E8" s="17"/>
      <c r="F8" s="17"/>
      <c r="G8" s="17"/>
      <c r="H8" s="17"/>
      <c r="I8" s="17"/>
      <c r="J8" s="18"/>
    </row>
    <row r="9" spans="1:18" ht="130.5" customHeight="1" x14ac:dyDescent="0.2">
      <c r="A9" s="5" t="s">
        <v>0</v>
      </c>
      <c r="B9" s="6" t="s">
        <v>1</v>
      </c>
      <c r="C9" s="6" t="s">
        <v>2</v>
      </c>
      <c r="D9" s="6" t="s">
        <v>72</v>
      </c>
      <c r="E9" s="6" t="s">
        <v>82</v>
      </c>
      <c r="F9" s="6" t="s">
        <v>9</v>
      </c>
      <c r="G9" s="7" t="s">
        <v>35</v>
      </c>
      <c r="H9" s="8" t="s">
        <v>3</v>
      </c>
      <c r="I9" s="9" t="s">
        <v>4</v>
      </c>
      <c r="J9" s="39" t="s">
        <v>7</v>
      </c>
      <c r="K9" s="15"/>
    </row>
    <row r="10" spans="1:18" x14ac:dyDescent="0.2">
      <c r="A10" s="46" t="s">
        <v>96</v>
      </c>
      <c r="B10" s="46"/>
      <c r="C10" s="46"/>
      <c r="D10" s="19"/>
      <c r="E10" s="19"/>
      <c r="F10" s="19"/>
      <c r="G10" s="11">
        <f>SUM(G11:G124)</f>
        <v>32449.369999999995</v>
      </c>
      <c r="H10" s="11">
        <f t="shared" ref="H10:I10" si="0">SUM(H11:H124)</f>
        <v>7581.8500000000031</v>
      </c>
      <c r="I10" s="11">
        <f t="shared" si="0"/>
        <v>40031.220000000008</v>
      </c>
      <c r="J10" s="41"/>
      <c r="K10" s="10"/>
    </row>
    <row r="11" spans="1:18" x14ac:dyDescent="0.2">
      <c r="A11" s="12"/>
      <c r="B11" s="20" t="s">
        <v>5</v>
      </c>
      <c r="C11" s="21"/>
      <c r="D11" s="22"/>
      <c r="E11" s="22"/>
      <c r="F11" s="22"/>
      <c r="G11" s="23"/>
      <c r="H11" s="23"/>
      <c r="I11" s="23"/>
      <c r="J11" s="20"/>
      <c r="K11" s="15"/>
    </row>
    <row r="12" spans="1:18" s="27" customFormat="1" x14ac:dyDescent="0.2">
      <c r="A12" s="24"/>
      <c r="B12" s="20" t="s">
        <v>10</v>
      </c>
      <c r="C12" s="20"/>
      <c r="D12" s="12"/>
      <c r="E12" s="12"/>
      <c r="F12" s="12"/>
      <c r="G12" s="12"/>
      <c r="H12" s="12"/>
      <c r="I12" s="12"/>
      <c r="J12" s="40"/>
      <c r="K12" s="10"/>
      <c r="L12" s="10"/>
      <c r="M12" s="10"/>
      <c r="N12" s="10"/>
    </row>
    <row r="13" spans="1:18" s="36" customFormat="1" x14ac:dyDescent="0.2">
      <c r="A13" s="33">
        <v>1</v>
      </c>
      <c r="B13" s="29" t="s">
        <v>11</v>
      </c>
      <c r="C13" s="30" t="s">
        <v>44</v>
      </c>
      <c r="D13" s="37" t="s">
        <v>45</v>
      </c>
      <c r="E13" s="13">
        <v>3918.0000000000005</v>
      </c>
      <c r="F13" s="35" t="s">
        <v>85</v>
      </c>
      <c r="G13" s="13">
        <v>1175.4000000000001</v>
      </c>
      <c r="H13" s="14">
        <f>ROUND(G13*23.59%,2)</f>
        <v>277.27999999999997</v>
      </c>
      <c r="I13" s="34">
        <f>G13+H13</f>
        <v>1452.68</v>
      </c>
      <c r="J13" s="13"/>
      <c r="K13" s="10"/>
      <c r="L13" s="10"/>
      <c r="M13" s="10"/>
      <c r="N13" s="10"/>
      <c r="O13" s="10"/>
      <c r="P13" s="10"/>
      <c r="Q13" s="10"/>
      <c r="R13" s="10"/>
    </row>
    <row r="14" spans="1:18" s="36" customFormat="1" x14ac:dyDescent="0.2">
      <c r="A14" s="33">
        <v>2</v>
      </c>
      <c r="B14" s="29" t="s">
        <v>11</v>
      </c>
      <c r="C14" s="30" t="s">
        <v>73</v>
      </c>
      <c r="D14" s="37" t="s">
        <v>45</v>
      </c>
      <c r="E14" s="13">
        <v>3918.0000000000005</v>
      </c>
      <c r="F14" s="35" t="s">
        <v>85</v>
      </c>
      <c r="G14" s="13">
        <v>1175.4000000000001</v>
      </c>
      <c r="H14" s="14">
        <f t="shared" ref="H14:H42" si="1">ROUND(G14*23.59%,2)</f>
        <v>277.27999999999997</v>
      </c>
      <c r="I14" s="34">
        <f t="shared" ref="I14:I42" si="2">G14+H14</f>
        <v>1452.68</v>
      </c>
      <c r="J14" s="13"/>
      <c r="K14" s="10"/>
      <c r="L14" s="10"/>
      <c r="M14" s="10"/>
      <c r="N14" s="10"/>
      <c r="O14" s="10"/>
      <c r="P14" s="10"/>
      <c r="Q14" s="10"/>
      <c r="R14" s="10"/>
    </row>
    <row r="15" spans="1:18" s="36" customFormat="1" x14ac:dyDescent="0.2">
      <c r="A15" s="33">
        <v>3</v>
      </c>
      <c r="B15" s="29" t="s">
        <v>11</v>
      </c>
      <c r="C15" s="30" t="s">
        <v>73</v>
      </c>
      <c r="D15" s="37" t="s">
        <v>45</v>
      </c>
      <c r="E15" s="13">
        <v>2985.1333333333332</v>
      </c>
      <c r="F15" s="35" t="s">
        <v>85</v>
      </c>
      <c r="G15" s="13">
        <v>895.54</v>
      </c>
      <c r="H15" s="14">
        <f t="shared" si="1"/>
        <v>211.26</v>
      </c>
      <c r="I15" s="34">
        <f t="shared" si="2"/>
        <v>1106.8</v>
      </c>
      <c r="J15" s="13"/>
      <c r="K15" s="10"/>
      <c r="L15" s="10"/>
      <c r="M15" s="10"/>
      <c r="N15" s="10"/>
      <c r="O15" s="10"/>
      <c r="P15" s="10"/>
      <c r="Q15" s="10"/>
      <c r="R15" s="10"/>
    </row>
    <row r="16" spans="1:18" s="36" customFormat="1" x14ac:dyDescent="0.2">
      <c r="A16" s="33">
        <v>4</v>
      </c>
      <c r="B16" s="29" t="s">
        <v>11</v>
      </c>
      <c r="C16" s="30" t="s">
        <v>46</v>
      </c>
      <c r="D16" s="37" t="s">
        <v>86</v>
      </c>
      <c r="E16" s="13">
        <v>2366.666666666667</v>
      </c>
      <c r="F16" s="35" t="s">
        <v>85</v>
      </c>
      <c r="G16" s="13">
        <v>710</v>
      </c>
      <c r="H16" s="14">
        <f t="shared" si="1"/>
        <v>167.49</v>
      </c>
      <c r="I16" s="34">
        <f t="shared" si="2"/>
        <v>877.49</v>
      </c>
      <c r="J16" s="13"/>
      <c r="K16" s="10"/>
      <c r="L16" s="10"/>
      <c r="M16" s="10"/>
      <c r="N16" s="10"/>
      <c r="O16" s="10"/>
      <c r="P16" s="10"/>
      <c r="Q16" s="10"/>
      <c r="R16" s="10"/>
    </row>
    <row r="17" spans="1:18" s="36" customFormat="1" x14ac:dyDescent="0.2">
      <c r="A17" s="33">
        <v>5</v>
      </c>
      <c r="B17" s="29" t="s">
        <v>11</v>
      </c>
      <c r="C17" s="30" t="s">
        <v>97</v>
      </c>
      <c r="D17" s="37" t="s">
        <v>98</v>
      </c>
      <c r="E17" s="13">
        <v>1380.9999999999998</v>
      </c>
      <c r="F17" s="35" t="s">
        <v>87</v>
      </c>
      <c r="G17" s="13">
        <v>138.1</v>
      </c>
      <c r="H17" s="14">
        <f t="shared" si="1"/>
        <v>32.58</v>
      </c>
      <c r="I17" s="34">
        <f t="shared" si="2"/>
        <v>170.68</v>
      </c>
      <c r="J17" s="13"/>
      <c r="K17" s="10"/>
      <c r="L17" s="10"/>
      <c r="M17" s="10"/>
      <c r="N17" s="10"/>
      <c r="O17" s="10"/>
      <c r="P17" s="10"/>
      <c r="Q17" s="10"/>
      <c r="R17" s="10"/>
    </row>
    <row r="18" spans="1:18" s="36" customFormat="1" x14ac:dyDescent="0.2">
      <c r="A18" s="33">
        <v>6</v>
      </c>
      <c r="B18" s="29" t="s">
        <v>12</v>
      </c>
      <c r="C18" s="30" t="s">
        <v>74</v>
      </c>
      <c r="D18" s="37" t="s">
        <v>48</v>
      </c>
      <c r="E18" s="13">
        <v>2635</v>
      </c>
      <c r="F18" s="35" t="s">
        <v>85</v>
      </c>
      <c r="G18" s="13">
        <v>790.5</v>
      </c>
      <c r="H18" s="14">
        <f t="shared" si="1"/>
        <v>186.48</v>
      </c>
      <c r="I18" s="34">
        <f t="shared" si="2"/>
        <v>976.98</v>
      </c>
      <c r="J18" s="13"/>
      <c r="K18" s="10"/>
      <c r="L18" s="10"/>
      <c r="M18" s="10"/>
      <c r="N18" s="10"/>
      <c r="O18" s="10"/>
      <c r="P18" s="10"/>
      <c r="Q18" s="10"/>
      <c r="R18" s="10"/>
    </row>
    <row r="19" spans="1:18" s="36" customFormat="1" x14ac:dyDescent="0.2">
      <c r="A19" s="33">
        <v>7</v>
      </c>
      <c r="B19" s="29" t="s">
        <v>13</v>
      </c>
      <c r="C19" s="30" t="s">
        <v>47</v>
      </c>
      <c r="D19" s="37" t="s">
        <v>49</v>
      </c>
      <c r="E19" s="13">
        <v>3350</v>
      </c>
      <c r="F19" s="35" t="s">
        <v>85</v>
      </c>
      <c r="G19" s="13">
        <v>1005</v>
      </c>
      <c r="H19" s="14">
        <f t="shared" si="1"/>
        <v>237.08</v>
      </c>
      <c r="I19" s="34">
        <f t="shared" si="2"/>
        <v>1242.08</v>
      </c>
      <c r="J19" s="13"/>
      <c r="K19" s="10"/>
      <c r="L19" s="10"/>
      <c r="M19" s="10"/>
      <c r="N19" s="10"/>
      <c r="O19" s="10"/>
      <c r="P19" s="10"/>
      <c r="Q19" s="10"/>
      <c r="R19" s="10"/>
    </row>
    <row r="20" spans="1:18" s="36" customFormat="1" ht="38.25" x14ac:dyDescent="0.2">
      <c r="A20" s="33">
        <v>8</v>
      </c>
      <c r="B20" s="29" t="s">
        <v>13</v>
      </c>
      <c r="C20" s="30" t="s">
        <v>51</v>
      </c>
      <c r="D20" s="37" t="s">
        <v>50</v>
      </c>
      <c r="E20" s="13">
        <v>1885</v>
      </c>
      <c r="F20" s="35" t="s">
        <v>85</v>
      </c>
      <c r="G20" s="13">
        <v>565.5</v>
      </c>
      <c r="H20" s="14">
        <f>ROUND(G20*20.77%,2)</f>
        <v>117.45</v>
      </c>
      <c r="I20" s="34">
        <f t="shared" si="2"/>
        <v>682.95</v>
      </c>
      <c r="J20" s="32" t="s">
        <v>14</v>
      </c>
      <c r="K20" s="10"/>
      <c r="L20" s="10"/>
      <c r="M20" s="10"/>
      <c r="N20" s="10"/>
      <c r="O20" s="10"/>
      <c r="P20" s="10"/>
      <c r="Q20" s="10"/>
      <c r="R20" s="10"/>
    </row>
    <row r="21" spans="1:18" s="36" customFormat="1" x14ac:dyDescent="0.2">
      <c r="A21" s="33">
        <v>9</v>
      </c>
      <c r="B21" s="29" t="s">
        <v>13</v>
      </c>
      <c r="C21" s="30" t="s">
        <v>52</v>
      </c>
      <c r="D21" s="37" t="s">
        <v>53</v>
      </c>
      <c r="E21" s="13">
        <v>1300</v>
      </c>
      <c r="F21" s="35" t="s">
        <v>85</v>
      </c>
      <c r="G21" s="13">
        <v>390</v>
      </c>
      <c r="H21" s="14">
        <f t="shared" si="1"/>
        <v>92</v>
      </c>
      <c r="I21" s="34">
        <f t="shared" si="2"/>
        <v>482</v>
      </c>
      <c r="J21" s="13"/>
      <c r="K21" s="10"/>
      <c r="L21" s="10"/>
      <c r="M21" s="10"/>
      <c r="N21" s="10"/>
      <c r="O21" s="10"/>
      <c r="P21" s="10"/>
      <c r="Q21" s="10"/>
      <c r="R21" s="10"/>
    </row>
    <row r="22" spans="1:18" s="36" customFormat="1" x14ac:dyDescent="0.2">
      <c r="A22" s="33">
        <v>10</v>
      </c>
      <c r="B22" s="29" t="s">
        <v>8</v>
      </c>
      <c r="C22" s="30" t="s">
        <v>47</v>
      </c>
      <c r="D22" s="37" t="s">
        <v>54</v>
      </c>
      <c r="E22" s="13">
        <v>2345</v>
      </c>
      <c r="F22" s="35" t="s">
        <v>85</v>
      </c>
      <c r="G22" s="13">
        <v>703.5</v>
      </c>
      <c r="H22" s="14">
        <f t="shared" si="1"/>
        <v>165.96</v>
      </c>
      <c r="I22" s="34">
        <f t="shared" si="2"/>
        <v>869.46</v>
      </c>
      <c r="J22" s="13"/>
      <c r="K22" s="10"/>
      <c r="L22" s="10"/>
      <c r="M22" s="10"/>
      <c r="N22" s="10"/>
      <c r="O22" s="10"/>
      <c r="P22" s="10"/>
      <c r="Q22" s="10"/>
      <c r="R22" s="10"/>
    </row>
    <row r="23" spans="1:18" s="36" customFormat="1" x14ac:dyDescent="0.2">
      <c r="A23" s="33">
        <v>11</v>
      </c>
      <c r="B23" s="29" t="s">
        <v>8</v>
      </c>
      <c r="C23" s="30" t="s">
        <v>52</v>
      </c>
      <c r="D23" s="37" t="s">
        <v>53</v>
      </c>
      <c r="E23" s="13">
        <v>1300</v>
      </c>
      <c r="F23" s="35" t="s">
        <v>85</v>
      </c>
      <c r="G23" s="13">
        <v>390</v>
      </c>
      <c r="H23" s="14">
        <f t="shared" si="1"/>
        <v>92</v>
      </c>
      <c r="I23" s="34">
        <f t="shared" si="2"/>
        <v>482</v>
      </c>
      <c r="J23" s="13"/>
      <c r="K23" s="10"/>
      <c r="L23" s="10"/>
      <c r="M23" s="10"/>
      <c r="N23" s="10"/>
      <c r="O23" s="10"/>
      <c r="P23" s="10"/>
      <c r="Q23" s="10"/>
      <c r="R23" s="10"/>
    </row>
    <row r="24" spans="1:18" s="36" customFormat="1" ht="38.25" x14ac:dyDescent="0.2">
      <c r="A24" s="33">
        <v>12</v>
      </c>
      <c r="B24" s="29" t="s">
        <v>8</v>
      </c>
      <c r="C24" s="30" t="s">
        <v>6</v>
      </c>
      <c r="D24" s="37" t="s">
        <v>99</v>
      </c>
      <c r="E24" s="13">
        <v>1215</v>
      </c>
      <c r="F24" s="35" t="s">
        <v>85</v>
      </c>
      <c r="G24" s="13">
        <v>364.5</v>
      </c>
      <c r="H24" s="14">
        <f>ROUND(G24*21.94%,2)</f>
        <v>79.97</v>
      </c>
      <c r="I24" s="34">
        <f t="shared" si="2"/>
        <v>444.47</v>
      </c>
      <c r="J24" s="32" t="s">
        <v>55</v>
      </c>
      <c r="K24" s="10"/>
      <c r="L24" s="10"/>
      <c r="M24" s="10"/>
      <c r="N24" s="10"/>
      <c r="O24" s="10"/>
      <c r="P24" s="10"/>
      <c r="Q24" s="10"/>
      <c r="R24" s="10"/>
    </row>
    <row r="25" spans="1:18" s="36" customFormat="1" x14ac:dyDescent="0.2">
      <c r="A25" s="33">
        <v>13</v>
      </c>
      <c r="B25" s="29" t="s">
        <v>8</v>
      </c>
      <c r="C25" s="30" t="s">
        <v>52</v>
      </c>
      <c r="D25" s="37" t="s">
        <v>53</v>
      </c>
      <c r="E25" s="13">
        <v>1238.0666666666668</v>
      </c>
      <c r="F25" s="35" t="s">
        <v>88</v>
      </c>
      <c r="G25" s="13">
        <v>185.71</v>
      </c>
      <c r="H25" s="14">
        <f t="shared" si="1"/>
        <v>43.81</v>
      </c>
      <c r="I25" s="34">
        <f t="shared" si="2"/>
        <v>229.52</v>
      </c>
      <c r="J25" s="13"/>
      <c r="K25" s="10"/>
      <c r="L25" s="10"/>
      <c r="M25" s="10"/>
      <c r="N25" s="10"/>
      <c r="O25" s="10"/>
      <c r="P25" s="10"/>
      <c r="Q25" s="10"/>
      <c r="R25" s="10"/>
    </row>
    <row r="26" spans="1:18" s="36" customFormat="1" x14ac:dyDescent="0.2">
      <c r="A26" s="33">
        <v>14</v>
      </c>
      <c r="B26" s="29" t="s">
        <v>15</v>
      </c>
      <c r="C26" s="30" t="s">
        <v>47</v>
      </c>
      <c r="D26" s="37" t="s">
        <v>54</v>
      </c>
      <c r="E26" s="13">
        <v>2345</v>
      </c>
      <c r="F26" s="35" t="s">
        <v>85</v>
      </c>
      <c r="G26" s="13">
        <v>703.5</v>
      </c>
      <c r="H26" s="14">
        <f t="shared" si="1"/>
        <v>165.96</v>
      </c>
      <c r="I26" s="34">
        <f t="shared" si="2"/>
        <v>869.46</v>
      </c>
      <c r="J26" s="13"/>
      <c r="K26" s="10"/>
      <c r="L26" s="10"/>
      <c r="M26" s="10"/>
      <c r="N26" s="10"/>
      <c r="O26" s="10"/>
      <c r="P26" s="10"/>
      <c r="Q26" s="10"/>
      <c r="R26" s="10"/>
    </row>
    <row r="27" spans="1:18" s="36" customFormat="1" x14ac:dyDescent="0.2">
      <c r="A27" s="33">
        <v>15</v>
      </c>
      <c r="B27" s="29" t="s">
        <v>15</v>
      </c>
      <c r="C27" s="30" t="s">
        <v>76</v>
      </c>
      <c r="D27" s="37" t="s">
        <v>50</v>
      </c>
      <c r="E27" s="13">
        <v>1885</v>
      </c>
      <c r="F27" s="35" t="s">
        <v>85</v>
      </c>
      <c r="G27" s="13">
        <v>565.5</v>
      </c>
      <c r="H27" s="14">
        <f t="shared" si="1"/>
        <v>133.4</v>
      </c>
      <c r="I27" s="34">
        <f t="shared" si="2"/>
        <v>698.9</v>
      </c>
      <c r="J27" s="13"/>
      <c r="K27" s="10"/>
      <c r="L27" s="10"/>
      <c r="M27" s="10"/>
      <c r="N27" s="10"/>
      <c r="O27" s="10"/>
      <c r="P27" s="10"/>
      <c r="Q27" s="10"/>
      <c r="R27" s="10"/>
    </row>
    <row r="28" spans="1:18" s="36" customFormat="1" x14ac:dyDescent="0.2">
      <c r="A28" s="33">
        <v>16</v>
      </c>
      <c r="B28" s="29" t="s">
        <v>15</v>
      </c>
      <c r="C28" s="30" t="s">
        <v>77</v>
      </c>
      <c r="D28" s="37" t="s">
        <v>57</v>
      </c>
      <c r="E28" s="13">
        <v>1509</v>
      </c>
      <c r="F28" s="35" t="s">
        <v>100</v>
      </c>
      <c r="G28" s="13">
        <v>377.25</v>
      </c>
      <c r="H28" s="14">
        <f t="shared" si="1"/>
        <v>88.99</v>
      </c>
      <c r="I28" s="34">
        <f t="shared" si="2"/>
        <v>466.24</v>
      </c>
      <c r="J28" s="13"/>
      <c r="K28" s="10"/>
      <c r="L28" s="10"/>
      <c r="M28" s="10"/>
      <c r="N28" s="10"/>
      <c r="O28" s="10"/>
      <c r="P28" s="10"/>
      <c r="Q28" s="10"/>
      <c r="R28" s="10"/>
    </row>
    <row r="29" spans="1:18" s="36" customFormat="1" x14ac:dyDescent="0.2">
      <c r="A29" s="33">
        <v>17</v>
      </c>
      <c r="B29" s="29" t="s">
        <v>43</v>
      </c>
      <c r="C29" s="30" t="s">
        <v>78</v>
      </c>
      <c r="D29" s="37" t="s">
        <v>58</v>
      </c>
      <c r="E29" s="13">
        <v>3815</v>
      </c>
      <c r="F29" s="35" t="s">
        <v>85</v>
      </c>
      <c r="G29" s="13">
        <v>1144.5</v>
      </c>
      <c r="H29" s="14">
        <f t="shared" si="1"/>
        <v>269.99</v>
      </c>
      <c r="I29" s="34">
        <f t="shared" si="2"/>
        <v>1414.49</v>
      </c>
      <c r="J29" s="13"/>
      <c r="K29" s="10"/>
      <c r="L29" s="10"/>
      <c r="M29" s="10"/>
      <c r="N29" s="10"/>
      <c r="O29" s="10"/>
      <c r="P29" s="10"/>
      <c r="Q29" s="10"/>
      <c r="R29" s="10"/>
    </row>
    <row r="30" spans="1:18" s="36" customFormat="1" x14ac:dyDescent="0.2">
      <c r="A30" s="33">
        <v>18</v>
      </c>
      <c r="B30" s="29" t="s">
        <v>16</v>
      </c>
      <c r="C30" s="30" t="s">
        <v>59</v>
      </c>
      <c r="D30" s="37" t="s">
        <v>60</v>
      </c>
      <c r="E30" s="13">
        <v>772.6</v>
      </c>
      <c r="F30" s="35" t="s">
        <v>88</v>
      </c>
      <c r="G30" s="13">
        <v>115.89</v>
      </c>
      <c r="H30" s="14">
        <f t="shared" si="1"/>
        <v>27.34</v>
      </c>
      <c r="I30" s="34">
        <f t="shared" si="2"/>
        <v>143.22999999999999</v>
      </c>
      <c r="J30" s="13"/>
      <c r="K30" s="10"/>
      <c r="L30" s="10"/>
      <c r="M30" s="10"/>
      <c r="N30" s="10"/>
      <c r="O30" s="10"/>
      <c r="P30" s="10"/>
      <c r="Q30" s="10"/>
      <c r="R30" s="10"/>
    </row>
    <row r="31" spans="1:18" s="36" customFormat="1" x14ac:dyDescent="0.2">
      <c r="A31" s="33">
        <v>19</v>
      </c>
      <c r="B31" s="29" t="s">
        <v>18</v>
      </c>
      <c r="C31" s="30" t="s">
        <v>79</v>
      </c>
      <c r="D31" s="37" t="s">
        <v>62</v>
      </c>
      <c r="E31" s="13">
        <v>2385</v>
      </c>
      <c r="F31" s="35" t="s">
        <v>89</v>
      </c>
      <c r="G31" s="13">
        <v>477</v>
      </c>
      <c r="H31" s="14">
        <f t="shared" si="1"/>
        <v>112.52</v>
      </c>
      <c r="I31" s="34">
        <f t="shared" si="2"/>
        <v>589.52</v>
      </c>
      <c r="J31" s="13"/>
      <c r="K31" s="10"/>
      <c r="L31" s="10"/>
      <c r="M31" s="10"/>
      <c r="N31" s="10"/>
      <c r="O31" s="10"/>
      <c r="P31" s="10"/>
      <c r="Q31" s="10"/>
      <c r="R31" s="10"/>
    </row>
    <row r="32" spans="1:18" s="36" customFormat="1" x14ac:dyDescent="0.2">
      <c r="A32" s="33">
        <v>20</v>
      </c>
      <c r="B32" s="29" t="s">
        <v>18</v>
      </c>
      <c r="C32" s="30" t="s">
        <v>79</v>
      </c>
      <c r="D32" s="37" t="s">
        <v>54</v>
      </c>
      <c r="E32" s="13">
        <v>1116.6500000000001</v>
      </c>
      <c r="F32" s="35" t="s">
        <v>89</v>
      </c>
      <c r="G32" s="13">
        <v>223.33</v>
      </c>
      <c r="H32" s="14">
        <f t="shared" si="1"/>
        <v>52.68</v>
      </c>
      <c r="I32" s="34">
        <f t="shared" si="2"/>
        <v>276.01</v>
      </c>
      <c r="J32" s="13"/>
      <c r="K32" s="10"/>
      <c r="L32" s="10"/>
      <c r="M32" s="10"/>
      <c r="N32" s="10"/>
      <c r="O32" s="10"/>
      <c r="P32" s="10"/>
      <c r="Q32" s="10"/>
      <c r="R32" s="10"/>
    </row>
    <row r="33" spans="1:18" s="36" customFormat="1" x14ac:dyDescent="0.2">
      <c r="A33" s="33">
        <v>21</v>
      </c>
      <c r="B33" s="29" t="s">
        <v>18</v>
      </c>
      <c r="C33" s="30" t="s">
        <v>61</v>
      </c>
      <c r="D33" s="37" t="s">
        <v>54</v>
      </c>
      <c r="E33" s="13">
        <v>2345</v>
      </c>
      <c r="F33" s="35" t="s">
        <v>89</v>
      </c>
      <c r="G33" s="13">
        <v>469</v>
      </c>
      <c r="H33" s="14">
        <f t="shared" si="1"/>
        <v>110.64</v>
      </c>
      <c r="I33" s="34">
        <f t="shared" si="2"/>
        <v>579.64</v>
      </c>
      <c r="J33" s="13"/>
      <c r="K33" s="10"/>
      <c r="L33" s="10"/>
      <c r="M33" s="10"/>
      <c r="N33" s="10"/>
      <c r="O33" s="10"/>
      <c r="P33" s="10"/>
      <c r="Q33" s="10"/>
      <c r="R33" s="10"/>
    </row>
    <row r="34" spans="1:18" s="36" customFormat="1" x14ac:dyDescent="0.2">
      <c r="A34" s="33">
        <v>22</v>
      </c>
      <c r="B34" s="29" t="s">
        <v>19</v>
      </c>
      <c r="C34" s="30" t="s">
        <v>76</v>
      </c>
      <c r="D34" s="37" t="s">
        <v>57</v>
      </c>
      <c r="E34" s="13">
        <v>1509</v>
      </c>
      <c r="F34" s="35" t="s">
        <v>87</v>
      </c>
      <c r="G34" s="13">
        <v>150.9</v>
      </c>
      <c r="H34" s="14">
        <f t="shared" si="1"/>
        <v>35.6</v>
      </c>
      <c r="I34" s="34">
        <f t="shared" si="2"/>
        <v>186.5</v>
      </c>
      <c r="J34" s="13"/>
      <c r="K34" s="10"/>
      <c r="L34" s="10"/>
      <c r="M34" s="10"/>
      <c r="N34" s="10"/>
      <c r="O34" s="10"/>
      <c r="P34" s="10"/>
      <c r="Q34" s="10"/>
      <c r="R34" s="10"/>
    </row>
    <row r="35" spans="1:18" s="36" customFormat="1" x14ac:dyDescent="0.2">
      <c r="A35" s="33">
        <v>23</v>
      </c>
      <c r="B35" s="29" t="s">
        <v>19</v>
      </c>
      <c r="C35" s="30" t="s">
        <v>76</v>
      </c>
      <c r="D35" s="37" t="s">
        <v>50</v>
      </c>
      <c r="E35" s="13">
        <v>1885</v>
      </c>
      <c r="F35" s="35" t="s">
        <v>89</v>
      </c>
      <c r="G35" s="13">
        <v>377</v>
      </c>
      <c r="H35" s="14">
        <f t="shared" si="1"/>
        <v>88.93</v>
      </c>
      <c r="I35" s="34">
        <f t="shared" si="2"/>
        <v>465.93</v>
      </c>
      <c r="J35" s="13"/>
      <c r="K35" s="10"/>
      <c r="L35" s="10"/>
      <c r="M35" s="10"/>
      <c r="N35" s="10"/>
      <c r="O35" s="10"/>
      <c r="P35" s="10"/>
      <c r="Q35" s="10"/>
      <c r="R35" s="10"/>
    </row>
    <row r="36" spans="1:18" s="36" customFormat="1" x14ac:dyDescent="0.2">
      <c r="A36" s="33">
        <v>24</v>
      </c>
      <c r="B36" s="29" t="s">
        <v>19</v>
      </c>
      <c r="C36" s="30" t="s">
        <v>80</v>
      </c>
      <c r="D36" s="37" t="s">
        <v>92</v>
      </c>
      <c r="E36" s="13">
        <v>548.95000000000005</v>
      </c>
      <c r="F36" s="35" t="s">
        <v>89</v>
      </c>
      <c r="G36" s="13">
        <v>109.79</v>
      </c>
      <c r="H36" s="14">
        <f t="shared" si="1"/>
        <v>25.9</v>
      </c>
      <c r="I36" s="34">
        <f t="shared" si="2"/>
        <v>135.69</v>
      </c>
      <c r="J36" s="13"/>
      <c r="K36" s="10"/>
      <c r="L36" s="10"/>
      <c r="M36" s="10"/>
      <c r="N36" s="10"/>
      <c r="O36" s="10"/>
      <c r="P36" s="10"/>
      <c r="Q36" s="10"/>
      <c r="R36" s="10"/>
    </row>
    <row r="37" spans="1:18" s="36" customFormat="1" x14ac:dyDescent="0.2">
      <c r="A37" s="33">
        <v>25</v>
      </c>
      <c r="B37" s="29" t="s">
        <v>19</v>
      </c>
      <c r="C37" s="30" t="s">
        <v>80</v>
      </c>
      <c r="D37" s="37" t="s">
        <v>84</v>
      </c>
      <c r="E37" s="13">
        <v>627.44999999999993</v>
      </c>
      <c r="F37" s="35" t="s">
        <v>89</v>
      </c>
      <c r="G37" s="13">
        <v>125.49</v>
      </c>
      <c r="H37" s="14">
        <f t="shared" si="1"/>
        <v>29.6</v>
      </c>
      <c r="I37" s="34">
        <f t="shared" si="2"/>
        <v>155.09</v>
      </c>
      <c r="J37" s="13"/>
      <c r="K37" s="10"/>
      <c r="L37" s="10"/>
      <c r="M37" s="10"/>
      <c r="N37" s="10"/>
      <c r="O37" s="10"/>
      <c r="P37" s="10"/>
      <c r="Q37" s="10"/>
      <c r="R37" s="10"/>
    </row>
    <row r="38" spans="1:18" s="36" customFormat="1" x14ac:dyDescent="0.2">
      <c r="A38" s="33">
        <v>26</v>
      </c>
      <c r="B38" s="29" t="s">
        <v>19</v>
      </c>
      <c r="C38" s="30" t="s">
        <v>80</v>
      </c>
      <c r="D38" s="37" t="s">
        <v>92</v>
      </c>
      <c r="E38" s="13">
        <v>1048</v>
      </c>
      <c r="F38" s="35" t="s">
        <v>87</v>
      </c>
      <c r="G38" s="13">
        <v>104.8</v>
      </c>
      <c r="H38" s="14">
        <f t="shared" si="1"/>
        <v>24.72</v>
      </c>
      <c r="I38" s="34">
        <f t="shared" si="2"/>
        <v>129.51999999999998</v>
      </c>
      <c r="J38" s="13"/>
      <c r="K38" s="10"/>
      <c r="L38" s="10"/>
      <c r="M38" s="10"/>
      <c r="N38" s="10"/>
      <c r="O38" s="10"/>
      <c r="P38" s="10"/>
      <c r="Q38" s="10"/>
      <c r="R38" s="10"/>
    </row>
    <row r="39" spans="1:18" s="36" customFormat="1" x14ac:dyDescent="0.2">
      <c r="A39" s="33">
        <v>27</v>
      </c>
      <c r="B39" s="29" t="s">
        <v>19</v>
      </c>
      <c r="C39" s="30" t="s">
        <v>80</v>
      </c>
      <c r="D39" s="37" t="s">
        <v>84</v>
      </c>
      <c r="E39" s="13">
        <v>1098</v>
      </c>
      <c r="F39" s="35" t="s">
        <v>87</v>
      </c>
      <c r="G39" s="13">
        <v>109.8</v>
      </c>
      <c r="H39" s="14">
        <f t="shared" si="1"/>
        <v>25.9</v>
      </c>
      <c r="I39" s="34">
        <f t="shared" si="2"/>
        <v>135.69999999999999</v>
      </c>
      <c r="J39" s="13"/>
      <c r="K39" s="10"/>
      <c r="L39" s="10"/>
      <c r="M39" s="10"/>
      <c r="N39" s="10"/>
      <c r="O39" s="10"/>
      <c r="P39" s="10"/>
      <c r="Q39" s="10"/>
      <c r="R39" s="10"/>
    </row>
    <row r="40" spans="1:18" s="36" customFormat="1" ht="38.25" x14ac:dyDescent="0.2">
      <c r="A40" s="33">
        <v>28</v>
      </c>
      <c r="B40" s="29" t="s">
        <v>19</v>
      </c>
      <c r="C40" s="30" t="s">
        <v>80</v>
      </c>
      <c r="D40" s="37" t="s">
        <v>84</v>
      </c>
      <c r="E40" s="13">
        <v>1098</v>
      </c>
      <c r="F40" s="35" t="s">
        <v>87</v>
      </c>
      <c r="G40" s="13">
        <v>109.8</v>
      </c>
      <c r="H40" s="14">
        <f>ROUND(G40*20.77%,2)</f>
        <v>22.81</v>
      </c>
      <c r="I40" s="34">
        <f t="shared" si="2"/>
        <v>132.60999999999999</v>
      </c>
      <c r="J40" s="32" t="s">
        <v>14</v>
      </c>
      <c r="K40" s="38"/>
      <c r="L40" s="10"/>
      <c r="M40" s="10"/>
      <c r="N40" s="10"/>
      <c r="O40" s="10"/>
    </row>
    <row r="41" spans="1:18" s="36" customFormat="1" x14ac:dyDescent="0.2">
      <c r="A41" s="33">
        <v>29</v>
      </c>
      <c r="B41" s="29" t="s">
        <v>19</v>
      </c>
      <c r="C41" s="30" t="s">
        <v>79</v>
      </c>
      <c r="D41" s="37" t="s">
        <v>50</v>
      </c>
      <c r="E41" s="13">
        <v>1525.9499999999998</v>
      </c>
      <c r="F41" s="35" t="s">
        <v>89</v>
      </c>
      <c r="G41" s="13">
        <v>305.19</v>
      </c>
      <c r="H41" s="14">
        <f t="shared" si="1"/>
        <v>71.989999999999995</v>
      </c>
      <c r="I41" s="34">
        <f t="shared" si="2"/>
        <v>377.18</v>
      </c>
      <c r="J41" s="13"/>
      <c r="K41" s="10"/>
      <c r="L41" s="10"/>
      <c r="M41" s="10"/>
      <c r="N41" s="10"/>
      <c r="O41" s="10"/>
      <c r="P41" s="10"/>
      <c r="Q41" s="10"/>
      <c r="R41" s="10"/>
    </row>
    <row r="42" spans="1:18" s="36" customFormat="1" x14ac:dyDescent="0.2">
      <c r="A42" s="33">
        <v>30</v>
      </c>
      <c r="B42" s="29" t="s">
        <v>19</v>
      </c>
      <c r="C42" s="30" t="s">
        <v>79</v>
      </c>
      <c r="D42" s="37" t="s">
        <v>50</v>
      </c>
      <c r="E42" s="13">
        <v>1885</v>
      </c>
      <c r="F42" s="35" t="s">
        <v>89</v>
      </c>
      <c r="G42" s="13">
        <v>377</v>
      </c>
      <c r="H42" s="14">
        <f t="shared" si="1"/>
        <v>88.93</v>
      </c>
      <c r="I42" s="34">
        <f t="shared" si="2"/>
        <v>465.93</v>
      </c>
      <c r="J42" s="13"/>
      <c r="K42" s="10"/>
      <c r="L42" s="10"/>
      <c r="M42" s="10"/>
      <c r="N42" s="10"/>
      <c r="O42" s="10"/>
      <c r="P42" s="10"/>
      <c r="Q42" s="10"/>
      <c r="R42" s="10"/>
    </row>
    <row r="43" spans="1:18" s="36" customFormat="1" x14ac:dyDescent="0.2">
      <c r="A43" s="12"/>
      <c r="B43" s="20" t="s">
        <v>20</v>
      </c>
      <c r="C43" s="20"/>
      <c r="D43" s="12"/>
      <c r="E43" s="12"/>
      <c r="F43" s="12"/>
      <c r="G43" s="12"/>
      <c r="H43" s="12"/>
      <c r="I43" s="12"/>
      <c r="J43" s="12"/>
      <c r="K43" s="10"/>
      <c r="L43" s="10"/>
      <c r="M43" s="10"/>
      <c r="N43" s="10"/>
      <c r="O43" s="10"/>
      <c r="P43" s="10"/>
      <c r="Q43" s="10"/>
      <c r="R43" s="10"/>
    </row>
    <row r="44" spans="1:18" s="36" customFormat="1" ht="38.25" x14ac:dyDescent="0.2">
      <c r="A44" s="33">
        <v>31</v>
      </c>
      <c r="B44" s="25" t="s">
        <v>39</v>
      </c>
      <c r="C44" s="30" t="s">
        <v>63</v>
      </c>
      <c r="D44" s="37" t="s">
        <v>93</v>
      </c>
      <c r="E44" s="13">
        <v>1650</v>
      </c>
      <c r="F44" s="35" t="s">
        <v>85</v>
      </c>
      <c r="G44" s="13">
        <v>495</v>
      </c>
      <c r="H44" s="14">
        <f>ROUND(G44*20.77%,2)</f>
        <v>102.81</v>
      </c>
      <c r="I44" s="34">
        <f t="shared" ref="I44:I107" si="3">G44+H44</f>
        <v>597.80999999999995</v>
      </c>
      <c r="J44" s="32" t="s">
        <v>14</v>
      </c>
      <c r="K44" s="10"/>
      <c r="L44" s="10"/>
      <c r="M44" s="10"/>
      <c r="N44" s="10"/>
      <c r="O44" s="10"/>
      <c r="P44" s="10"/>
      <c r="Q44" s="10"/>
      <c r="R44" s="10"/>
    </row>
    <row r="45" spans="1:18" s="36" customFormat="1" x14ac:dyDescent="0.2">
      <c r="A45" s="33">
        <v>32</v>
      </c>
      <c r="B45" s="25" t="s">
        <v>39</v>
      </c>
      <c r="C45" s="30" t="s">
        <v>6</v>
      </c>
      <c r="D45" s="37" t="s">
        <v>64</v>
      </c>
      <c r="E45" s="13">
        <v>612.86666666666679</v>
      </c>
      <c r="F45" s="35" t="s">
        <v>85</v>
      </c>
      <c r="G45" s="13">
        <v>183.86</v>
      </c>
      <c r="H45" s="14">
        <f t="shared" ref="H45:H64" si="4">ROUND(G45*23.59%,2)</f>
        <v>43.37</v>
      </c>
      <c r="I45" s="34">
        <f t="shared" si="3"/>
        <v>227.23000000000002</v>
      </c>
      <c r="J45" s="13"/>
      <c r="K45" s="10"/>
      <c r="L45" s="10"/>
      <c r="M45" s="10"/>
      <c r="N45" s="10"/>
      <c r="O45" s="10"/>
      <c r="P45" s="10"/>
      <c r="Q45" s="10"/>
      <c r="R45" s="10"/>
    </row>
    <row r="46" spans="1:18" s="36" customFormat="1" x14ac:dyDescent="0.2">
      <c r="A46" s="33">
        <v>33</v>
      </c>
      <c r="B46" s="25" t="s">
        <v>39</v>
      </c>
      <c r="C46" s="30" t="s">
        <v>52</v>
      </c>
      <c r="D46" s="37" t="s">
        <v>65</v>
      </c>
      <c r="E46" s="13">
        <v>1295</v>
      </c>
      <c r="F46" s="35" t="s">
        <v>85</v>
      </c>
      <c r="G46" s="13">
        <v>388.5</v>
      </c>
      <c r="H46" s="14">
        <f t="shared" si="4"/>
        <v>91.65</v>
      </c>
      <c r="I46" s="34">
        <f t="shared" si="3"/>
        <v>480.15</v>
      </c>
      <c r="J46" s="13"/>
      <c r="K46" s="10"/>
      <c r="L46" s="10"/>
      <c r="M46" s="10"/>
      <c r="N46" s="10"/>
      <c r="O46" s="10"/>
      <c r="P46" s="10"/>
      <c r="Q46" s="10"/>
      <c r="R46" s="10"/>
    </row>
    <row r="47" spans="1:18" s="36" customFormat="1" x14ac:dyDescent="0.2">
      <c r="A47" s="33">
        <v>34</v>
      </c>
      <c r="B47" s="25" t="s">
        <v>39</v>
      </c>
      <c r="C47" s="30" t="s">
        <v>17</v>
      </c>
      <c r="D47" s="37" t="s">
        <v>66</v>
      </c>
      <c r="E47" s="13">
        <v>1090</v>
      </c>
      <c r="F47" s="35" t="s">
        <v>85</v>
      </c>
      <c r="G47" s="13">
        <v>327</v>
      </c>
      <c r="H47" s="14">
        <f t="shared" si="4"/>
        <v>77.14</v>
      </c>
      <c r="I47" s="34">
        <f t="shared" si="3"/>
        <v>404.14</v>
      </c>
      <c r="J47" s="13"/>
      <c r="K47" s="10"/>
      <c r="L47" s="10"/>
      <c r="M47" s="10"/>
      <c r="N47" s="10"/>
      <c r="O47" s="10"/>
      <c r="P47" s="10"/>
      <c r="Q47" s="10"/>
      <c r="R47" s="10"/>
    </row>
    <row r="48" spans="1:18" s="36" customFormat="1" x14ac:dyDescent="0.2">
      <c r="A48" s="33">
        <v>35</v>
      </c>
      <c r="B48" s="25" t="s">
        <v>39</v>
      </c>
      <c r="C48" s="30" t="s">
        <v>17</v>
      </c>
      <c r="D48" s="37" t="s">
        <v>66</v>
      </c>
      <c r="E48" s="13">
        <v>1090</v>
      </c>
      <c r="F48" s="35" t="s">
        <v>85</v>
      </c>
      <c r="G48" s="13">
        <v>327</v>
      </c>
      <c r="H48" s="14">
        <f t="shared" si="4"/>
        <v>77.14</v>
      </c>
      <c r="I48" s="34">
        <f t="shared" si="3"/>
        <v>404.14</v>
      </c>
      <c r="J48" s="13"/>
      <c r="K48" s="10"/>
      <c r="L48" s="10"/>
      <c r="M48" s="10"/>
      <c r="N48" s="10"/>
      <c r="O48" s="10"/>
      <c r="P48" s="10"/>
      <c r="Q48" s="10"/>
      <c r="R48" s="10"/>
    </row>
    <row r="49" spans="1:18" s="36" customFormat="1" x14ac:dyDescent="0.2">
      <c r="A49" s="33">
        <v>36</v>
      </c>
      <c r="B49" s="25" t="s">
        <v>39</v>
      </c>
      <c r="C49" s="30" t="s">
        <v>17</v>
      </c>
      <c r="D49" s="37" t="s">
        <v>66</v>
      </c>
      <c r="E49" s="13">
        <v>1090</v>
      </c>
      <c r="F49" s="35" t="s">
        <v>85</v>
      </c>
      <c r="G49" s="13">
        <v>327</v>
      </c>
      <c r="H49" s="14">
        <f t="shared" si="4"/>
        <v>77.14</v>
      </c>
      <c r="I49" s="34">
        <f t="shared" si="3"/>
        <v>404.14</v>
      </c>
      <c r="J49" s="13"/>
      <c r="K49" s="10"/>
      <c r="L49" s="10"/>
      <c r="M49" s="10"/>
      <c r="N49" s="10"/>
      <c r="O49" s="10"/>
      <c r="P49" s="10"/>
      <c r="Q49" s="10"/>
      <c r="R49" s="10"/>
    </row>
    <row r="50" spans="1:18" s="36" customFormat="1" x14ac:dyDescent="0.2">
      <c r="A50" s="33">
        <v>37</v>
      </c>
      <c r="B50" s="25" t="s">
        <v>39</v>
      </c>
      <c r="C50" s="30" t="s">
        <v>17</v>
      </c>
      <c r="D50" s="37" t="s">
        <v>66</v>
      </c>
      <c r="E50" s="13">
        <v>622.86666666666679</v>
      </c>
      <c r="F50" s="35" t="s">
        <v>85</v>
      </c>
      <c r="G50" s="13">
        <v>186.86</v>
      </c>
      <c r="H50" s="14">
        <f t="shared" si="4"/>
        <v>44.08</v>
      </c>
      <c r="I50" s="34">
        <f t="shared" si="3"/>
        <v>230.94</v>
      </c>
      <c r="J50" s="13"/>
      <c r="K50" s="10"/>
      <c r="L50" s="10"/>
      <c r="M50" s="10"/>
      <c r="N50" s="10"/>
      <c r="O50" s="10"/>
      <c r="P50" s="10"/>
      <c r="Q50" s="10"/>
      <c r="R50" s="10"/>
    </row>
    <row r="51" spans="1:18" s="36" customFormat="1" x14ac:dyDescent="0.2">
      <c r="A51" s="33">
        <v>38</v>
      </c>
      <c r="B51" s="25" t="s">
        <v>39</v>
      </c>
      <c r="C51" s="30" t="s">
        <v>17</v>
      </c>
      <c r="D51" s="37" t="s">
        <v>66</v>
      </c>
      <c r="E51" s="13">
        <v>1090</v>
      </c>
      <c r="F51" s="35" t="s">
        <v>85</v>
      </c>
      <c r="G51" s="13">
        <v>327</v>
      </c>
      <c r="H51" s="14">
        <f t="shared" si="4"/>
        <v>77.14</v>
      </c>
      <c r="I51" s="34">
        <f t="shared" si="3"/>
        <v>404.14</v>
      </c>
      <c r="J51" s="13"/>
      <c r="K51" s="10"/>
      <c r="L51" s="10"/>
      <c r="M51" s="10"/>
      <c r="N51" s="10"/>
      <c r="O51" s="10"/>
      <c r="P51" s="10"/>
      <c r="Q51" s="10"/>
      <c r="R51" s="10"/>
    </row>
    <row r="52" spans="1:18" s="36" customFormat="1" x14ac:dyDescent="0.2">
      <c r="A52" s="33">
        <v>39</v>
      </c>
      <c r="B52" s="25" t="s">
        <v>39</v>
      </c>
      <c r="C52" s="30" t="s">
        <v>17</v>
      </c>
      <c r="D52" s="37" t="s">
        <v>66</v>
      </c>
      <c r="E52" s="13">
        <v>259.53333333333336</v>
      </c>
      <c r="F52" s="35" t="s">
        <v>85</v>
      </c>
      <c r="G52" s="13">
        <v>77.86</v>
      </c>
      <c r="H52" s="14">
        <f t="shared" si="4"/>
        <v>18.37</v>
      </c>
      <c r="I52" s="34">
        <f t="shared" si="3"/>
        <v>96.23</v>
      </c>
      <c r="J52" s="13"/>
      <c r="K52" s="10"/>
      <c r="L52" s="10"/>
      <c r="M52" s="10"/>
      <c r="N52" s="10"/>
      <c r="O52" s="10"/>
      <c r="P52" s="10"/>
      <c r="Q52" s="10"/>
      <c r="R52" s="10"/>
    </row>
    <row r="53" spans="1:18" s="36" customFormat="1" x14ac:dyDescent="0.2">
      <c r="A53" s="33">
        <v>40</v>
      </c>
      <c r="B53" s="25" t="s">
        <v>39</v>
      </c>
      <c r="C53" s="30" t="s">
        <v>17</v>
      </c>
      <c r="D53" s="37" t="s">
        <v>66</v>
      </c>
      <c r="E53" s="13">
        <v>1090</v>
      </c>
      <c r="F53" s="35" t="s">
        <v>85</v>
      </c>
      <c r="G53" s="13">
        <v>327</v>
      </c>
      <c r="H53" s="14">
        <f t="shared" si="4"/>
        <v>77.14</v>
      </c>
      <c r="I53" s="34">
        <f t="shared" si="3"/>
        <v>404.14</v>
      </c>
      <c r="J53" s="13"/>
      <c r="K53" s="10"/>
      <c r="L53" s="10"/>
      <c r="M53" s="10"/>
      <c r="N53" s="10"/>
      <c r="O53" s="10"/>
      <c r="P53" s="10"/>
      <c r="Q53" s="10"/>
      <c r="R53" s="10"/>
    </row>
    <row r="54" spans="1:18" s="36" customFormat="1" x14ac:dyDescent="0.2">
      <c r="A54" s="33">
        <v>41</v>
      </c>
      <c r="B54" s="25" t="s">
        <v>40</v>
      </c>
      <c r="C54" s="30" t="s">
        <v>47</v>
      </c>
      <c r="D54" s="37" t="s">
        <v>67</v>
      </c>
      <c r="E54" s="13">
        <v>1970</v>
      </c>
      <c r="F54" s="35" t="s">
        <v>85</v>
      </c>
      <c r="G54" s="13">
        <v>591</v>
      </c>
      <c r="H54" s="14">
        <f t="shared" si="4"/>
        <v>139.41999999999999</v>
      </c>
      <c r="I54" s="34">
        <f t="shared" si="3"/>
        <v>730.42</v>
      </c>
      <c r="J54" s="13"/>
      <c r="K54" s="10"/>
      <c r="L54" s="10"/>
      <c r="M54" s="10"/>
      <c r="N54" s="10"/>
      <c r="O54" s="10"/>
      <c r="P54" s="10"/>
      <c r="Q54" s="10"/>
      <c r="R54" s="10"/>
    </row>
    <row r="55" spans="1:18" s="36" customFormat="1" x14ac:dyDescent="0.2">
      <c r="A55" s="33">
        <v>42</v>
      </c>
      <c r="B55" s="25" t="s">
        <v>40</v>
      </c>
      <c r="C55" s="30" t="s">
        <v>63</v>
      </c>
      <c r="D55" s="37" t="s">
        <v>68</v>
      </c>
      <c r="E55" s="13">
        <v>1579</v>
      </c>
      <c r="F55" s="35" t="s">
        <v>85</v>
      </c>
      <c r="G55" s="13">
        <v>473.7</v>
      </c>
      <c r="H55" s="14">
        <f t="shared" si="4"/>
        <v>111.75</v>
      </c>
      <c r="I55" s="34">
        <f t="shared" si="3"/>
        <v>585.45000000000005</v>
      </c>
      <c r="J55" s="13"/>
      <c r="K55" s="10"/>
      <c r="L55" s="10"/>
      <c r="M55" s="10"/>
      <c r="N55" s="10"/>
      <c r="O55" s="10"/>
      <c r="P55" s="10"/>
      <c r="Q55" s="10"/>
      <c r="R55" s="10"/>
    </row>
    <row r="56" spans="1:18" s="36" customFormat="1" x14ac:dyDescent="0.2">
      <c r="A56" s="33">
        <v>43</v>
      </c>
      <c r="B56" s="25" t="s">
        <v>40</v>
      </c>
      <c r="C56" s="30" t="s">
        <v>101</v>
      </c>
      <c r="D56" s="37" t="s">
        <v>64</v>
      </c>
      <c r="E56" s="13">
        <v>1058.5666666666666</v>
      </c>
      <c r="F56" s="35" t="s">
        <v>85</v>
      </c>
      <c r="G56" s="13">
        <v>317.57</v>
      </c>
      <c r="H56" s="14">
        <f t="shared" si="4"/>
        <v>74.91</v>
      </c>
      <c r="I56" s="34">
        <f t="shared" si="3"/>
        <v>392.48</v>
      </c>
      <c r="J56" s="13"/>
      <c r="K56" s="10"/>
      <c r="L56" s="10"/>
      <c r="M56" s="10"/>
      <c r="N56" s="10"/>
      <c r="O56" s="10"/>
      <c r="P56" s="10"/>
      <c r="Q56" s="10"/>
      <c r="R56" s="10"/>
    </row>
    <row r="57" spans="1:18" s="36" customFormat="1" x14ac:dyDescent="0.2">
      <c r="A57" s="33">
        <v>44</v>
      </c>
      <c r="B57" s="25" t="s">
        <v>40</v>
      </c>
      <c r="C57" s="30" t="s">
        <v>56</v>
      </c>
      <c r="D57" s="37" t="s">
        <v>64</v>
      </c>
      <c r="E57" s="13">
        <v>780</v>
      </c>
      <c r="F57" s="35" t="s">
        <v>85</v>
      </c>
      <c r="G57" s="13">
        <v>234</v>
      </c>
      <c r="H57" s="14">
        <f t="shared" si="4"/>
        <v>55.2</v>
      </c>
      <c r="I57" s="34">
        <f t="shared" si="3"/>
        <v>289.2</v>
      </c>
      <c r="J57" s="13"/>
      <c r="K57" s="10"/>
      <c r="L57" s="10"/>
      <c r="M57" s="10"/>
      <c r="N57" s="10"/>
      <c r="O57" s="10"/>
      <c r="P57" s="10"/>
      <c r="Q57" s="10"/>
      <c r="R57" s="10"/>
    </row>
    <row r="58" spans="1:18" s="36" customFormat="1" x14ac:dyDescent="0.2">
      <c r="A58" s="33">
        <v>45</v>
      </c>
      <c r="B58" s="25" t="s">
        <v>40</v>
      </c>
      <c r="C58" s="30" t="s">
        <v>6</v>
      </c>
      <c r="D58" s="37" t="s">
        <v>64</v>
      </c>
      <c r="E58" s="13">
        <v>612.86666666666679</v>
      </c>
      <c r="F58" s="35" t="s">
        <v>85</v>
      </c>
      <c r="G58" s="13">
        <v>183.86</v>
      </c>
      <c r="H58" s="14">
        <f t="shared" si="4"/>
        <v>43.37</v>
      </c>
      <c r="I58" s="34">
        <f t="shared" si="3"/>
        <v>227.23000000000002</v>
      </c>
      <c r="J58" s="13"/>
      <c r="K58" s="10"/>
      <c r="L58" s="10"/>
      <c r="M58" s="10"/>
      <c r="N58" s="10"/>
      <c r="O58" s="10"/>
      <c r="P58" s="10"/>
      <c r="Q58" s="10"/>
      <c r="R58" s="10"/>
    </row>
    <row r="59" spans="1:18" s="36" customFormat="1" x14ac:dyDescent="0.2">
      <c r="A59" s="33">
        <v>46</v>
      </c>
      <c r="B59" s="25" t="s">
        <v>40</v>
      </c>
      <c r="C59" s="30" t="s">
        <v>17</v>
      </c>
      <c r="D59" s="37" t="s">
        <v>66</v>
      </c>
      <c r="E59" s="13">
        <v>1090</v>
      </c>
      <c r="F59" s="35" t="s">
        <v>85</v>
      </c>
      <c r="G59" s="13">
        <v>327</v>
      </c>
      <c r="H59" s="14">
        <f t="shared" si="4"/>
        <v>77.14</v>
      </c>
      <c r="I59" s="34">
        <f t="shared" si="3"/>
        <v>404.14</v>
      </c>
      <c r="J59" s="13"/>
      <c r="K59" s="10"/>
      <c r="L59" s="10"/>
      <c r="M59" s="10"/>
      <c r="N59" s="10"/>
      <c r="O59" s="10"/>
      <c r="P59" s="10"/>
      <c r="Q59" s="10"/>
      <c r="R59" s="10"/>
    </row>
    <row r="60" spans="1:18" s="36" customFormat="1" x14ac:dyDescent="0.2">
      <c r="A60" s="33">
        <v>47</v>
      </c>
      <c r="B60" s="25" t="s">
        <v>40</v>
      </c>
      <c r="C60" s="30" t="s">
        <v>17</v>
      </c>
      <c r="D60" s="37" t="s">
        <v>95</v>
      </c>
      <c r="E60" s="13">
        <v>976.2</v>
      </c>
      <c r="F60" s="35" t="s">
        <v>85</v>
      </c>
      <c r="G60" s="13">
        <v>292.86</v>
      </c>
      <c r="H60" s="14">
        <f t="shared" si="4"/>
        <v>69.09</v>
      </c>
      <c r="I60" s="34">
        <f t="shared" si="3"/>
        <v>361.95000000000005</v>
      </c>
      <c r="J60" s="13"/>
      <c r="K60" s="10"/>
      <c r="L60" s="10"/>
      <c r="M60" s="10"/>
      <c r="N60" s="10"/>
      <c r="O60" s="10"/>
      <c r="P60" s="10"/>
      <c r="Q60" s="10"/>
      <c r="R60" s="10"/>
    </row>
    <row r="61" spans="1:18" s="36" customFormat="1" x14ac:dyDescent="0.2">
      <c r="A61" s="33">
        <v>48</v>
      </c>
      <c r="B61" s="25" t="s">
        <v>40</v>
      </c>
      <c r="C61" s="30" t="s">
        <v>17</v>
      </c>
      <c r="D61" s="37" t="s">
        <v>66</v>
      </c>
      <c r="E61" s="13">
        <v>986.2</v>
      </c>
      <c r="F61" s="35" t="s">
        <v>89</v>
      </c>
      <c r="G61" s="13">
        <v>197.24</v>
      </c>
      <c r="H61" s="14">
        <f t="shared" si="4"/>
        <v>46.53</v>
      </c>
      <c r="I61" s="34">
        <f t="shared" si="3"/>
        <v>243.77</v>
      </c>
      <c r="J61" s="13"/>
      <c r="K61" s="10"/>
      <c r="L61" s="10"/>
      <c r="M61" s="10"/>
      <c r="N61" s="10"/>
      <c r="O61" s="10"/>
      <c r="P61" s="10"/>
      <c r="Q61" s="10"/>
      <c r="R61" s="10"/>
    </row>
    <row r="62" spans="1:18" s="36" customFormat="1" x14ac:dyDescent="0.2">
      <c r="A62" s="33">
        <v>49</v>
      </c>
      <c r="B62" s="25" t="s">
        <v>40</v>
      </c>
      <c r="C62" s="30" t="s">
        <v>17</v>
      </c>
      <c r="D62" s="37" t="s">
        <v>66</v>
      </c>
      <c r="E62" s="13">
        <v>726.66666666666674</v>
      </c>
      <c r="F62" s="35" t="s">
        <v>85</v>
      </c>
      <c r="G62" s="13">
        <v>218</v>
      </c>
      <c r="H62" s="14">
        <f t="shared" si="4"/>
        <v>51.43</v>
      </c>
      <c r="I62" s="34">
        <f t="shared" si="3"/>
        <v>269.43</v>
      </c>
      <c r="J62" s="13"/>
      <c r="K62" s="10"/>
      <c r="L62" s="10"/>
      <c r="M62" s="10"/>
      <c r="N62" s="10"/>
      <c r="O62" s="10"/>
      <c r="P62" s="10"/>
      <c r="Q62" s="10"/>
      <c r="R62" s="10"/>
    </row>
    <row r="63" spans="1:18" s="36" customFormat="1" x14ac:dyDescent="0.2">
      <c r="A63" s="33">
        <v>50</v>
      </c>
      <c r="B63" s="25" t="s">
        <v>40</v>
      </c>
      <c r="C63" s="30" t="s">
        <v>17</v>
      </c>
      <c r="D63" s="37" t="s">
        <v>66</v>
      </c>
      <c r="E63" s="13">
        <v>778.56666666666672</v>
      </c>
      <c r="F63" s="35" t="s">
        <v>85</v>
      </c>
      <c r="G63" s="13">
        <v>233.57</v>
      </c>
      <c r="H63" s="14">
        <f t="shared" si="4"/>
        <v>55.1</v>
      </c>
      <c r="I63" s="34">
        <f t="shared" si="3"/>
        <v>288.67</v>
      </c>
      <c r="J63" s="13"/>
      <c r="K63" s="10"/>
      <c r="L63" s="10"/>
      <c r="M63" s="10"/>
      <c r="N63" s="10"/>
      <c r="O63" s="10"/>
      <c r="P63" s="10"/>
      <c r="Q63" s="10"/>
      <c r="R63" s="10"/>
    </row>
    <row r="64" spans="1:18" s="36" customFormat="1" x14ac:dyDescent="0.2">
      <c r="A64" s="33">
        <v>51</v>
      </c>
      <c r="B64" s="25" t="s">
        <v>40</v>
      </c>
      <c r="C64" s="30" t="s">
        <v>17</v>
      </c>
      <c r="D64" s="37" t="s">
        <v>95</v>
      </c>
      <c r="E64" s="13">
        <v>1025</v>
      </c>
      <c r="F64" s="35" t="s">
        <v>89</v>
      </c>
      <c r="G64" s="13">
        <v>205</v>
      </c>
      <c r="H64" s="14">
        <f t="shared" si="4"/>
        <v>48.36</v>
      </c>
      <c r="I64" s="34">
        <f t="shared" si="3"/>
        <v>253.36</v>
      </c>
      <c r="J64" s="13"/>
      <c r="K64" s="10"/>
      <c r="L64" s="10"/>
      <c r="M64" s="10"/>
      <c r="N64" s="10"/>
      <c r="O64" s="10"/>
      <c r="P64" s="10"/>
      <c r="Q64" s="10"/>
      <c r="R64" s="10"/>
    </row>
    <row r="65" spans="1:18" s="36" customFormat="1" ht="38.25" x14ac:dyDescent="0.2">
      <c r="A65" s="33">
        <v>52</v>
      </c>
      <c r="B65" s="25" t="s">
        <v>40</v>
      </c>
      <c r="C65" s="30" t="s">
        <v>17</v>
      </c>
      <c r="D65" s="37" t="s">
        <v>66</v>
      </c>
      <c r="E65" s="13">
        <v>1090</v>
      </c>
      <c r="F65" s="35" t="s">
        <v>85</v>
      </c>
      <c r="G65" s="13">
        <v>327</v>
      </c>
      <c r="H65" s="14">
        <f t="shared" ref="H65:H66" si="5">ROUND(G65*20.77%,2)</f>
        <v>67.92</v>
      </c>
      <c r="I65" s="34">
        <f t="shared" si="3"/>
        <v>394.92</v>
      </c>
      <c r="J65" s="32" t="s">
        <v>14</v>
      </c>
      <c r="K65" s="10"/>
      <c r="L65" s="10"/>
      <c r="M65" s="10"/>
      <c r="N65" s="10"/>
      <c r="O65" s="10"/>
      <c r="P65" s="10"/>
      <c r="Q65" s="10"/>
      <c r="R65" s="10"/>
    </row>
    <row r="66" spans="1:18" s="36" customFormat="1" ht="38.25" x14ac:dyDescent="0.2">
      <c r="A66" s="33">
        <v>53</v>
      </c>
      <c r="B66" s="25" t="s">
        <v>40</v>
      </c>
      <c r="C66" s="30" t="s">
        <v>69</v>
      </c>
      <c r="D66" s="37" t="s">
        <v>70</v>
      </c>
      <c r="E66" s="13">
        <v>531.66666666666674</v>
      </c>
      <c r="F66" s="35" t="s">
        <v>85</v>
      </c>
      <c r="G66" s="13">
        <v>159.5</v>
      </c>
      <c r="H66" s="14">
        <f t="shared" si="5"/>
        <v>33.130000000000003</v>
      </c>
      <c r="I66" s="34">
        <f t="shared" si="3"/>
        <v>192.63</v>
      </c>
      <c r="J66" s="32" t="s">
        <v>14</v>
      </c>
      <c r="K66" s="10"/>
      <c r="L66" s="10"/>
      <c r="M66" s="10"/>
      <c r="N66" s="10"/>
      <c r="O66" s="10"/>
      <c r="P66" s="10"/>
      <c r="Q66" s="10"/>
      <c r="R66" s="10"/>
    </row>
    <row r="67" spans="1:18" s="36" customFormat="1" x14ac:dyDescent="0.2">
      <c r="A67" s="33">
        <v>54</v>
      </c>
      <c r="B67" s="25" t="s">
        <v>41</v>
      </c>
      <c r="C67" s="30" t="s">
        <v>47</v>
      </c>
      <c r="D67" s="37" t="s">
        <v>67</v>
      </c>
      <c r="E67" s="13">
        <v>1970</v>
      </c>
      <c r="F67" s="35" t="s">
        <v>89</v>
      </c>
      <c r="G67" s="13">
        <v>394</v>
      </c>
      <c r="H67" s="14">
        <f t="shared" ref="H67:H124" si="6">ROUND(G67*23.59%,2)</f>
        <v>92.94</v>
      </c>
      <c r="I67" s="34">
        <f t="shared" si="3"/>
        <v>486.94</v>
      </c>
      <c r="J67" s="13"/>
      <c r="K67" s="10"/>
      <c r="L67" s="10"/>
      <c r="M67" s="10"/>
      <c r="N67" s="10"/>
      <c r="O67" s="10"/>
      <c r="P67" s="10"/>
      <c r="Q67" s="10"/>
      <c r="R67" s="10"/>
    </row>
    <row r="68" spans="1:18" s="36" customFormat="1" x14ac:dyDescent="0.2">
      <c r="A68" s="33">
        <v>55</v>
      </c>
      <c r="B68" s="25" t="s">
        <v>41</v>
      </c>
      <c r="C68" s="30" t="s">
        <v>56</v>
      </c>
      <c r="D68" s="37" t="s">
        <v>64</v>
      </c>
      <c r="E68" s="13">
        <v>891.43333333333339</v>
      </c>
      <c r="F68" s="35" t="s">
        <v>85</v>
      </c>
      <c r="G68" s="13">
        <v>267.43</v>
      </c>
      <c r="H68" s="14">
        <f t="shared" si="6"/>
        <v>63.09</v>
      </c>
      <c r="I68" s="34">
        <f t="shared" si="3"/>
        <v>330.52</v>
      </c>
      <c r="J68" s="13"/>
      <c r="K68" s="10"/>
      <c r="L68" s="10"/>
      <c r="M68" s="10"/>
      <c r="N68" s="10"/>
      <c r="O68" s="10"/>
      <c r="P68" s="10"/>
      <c r="Q68" s="10"/>
      <c r="R68" s="10"/>
    </row>
    <row r="69" spans="1:18" s="36" customFormat="1" x14ac:dyDescent="0.2">
      <c r="A69" s="33">
        <v>56</v>
      </c>
      <c r="B69" s="25" t="s">
        <v>41</v>
      </c>
      <c r="C69" s="30" t="s">
        <v>17</v>
      </c>
      <c r="D69" s="37" t="s">
        <v>66</v>
      </c>
      <c r="E69" s="13">
        <v>830.4666666666667</v>
      </c>
      <c r="F69" s="35" t="s">
        <v>85</v>
      </c>
      <c r="G69" s="13">
        <v>249.14</v>
      </c>
      <c r="H69" s="14">
        <f t="shared" si="6"/>
        <v>58.77</v>
      </c>
      <c r="I69" s="34">
        <f t="shared" si="3"/>
        <v>307.90999999999997</v>
      </c>
      <c r="J69" s="13"/>
      <c r="K69" s="10"/>
      <c r="L69" s="10"/>
      <c r="M69" s="10"/>
      <c r="N69" s="10"/>
      <c r="O69" s="10"/>
      <c r="P69" s="10"/>
      <c r="Q69" s="10"/>
      <c r="R69" s="10"/>
    </row>
    <row r="70" spans="1:18" s="36" customFormat="1" x14ac:dyDescent="0.2">
      <c r="A70" s="33">
        <v>57</v>
      </c>
      <c r="B70" s="25" t="s">
        <v>41</v>
      </c>
      <c r="C70" s="30" t="s">
        <v>17</v>
      </c>
      <c r="D70" s="37" t="s">
        <v>66</v>
      </c>
      <c r="E70" s="13">
        <v>570.9666666666667</v>
      </c>
      <c r="F70" s="35" t="s">
        <v>85</v>
      </c>
      <c r="G70" s="13">
        <v>171.29</v>
      </c>
      <c r="H70" s="14">
        <f t="shared" si="6"/>
        <v>40.409999999999997</v>
      </c>
      <c r="I70" s="34">
        <f t="shared" si="3"/>
        <v>211.7</v>
      </c>
      <c r="J70" s="13"/>
      <c r="K70" s="10"/>
      <c r="L70" s="10"/>
      <c r="M70" s="10"/>
      <c r="N70" s="10"/>
      <c r="O70" s="10"/>
      <c r="P70" s="10"/>
      <c r="Q70" s="10"/>
      <c r="R70" s="10"/>
    </row>
    <row r="71" spans="1:18" s="36" customFormat="1" x14ac:dyDescent="0.2">
      <c r="A71" s="33">
        <v>58</v>
      </c>
      <c r="B71" s="25" t="s">
        <v>41</v>
      </c>
      <c r="C71" s="30" t="s">
        <v>17</v>
      </c>
      <c r="D71" s="37" t="s">
        <v>66</v>
      </c>
      <c r="E71" s="13">
        <v>986.2</v>
      </c>
      <c r="F71" s="35" t="s">
        <v>85</v>
      </c>
      <c r="G71" s="13">
        <v>295.86</v>
      </c>
      <c r="H71" s="14">
        <f t="shared" si="6"/>
        <v>69.790000000000006</v>
      </c>
      <c r="I71" s="34">
        <f t="shared" si="3"/>
        <v>365.65000000000003</v>
      </c>
      <c r="J71" s="13"/>
      <c r="K71" s="10"/>
      <c r="L71" s="10"/>
      <c r="M71" s="10"/>
      <c r="N71" s="10"/>
      <c r="O71" s="10"/>
      <c r="P71" s="10"/>
      <c r="Q71" s="10"/>
      <c r="R71" s="10"/>
    </row>
    <row r="72" spans="1:18" s="36" customFormat="1" x14ac:dyDescent="0.2">
      <c r="A72" s="33">
        <v>59</v>
      </c>
      <c r="B72" s="25" t="s">
        <v>41</v>
      </c>
      <c r="C72" s="30" t="s">
        <v>17</v>
      </c>
      <c r="D72" s="37" t="s">
        <v>66</v>
      </c>
      <c r="E72" s="13">
        <v>1090</v>
      </c>
      <c r="F72" s="35" t="s">
        <v>85</v>
      </c>
      <c r="G72" s="13">
        <v>327</v>
      </c>
      <c r="H72" s="14">
        <f t="shared" si="6"/>
        <v>77.14</v>
      </c>
      <c r="I72" s="34">
        <f t="shared" si="3"/>
        <v>404.14</v>
      </c>
      <c r="J72" s="13"/>
      <c r="K72" s="10"/>
      <c r="L72" s="10"/>
      <c r="M72" s="10"/>
      <c r="N72" s="10"/>
      <c r="O72" s="10"/>
      <c r="P72" s="10"/>
      <c r="Q72" s="10"/>
      <c r="R72" s="10"/>
    </row>
    <row r="73" spans="1:18" s="36" customFormat="1" x14ac:dyDescent="0.2">
      <c r="A73" s="33">
        <v>60</v>
      </c>
      <c r="B73" s="25" t="s">
        <v>41</v>
      </c>
      <c r="C73" s="30" t="s">
        <v>17</v>
      </c>
      <c r="D73" s="37" t="s">
        <v>66</v>
      </c>
      <c r="E73" s="13">
        <v>882.36666666666667</v>
      </c>
      <c r="F73" s="35" t="s">
        <v>85</v>
      </c>
      <c r="G73" s="13">
        <v>264.70999999999998</v>
      </c>
      <c r="H73" s="14">
        <f t="shared" si="6"/>
        <v>62.45</v>
      </c>
      <c r="I73" s="34">
        <f t="shared" si="3"/>
        <v>327.15999999999997</v>
      </c>
      <c r="J73" s="13"/>
      <c r="K73" s="10"/>
      <c r="L73" s="10"/>
      <c r="M73" s="10"/>
      <c r="N73" s="10"/>
      <c r="O73" s="10"/>
      <c r="P73" s="10"/>
      <c r="Q73" s="10"/>
      <c r="R73" s="10"/>
    </row>
    <row r="74" spans="1:18" s="36" customFormat="1" x14ac:dyDescent="0.2">
      <c r="A74" s="33">
        <v>61</v>
      </c>
      <c r="B74" s="25" t="s">
        <v>41</v>
      </c>
      <c r="C74" s="30" t="s">
        <v>17</v>
      </c>
      <c r="D74" s="37" t="s">
        <v>66</v>
      </c>
      <c r="E74" s="13">
        <v>1090</v>
      </c>
      <c r="F74" s="35" t="s">
        <v>85</v>
      </c>
      <c r="G74" s="13">
        <v>327</v>
      </c>
      <c r="H74" s="14">
        <f t="shared" si="6"/>
        <v>77.14</v>
      </c>
      <c r="I74" s="34">
        <f t="shared" si="3"/>
        <v>404.14</v>
      </c>
      <c r="J74" s="13"/>
      <c r="K74" s="10"/>
      <c r="L74" s="10"/>
      <c r="M74" s="10"/>
      <c r="N74" s="10"/>
      <c r="O74" s="10"/>
      <c r="P74" s="10"/>
      <c r="Q74" s="10"/>
      <c r="R74" s="10"/>
    </row>
    <row r="75" spans="1:18" s="36" customFormat="1" x14ac:dyDescent="0.2">
      <c r="A75" s="33">
        <v>62</v>
      </c>
      <c r="B75" s="25" t="s">
        <v>41</v>
      </c>
      <c r="C75" s="30" t="s">
        <v>81</v>
      </c>
      <c r="D75" s="37" t="s">
        <v>70</v>
      </c>
      <c r="E75" s="13">
        <v>870</v>
      </c>
      <c r="F75" s="35" t="s">
        <v>85</v>
      </c>
      <c r="G75" s="13">
        <v>261</v>
      </c>
      <c r="H75" s="14">
        <f t="shared" si="6"/>
        <v>61.57</v>
      </c>
      <c r="I75" s="34">
        <f t="shared" si="3"/>
        <v>322.57</v>
      </c>
      <c r="J75" s="13"/>
      <c r="K75" s="10"/>
      <c r="L75" s="10"/>
      <c r="M75" s="10"/>
      <c r="N75" s="10"/>
      <c r="O75" s="10"/>
      <c r="P75" s="10"/>
      <c r="Q75" s="10"/>
      <c r="R75" s="10"/>
    </row>
    <row r="76" spans="1:18" s="36" customFormat="1" x14ac:dyDescent="0.2">
      <c r="A76" s="33">
        <v>63</v>
      </c>
      <c r="B76" s="25" t="s">
        <v>41</v>
      </c>
      <c r="C76" s="30" t="s">
        <v>69</v>
      </c>
      <c r="D76" s="37" t="s">
        <v>70</v>
      </c>
      <c r="E76" s="13">
        <v>725</v>
      </c>
      <c r="F76" s="35" t="s">
        <v>85</v>
      </c>
      <c r="G76" s="13">
        <v>217.5</v>
      </c>
      <c r="H76" s="14">
        <f t="shared" si="6"/>
        <v>51.31</v>
      </c>
      <c r="I76" s="34">
        <f t="shared" si="3"/>
        <v>268.81</v>
      </c>
      <c r="J76" s="13"/>
      <c r="K76" s="10"/>
      <c r="L76" s="10"/>
      <c r="M76" s="10"/>
      <c r="N76" s="10"/>
      <c r="O76" s="10"/>
      <c r="P76" s="10"/>
      <c r="Q76" s="10"/>
      <c r="R76" s="10"/>
    </row>
    <row r="77" spans="1:18" s="36" customFormat="1" x14ac:dyDescent="0.2">
      <c r="A77" s="33">
        <v>64</v>
      </c>
      <c r="B77" s="25" t="s">
        <v>42</v>
      </c>
      <c r="C77" s="30" t="s">
        <v>47</v>
      </c>
      <c r="D77" s="37" t="s">
        <v>67</v>
      </c>
      <c r="E77" s="13">
        <v>1970</v>
      </c>
      <c r="F77" s="35" t="s">
        <v>85</v>
      </c>
      <c r="G77" s="13">
        <v>591</v>
      </c>
      <c r="H77" s="14">
        <f t="shared" si="6"/>
        <v>139.41999999999999</v>
      </c>
      <c r="I77" s="34">
        <f t="shared" si="3"/>
        <v>730.42</v>
      </c>
      <c r="J77" s="13"/>
      <c r="K77" s="10"/>
      <c r="L77" s="10"/>
      <c r="M77" s="10"/>
      <c r="N77" s="10"/>
      <c r="O77" s="10"/>
      <c r="P77" s="10"/>
      <c r="Q77" s="10"/>
      <c r="R77" s="10"/>
    </row>
    <row r="78" spans="1:18" s="36" customFormat="1" x14ac:dyDescent="0.2">
      <c r="A78" s="33">
        <v>65</v>
      </c>
      <c r="B78" s="25" t="s">
        <v>42</v>
      </c>
      <c r="C78" s="30" t="s">
        <v>63</v>
      </c>
      <c r="D78" s="37" t="s">
        <v>68</v>
      </c>
      <c r="E78" s="13">
        <v>1203.0333333333335</v>
      </c>
      <c r="F78" s="35" t="s">
        <v>85</v>
      </c>
      <c r="G78" s="13">
        <v>360.91</v>
      </c>
      <c r="H78" s="14">
        <f t="shared" si="6"/>
        <v>85.14</v>
      </c>
      <c r="I78" s="34">
        <f t="shared" si="3"/>
        <v>446.05</v>
      </c>
      <c r="J78" s="13"/>
      <c r="K78" s="10"/>
      <c r="L78" s="10"/>
      <c r="M78" s="10"/>
      <c r="N78" s="10"/>
      <c r="O78" s="10"/>
      <c r="P78" s="10"/>
      <c r="Q78" s="10"/>
      <c r="R78" s="10"/>
    </row>
    <row r="79" spans="1:18" s="36" customFormat="1" x14ac:dyDescent="0.2">
      <c r="A79" s="33">
        <v>66</v>
      </c>
      <c r="B79" s="25" t="s">
        <v>42</v>
      </c>
      <c r="C79" s="30" t="s">
        <v>75</v>
      </c>
      <c r="D79" s="37" t="s">
        <v>65</v>
      </c>
      <c r="E79" s="13">
        <v>925</v>
      </c>
      <c r="F79" s="35" t="s">
        <v>89</v>
      </c>
      <c r="G79" s="13">
        <v>185</v>
      </c>
      <c r="H79" s="14">
        <f t="shared" si="6"/>
        <v>43.64</v>
      </c>
      <c r="I79" s="34">
        <f t="shared" si="3"/>
        <v>228.64</v>
      </c>
      <c r="J79" s="13"/>
      <c r="K79" s="10"/>
      <c r="L79" s="10"/>
      <c r="M79" s="10"/>
      <c r="N79" s="10"/>
      <c r="O79" s="10"/>
      <c r="P79" s="10"/>
      <c r="Q79" s="10"/>
      <c r="R79" s="10"/>
    </row>
    <row r="80" spans="1:18" s="36" customFormat="1" x14ac:dyDescent="0.2">
      <c r="A80" s="33">
        <v>67</v>
      </c>
      <c r="B80" s="25" t="s">
        <v>42</v>
      </c>
      <c r="C80" s="30" t="s">
        <v>17</v>
      </c>
      <c r="D80" s="37" t="s">
        <v>66</v>
      </c>
      <c r="E80" s="13">
        <v>1038.1000000000001</v>
      </c>
      <c r="F80" s="35" t="s">
        <v>85</v>
      </c>
      <c r="G80" s="13">
        <v>311.43</v>
      </c>
      <c r="H80" s="14">
        <f t="shared" si="6"/>
        <v>73.47</v>
      </c>
      <c r="I80" s="34">
        <f t="shared" si="3"/>
        <v>384.9</v>
      </c>
      <c r="J80" s="13"/>
      <c r="K80" s="10"/>
      <c r="L80" s="10"/>
      <c r="M80" s="10"/>
      <c r="N80" s="10"/>
      <c r="O80" s="10"/>
      <c r="P80" s="10"/>
      <c r="Q80" s="10"/>
      <c r="R80" s="10"/>
    </row>
    <row r="81" spans="1:18" s="36" customFormat="1" x14ac:dyDescent="0.2">
      <c r="A81" s="33">
        <v>68</v>
      </c>
      <c r="B81" s="25" t="s">
        <v>42</v>
      </c>
      <c r="C81" s="30" t="s">
        <v>17</v>
      </c>
      <c r="D81" s="37" t="s">
        <v>66</v>
      </c>
      <c r="E81" s="13">
        <v>1090</v>
      </c>
      <c r="F81" s="35" t="s">
        <v>85</v>
      </c>
      <c r="G81" s="13">
        <v>327</v>
      </c>
      <c r="H81" s="14">
        <f t="shared" si="6"/>
        <v>77.14</v>
      </c>
      <c r="I81" s="34">
        <f t="shared" si="3"/>
        <v>404.14</v>
      </c>
      <c r="J81" s="13"/>
      <c r="K81" s="10"/>
      <c r="L81" s="10"/>
      <c r="M81" s="10"/>
      <c r="N81" s="10"/>
      <c r="O81" s="10"/>
      <c r="P81" s="10"/>
      <c r="Q81" s="10"/>
      <c r="R81" s="10"/>
    </row>
    <row r="82" spans="1:18" s="36" customFormat="1" x14ac:dyDescent="0.2">
      <c r="A82" s="33">
        <v>69</v>
      </c>
      <c r="B82" s="25" t="s">
        <v>42</v>
      </c>
      <c r="C82" s="30" t="s">
        <v>17</v>
      </c>
      <c r="D82" s="37" t="s">
        <v>66</v>
      </c>
      <c r="E82" s="13">
        <v>1038.1000000000001</v>
      </c>
      <c r="F82" s="35" t="s">
        <v>85</v>
      </c>
      <c r="G82" s="13">
        <v>311.43</v>
      </c>
      <c r="H82" s="14">
        <f t="shared" si="6"/>
        <v>73.47</v>
      </c>
      <c r="I82" s="34">
        <f t="shared" si="3"/>
        <v>384.9</v>
      </c>
      <c r="J82" s="13"/>
      <c r="K82" s="10"/>
      <c r="L82" s="10"/>
      <c r="M82" s="10"/>
      <c r="N82" s="10"/>
      <c r="O82" s="10"/>
      <c r="P82" s="10"/>
      <c r="Q82" s="10"/>
      <c r="R82" s="10"/>
    </row>
    <row r="83" spans="1:18" s="36" customFormat="1" x14ac:dyDescent="0.2">
      <c r="A83" s="33">
        <v>70</v>
      </c>
      <c r="B83" s="25" t="s">
        <v>42</v>
      </c>
      <c r="C83" s="30" t="s">
        <v>17</v>
      </c>
      <c r="D83" s="37" t="s">
        <v>66</v>
      </c>
      <c r="E83" s="13">
        <v>570.93333333333339</v>
      </c>
      <c r="F83" s="35" t="s">
        <v>85</v>
      </c>
      <c r="G83" s="13">
        <v>171.28</v>
      </c>
      <c r="H83" s="14">
        <f t="shared" si="6"/>
        <v>40.4</v>
      </c>
      <c r="I83" s="34">
        <f t="shared" si="3"/>
        <v>211.68</v>
      </c>
      <c r="J83" s="13"/>
      <c r="K83" s="10"/>
      <c r="L83" s="10"/>
      <c r="M83" s="10"/>
      <c r="N83" s="10"/>
      <c r="O83" s="10"/>
      <c r="P83" s="10"/>
      <c r="Q83" s="10"/>
      <c r="R83" s="10"/>
    </row>
    <row r="84" spans="1:18" s="36" customFormat="1" x14ac:dyDescent="0.2">
      <c r="A84" s="33">
        <v>71</v>
      </c>
      <c r="B84" s="29" t="s">
        <v>90</v>
      </c>
      <c r="C84" s="30" t="s">
        <v>47</v>
      </c>
      <c r="D84" s="37" t="s">
        <v>50</v>
      </c>
      <c r="E84" s="13">
        <v>1346.3999999999999</v>
      </c>
      <c r="F84" s="35" t="s">
        <v>87</v>
      </c>
      <c r="G84" s="13">
        <v>134.63999999999999</v>
      </c>
      <c r="H84" s="14">
        <f t="shared" si="6"/>
        <v>31.76</v>
      </c>
      <c r="I84" s="34">
        <f t="shared" si="3"/>
        <v>166.39999999999998</v>
      </c>
      <c r="J84" s="13"/>
      <c r="K84" s="10"/>
      <c r="L84" s="10"/>
      <c r="M84" s="10"/>
      <c r="N84" s="10"/>
      <c r="O84" s="10"/>
      <c r="P84" s="10"/>
      <c r="Q84" s="10"/>
      <c r="R84" s="10"/>
    </row>
    <row r="85" spans="1:18" s="36" customFormat="1" x14ac:dyDescent="0.2">
      <c r="A85" s="33">
        <v>72</v>
      </c>
      <c r="B85" s="29" t="s">
        <v>90</v>
      </c>
      <c r="C85" s="30" t="s">
        <v>80</v>
      </c>
      <c r="D85" s="37" t="s">
        <v>66</v>
      </c>
      <c r="E85" s="13">
        <v>1090</v>
      </c>
      <c r="F85" s="35" t="s">
        <v>87</v>
      </c>
      <c r="G85" s="13">
        <v>109</v>
      </c>
      <c r="H85" s="14">
        <f t="shared" si="6"/>
        <v>25.71</v>
      </c>
      <c r="I85" s="34">
        <f t="shared" si="3"/>
        <v>134.71</v>
      </c>
      <c r="J85" s="13"/>
      <c r="K85" s="10"/>
      <c r="L85" s="10"/>
      <c r="M85" s="10"/>
      <c r="N85" s="10"/>
      <c r="O85" s="10"/>
      <c r="P85" s="10"/>
      <c r="Q85" s="10"/>
      <c r="R85" s="10"/>
    </row>
    <row r="86" spans="1:18" s="36" customFormat="1" x14ac:dyDescent="0.2">
      <c r="A86" s="33">
        <v>73</v>
      </c>
      <c r="B86" s="29" t="s">
        <v>90</v>
      </c>
      <c r="C86" s="30" t="s">
        <v>80</v>
      </c>
      <c r="D86" s="37" t="s">
        <v>66</v>
      </c>
      <c r="E86" s="13">
        <v>1090</v>
      </c>
      <c r="F86" s="35" t="s">
        <v>89</v>
      </c>
      <c r="G86" s="13">
        <v>218</v>
      </c>
      <c r="H86" s="14">
        <f t="shared" si="6"/>
        <v>51.43</v>
      </c>
      <c r="I86" s="34">
        <f t="shared" si="3"/>
        <v>269.43</v>
      </c>
      <c r="J86" s="13"/>
      <c r="K86" s="10"/>
      <c r="L86" s="10"/>
      <c r="M86" s="10"/>
      <c r="N86" s="10"/>
      <c r="O86" s="10"/>
      <c r="P86" s="10"/>
      <c r="Q86" s="10"/>
      <c r="R86" s="10"/>
    </row>
    <row r="87" spans="1:18" s="36" customFormat="1" x14ac:dyDescent="0.2">
      <c r="A87" s="33">
        <v>74</v>
      </c>
      <c r="B87" s="29" t="s">
        <v>21</v>
      </c>
      <c r="C87" s="30" t="s">
        <v>80</v>
      </c>
      <c r="D87" s="37" t="s">
        <v>66</v>
      </c>
      <c r="E87" s="13">
        <v>1090</v>
      </c>
      <c r="F87" s="35" t="s">
        <v>85</v>
      </c>
      <c r="G87" s="13">
        <v>327</v>
      </c>
      <c r="H87" s="14">
        <f t="shared" si="6"/>
        <v>77.14</v>
      </c>
      <c r="I87" s="34">
        <f t="shared" si="3"/>
        <v>404.14</v>
      </c>
      <c r="J87" s="13"/>
      <c r="K87" s="10"/>
      <c r="L87" s="10"/>
      <c r="M87" s="10"/>
      <c r="N87" s="10"/>
      <c r="O87" s="10"/>
      <c r="P87" s="10"/>
      <c r="Q87" s="10"/>
      <c r="R87" s="10"/>
    </row>
    <row r="88" spans="1:18" s="36" customFormat="1" x14ac:dyDescent="0.2">
      <c r="A88" s="33">
        <v>75</v>
      </c>
      <c r="B88" s="29" t="s">
        <v>22</v>
      </c>
      <c r="C88" s="30" t="s">
        <v>47</v>
      </c>
      <c r="D88" s="37" t="s">
        <v>67</v>
      </c>
      <c r="E88" s="13">
        <v>1970</v>
      </c>
      <c r="F88" s="35" t="s">
        <v>87</v>
      </c>
      <c r="G88" s="13">
        <v>197</v>
      </c>
      <c r="H88" s="14">
        <f t="shared" si="6"/>
        <v>46.47</v>
      </c>
      <c r="I88" s="34">
        <f t="shared" si="3"/>
        <v>243.47</v>
      </c>
      <c r="J88" s="13"/>
      <c r="K88" s="10"/>
      <c r="L88" s="10"/>
      <c r="M88" s="10"/>
      <c r="N88" s="10"/>
      <c r="O88" s="10"/>
      <c r="P88" s="10"/>
      <c r="Q88" s="10"/>
      <c r="R88" s="10"/>
    </row>
    <row r="89" spans="1:18" s="36" customFormat="1" x14ac:dyDescent="0.2">
      <c r="A89" s="33">
        <v>76</v>
      </c>
      <c r="B89" s="29" t="s">
        <v>22</v>
      </c>
      <c r="C89" s="30" t="s">
        <v>17</v>
      </c>
      <c r="D89" s="37" t="s">
        <v>66</v>
      </c>
      <c r="E89" s="13">
        <v>726.69999999999993</v>
      </c>
      <c r="F89" s="35" t="s">
        <v>87</v>
      </c>
      <c r="G89" s="13">
        <v>72.67</v>
      </c>
      <c r="H89" s="14">
        <f t="shared" si="6"/>
        <v>17.14</v>
      </c>
      <c r="I89" s="34">
        <f t="shared" si="3"/>
        <v>89.81</v>
      </c>
      <c r="J89" s="13"/>
      <c r="K89" s="10"/>
      <c r="L89" s="10"/>
      <c r="M89" s="10"/>
      <c r="N89" s="10"/>
      <c r="O89" s="10"/>
      <c r="P89" s="10"/>
      <c r="Q89" s="10"/>
      <c r="R89" s="10"/>
    </row>
    <row r="90" spans="1:18" s="36" customFormat="1" x14ac:dyDescent="0.2">
      <c r="A90" s="33">
        <v>77</v>
      </c>
      <c r="B90" s="29" t="s">
        <v>22</v>
      </c>
      <c r="C90" s="30" t="s">
        <v>80</v>
      </c>
      <c r="D90" s="37" t="s">
        <v>66</v>
      </c>
      <c r="E90" s="13">
        <v>830.49999999999989</v>
      </c>
      <c r="F90" s="35" t="s">
        <v>87</v>
      </c>
      <c r="G90" s="13">
        <v>83.05</v>
      </c>
      <c r="H90" s="14">
        <f t="shared" si="6"/>
        <v>19.59</v>
      </c>
      <c r="I90" s="34">
        <f t="shared" si="3"/>
        <v>102.64</v>
      </c>
      <c r="J90" s="13"/>
      <c r="K90" s="10"/>
      <c r="L90" s="10"/>
      <c r="M90" s="10"/>
      <c r="N90" s="10"/>
      <c r="O90" s="10"/>
      <c r="P90" s="10"/>
      <c r="Q90" s="10"/>
      <c r="R90" s="10"/>
    </row>
    <row r="91" spans="1:18" s="36" customFormat="1" x14ac:dyDescent="0.2">
      <c r="A91" s="33">
        <v>78</v>
      </c>
      <c r="B91" s="29" t="s">
        <v>22</v>
      </c>
      <c r="C91" s="30" t="s">
        <v>17</v>
      </c>
      <c r="D91" s="37" t="s">
        <v>66</v>
      </c>
      <c r="E91" s="13">
        <v>986.2</v>
      </c>
      <c r="F91" s="35" t="s">
        <v>85</v>
      </c>
      <c r="G91" s="13">
        <v>295.86</v>
      </c>
      <c r="H91" s="14">
        <f t="shared" si="6"/>
        <v>69.790000000000006</v>
      </c>
      <c r="I91" s="34">
        <f t="shared" si="3"/>
        <v>365.65000000000003</v>
      </c>
      <c r="J91" s="13"/>
      <c r="K91" s="10"/>
      <c r="L91" s="10"/>
      <c r="M91" s="10"/>
      <c r="N91" s="10"/>
      <c r="O91" s="10"/>
      <c r="P91" s="10"/>
      <c r="Q91" s="10"/>
      <c r="R91" s="10"/>
    </row>
    <row r="92" spans="1:18" s="36" customFormat="1" x14ac:dyDescent="0.2">
      <c r="A92" s="33">
        <v>79</v>
      </c>
      <c r="B92" s="29" t="s">
        <v>22</v>
      </c>
      <c r="C92" s="30" t="s">
        <v>80</v>
      </c>
      <c r="D92" s="37" t="s">
        <v>66</v>
      </c>
      <c r="E92" s="13">
        <v>570.9</v>
      </c>
      <c r="F92" s="35" t="s">
        <v>87</v>
      </c>
      <c r="G92" s="13">
        <v>57.09</v>
      </c>
      <c r="H92" s="14">
        <f t="shared" si="6"/>
        <v>13.47</v>
      </c>
      <c r="I92" s="34">
        <f t="shared" si="3"/>
        <v>70.56</v>
      </c>
      <c r="J92" s="13"/>
      <c r="K92" s="10"/>
      <c r="L92" s="10"/>
      <c r="M92" s="10"/>
      <c r="N92" s="10"/>
      <c r="O92" s="10"/>
      <c r="P92" s="10"/>
      <c r="Q92" s="10"/>
      <c r="R92" s="10"/>
    </row>
    <row r="93" spans="1:18" s="36" customFormat="1" ht="38.25" x14ac:dyDescent="0.2">
      <c r="A93" s="33">
        <v>80</v>
      </c>
      <c r="B93" s="29" t="s">
        <v>22</v>
      </c>
      <c r="C93" s="30" t="s">
        <v>80</v>
      </c>
      <c r="D93" s="37" t="s">
        <v>66</v>
      </c>
      <c r="E93" s="13">
        <v>1090</v>
      </c>
      <c r="F93" s="35" t="s">
        <v>87</v>
      </c>
      <c r="G93" s="13">
        <v>109</v>
      </c>
      <c r="H93" s="14">
        <f>ROUND(G93*21.94%,2)</f>
        <v>23.91</v>
      </c>
      <c r="I93" s="34">
        <f t="shared" si="3"/>
        <v>132.91</v>
      </c>
      <c r="J93" s="32" t="s">
        <v>55</v>
      </c>
      <c r="K93" s="10"/>
      <c r="L93" s="10"/>
      <c r="M93" s="10"/>
      <c r="N93" s="10"/>
      <c r="O93" s="10"/>
      <c r="P93" s="10"/>
      <c r="Q93" s="10"/>
      <c r="R93" s="10"/>
    </row>
    <row r="94" spans="1:18" s="36" customFormat="1" ht="38.25" x14ac:dyDescent="0.2">
      <c r="A94" s="33">
        <v>81</v>
      </c>
      <c r="B94" s="29" t="s">
        <v>28</v>
      </c>
      <c r="C94" s="30" t="s">
        <v>47</v>
      </c>
      <c r="D94" s="37" t="s">
        <v>50</v>
      </c>
      <c r="E94" s="13">
        <v>1885</v>
      </c>
      <c r="F94" s="35" t="s">
        <v>89</v>
      </c>
      <c r="G94" s="13">
        <v>377</v>
      </c>
      <c r="H94" s="14">
        <f>ROUND(G94*20.77%,2)</f>
        <v>78.3</v>
      </c>
      <c r="I94" s="34">
        <f t="shared" si="3"/>
        <v>455.3</v>
      </c>
      <c r="J94" s="32" t="s">
        <v>14</v>
      </c>
      <c r="K94" s="10"/>
      <c r="L94" s="10"/>
      <c r="M94" s="10"/>
      <c r="N94" s="10"/>
      <c r="O94" s="10"/>
      <c r="P94" s="10"/>
      <c r="Q94" s="10"/>
      <c r="R94" s="10"/>
    </row>
    <row r="95" spans="1:18" s="28" customFormat="1" x14ac:dyDescent="0.2">
      <c r="A95" s="33">
        <v>82</v>
      </c>
      <c r="B95" s="29" t="s">
        <v>28</v>
      </c>
      <c r="C95" s="30" t="s">
        <v>69</v>
      </c>
      <c r="D95" s="37" t="s">
        <v>70</v>
      </c>
      <c r="E95" s="13">
        <v>1015</v>
      </c>
      <c r="F95" s="35" t="s">
        <v>89</v>
      </c>
      <c r="G95" s="13">
        <v>203</v>
      </c>
      <c r="H95" s="14">
        <f t="shared" si="6"/>
        <v>47.89</v>
      </c>
      <c r="I95" s="34">
        <f t="shared" si="3"/>
        <v>250.89</v>
      </c>
      <c r="J95" s="13"/>
      <c r="K95" s="36"/>
      <c r="L95" s="10"/>
      <c r="M95" s="10"/>
    </row>
    <row r="96" spans="1:18" hidden="1" x14ac:dyDescent="0.2">
      <c r="A96" s="33">
        <v>83</v>
      </c>
      <c r="B96" s="29" t="s">
        <v>29</v>
      </c>
      <c r="C96" s="30" t="s">
        <v>47</v>
      </c>
      <c r="D96" s="37" t="s">
        <v>50</v>
      </c>
      <c r="E96" s="13">
        <v>1436.2</v>
      </c>
      <c r="F96" s="35" t="s">
        <v>85</v>
      </c>
      <c r="G96" s="13">
        <v>430.86</v>
      </c>
      <c r="H96" s="14">
        <f t="shared" si="6"/>
        <v>101.64</v>
      </c>
      <c r="I96" s="34">
        <f t="shared" si="3"/>
        <v>532.5</v>
      </c>
      <c r="J96" s="13"/>
    </row>
    <row r="97" spans="1:10" x14ac:dyDescent="0.2">
      <c r="A97" s="33">
        <v>84</v>
      </c>
      <c r="B97" s="29" t="s">
        <v>29</v>
      </c>
      <c r="C97" s="30" t="s">
        <v>76</v>
      </c>
      <c r="D97" s="37" t="s">
        <v>71</v>
      </c>
      <c r="E97" s="13">
        <v>1510</v>
      </c>
      <c r="F97" s="35" t="s">
        <v>87</v>
      </c>
      <c r="G97" s="13">
        <v>151</v>
      </c>
      <c r="H97" s="14">
        <f t="shared" si="6"/>
        <v>35.619999999999997</v>
      </c>
      <c r="I97" s="34">
        <f t="shared" si="3"/>
        <v>186.62</v>
      </c>
      <c r="J97" s="13"/>
    </row>
    <row r="98" spans="1:10" x14ac:dyDescent="0.2">
      <c r="A98" s="33">
        <v>85</v>
      </c>
      <c r="B98" s="29" t="s">
        <v>83</v>
      </c>
      <c r="C98" s="30" t="s">
        <v>47</v>
      </c>
      <c r="D98" s="37" t="s">
        <v>50</v>
      </c>
      <c r="E98" s="13">
        <v>1885</v>
      </c>
      <c r="F98" s="35" t="s">
        <v>87</v>
      </c>
      <c r="G98" s="13">
        <v>188.5</v>
      </c>
      <c r="H98" s="14">
        <f t="shared" si="6"/>
        <v>44.47</v>
      </c>
      <c r="I98" s="34">
        <f t="shared" si="3"/>
        <v>232.97</v>
      </c>
      <c r="J98" s="13"/>
    </row>
    <row r="99" spans="1:10" x14ac:dyDescent="0.2">
      <c r="A99" s="33">
        <v>86</v>
      </c>
      <c r="B99" s="29" t="s">
        <v>83</v>
      </c>
      <c r="C99" s="30" t="s">
        <v>63</v>
      </c>
      <c r="D99" s="37" t="s">
        <v>71</v>
      </c>
      <c r="E99" s="13">
        <v>790.9</v>
      </c>
      <c r="F99" s="35" t="s">
        <v>87</v>
      </c>
      <c r="G99" s="13">
        <v>79.09</v>
      </c>
      <c r="H99" s="14">
        <f t="shared" si="6"/>
        <v>18.66</v>
      </c>
      <c r="I99" s="34">
        <f t="shared" si="3"/>
        <v>97.75</v>
      </c>
      <c r="J99" s="13"/>
    </row>
    <row r="100" spans="1:10" x14ac:dyDescent="0.2">
      <c r="A100" s="33">
        <v>87</v>
      </c>
      <c r="B100" s="29" t="s">
        <v>83</v>
      </c>
      <c r="C100" s="30" t="s">
        <v>17</v>
      </c>
      <c r="D100" s="37" t="s">
        <v>66</v>
      </c>
      <c r="E100" s="13">
        <v>622.9</v>
      </c>
      <c r="F100" s="35" t="s">
        <v>87</v>
      </c>
      <c r="G100" s="13">
        <v>62.29</v>
      </c>
      <c r="H100" s="14">
        <f t="shared" si="6"/>
        <v>14.69</v>
      </c>
      <c r="I100" s="34">
        <f t="shared" si="3"/>
        <v>76.98</v>
      </c>
      <c r="J100" s="13"/>
    </row>
    <row r="101" spans="1:10" x14ac:dyDescent="0.2">
      <c r="A101" s="33">
        <v>88</v>
      </c>
      <c r="B101" s="29" t="s">
        <v>83</v>
      </c>
      <c r="C101" s="30" t="s">
        <v>17</v>
      </c>
      <c r="D101" s="37" t="s">
        <v>66</v>
      </c>
      <c r="E101" s="13">
        <v>778.59999999999991</v>
      </c>
      <c r="F101" s="35" t="s">
        <v>87</v>
      </c>
      <c r="G101" s="13">
        <v>77.86</v>
      </c>
      <c r="H101" s="14">
        <f t="shared" si="6"/>
        <v>18.37</v>
      </c>
      <c r="I101" s="34">
        <f t="shared" si="3"/>
        <v>96.23</v>
      </c>
      <c r="J101" s="13"/>
    </row>
    <row r="102" spans="1:10" x14ac:dyDescent="0.2">
      <c r="A102" s="33">
        <v>89</v>
      </c>
      <c r="B102" s="29" t="s">
        <v>30</v>
      </c>
      <c r="C102" s="30" t="s">
        <v>75</v>
      </c>
      <c r="D102" s="37" t="s">
        <v>65</v>
      </c>
      <c r="E102" s="13">
        <v>801.66666666666674</v>
      </c>
      <c r="F102" s="35" t="s">
        <v>85</v>
      </c>
      <c r="G102" s="13">
        <v>240.5</v>
      </c>
      <c r="H102" s="14">
        <f t="shared" si="6"/>
        <v>56.73</v>
      </c>
      <c r="I102" s="34">
        <f t="shared" si="3"/>
        <v>297.23</v>
      </c>
      <c r="J102" s="13"/>
    </row>
    <row r="103" spans="1:10" x14ac:dyDescent="0.2">
      <c r="A103" s="33">
        <v>90</v>
      </c>
      <c r="B103" s="29" t="s">
        <v>30</v>
      </c>
      <c r="C103" s="30" t="s">
        <v>17</v>
      </c>
      <c r="D103" s="37" t="s">
        <v>66</v>
      </c>
      <c r="E103" s="13">
        <v>1090</v>
      </c>
      <c r="F103" s="35" t="s">
        <v>87</v>
      </c>
      <c r="G103" s="13">
        <v>109</v>
      </c>
      <c r="H103" s="14">
        <f t="shared" si="6"/>
        <v>25.71</v>
      </c>
      <c r="I103" s="34">
        <f t="shared" si="3"/>
        <v>134.71</v>
      </c>
      <c r="J103" s="13"/>
    </row>
    <row r="104" spans="1:10" x14ac:dyDescent="0.2">
      <c r="A104" s="33">
        <v>91</v>
      </c>
      <c r="B104" s="29" t="s">
        <v>30</v>
      </c>
      <c r="C104" s="30" t="s">
        <v>17</v>
      </c>
      <c r="D104" s="37" t="s">
        <v>66</v>
      </c>
      <c r="E104" s="13">
        <v>778.59999999999991</v>
      </c>
      <c r="F104" s="35" t="s">
        <v>87</v>
      </c>
      <c r="G104" s="13">
        <v>77.86</v>
      </c>
      <c r="H104" s="14">
        <f t="shared" si="6"/>
        <v>18.37</v>
      </c>
      <c r="I104" s="34">
        <f t="shared" si="3"/>
        <v>96.23</v>
      </c>
      <c r="J104" s="13"/>
    </row>
    <row r="105" spans="1:10" x14ac:dyDescent="0.2">
      <c r="A105" s="33">
        <v>92</v>
      </c>
      <c r="B105" s="29" t="s">
        <v>30</v>
      </c>
      <c r="C105" s="30" t="s">
        <v>17</v>
      </c>
      <c r="D105" s="37" t="s">
        <v>66</v>
      </c>
      <c r="E105" s="13">
        <v>934.30000000000007</v>
      </c>
      <c r="F105" s="35" t="s">
        <v>87</v>
      </c>
      <c r="G105" s="13">
        <v>93.43</v>
      </c>
      <c r="H105" s="14">
        <f t="shared" si="6"/>
        <v>22.04</v>
      </c>
      <c r="I105" s="34">
        <f t="shared" si="3"/>
        <v>115.47</v>
      </c>
      <c r="J105" s="13"/>
    </row>
    <row r="106" spans="1:10" x14ac:dyDescent="0.2">
      <c r="A106" s="33">
        <v>93</v>
      </c>
      <c r="B106" s="29" t="s">
        <v>23</v>
      </c>
      <c r="C106" s="30" t="s">
        <v>17</v>
      </c>
      <c r="D106" s="37" t="s">
        <v>66</v>
      </c>
      <c r="E106" s="13">
        <v>1090</v>
      </c>
      <c r="F106" s="35" t="s">
        <v>89</v>
      </c>
      <c r="G106" s="13">
        <v>218</v>
      </c>
      <c r="H106" s="14">
        <f t="shared" si="6"/>
        <v>51.43</v>
      </c>
      <c r="I106" s="34">
        <f t="shared" si="3"/>
        <v>269.43</v>
      </c>
      <c r="J106" s="13"/>
    </row>
    <row r="107" spans="1:10" x14ac:dyDescent="0.2">
      <c r="A107" s="33">
        <v>94</v>
      </c>
      <c r="B107" s="29" t="s">
        <v>23</v>
      </c>
      <c r="C107" s="30" t="s">
        <v>80</v>
      </c>
      <c r="D107" s="37" t="s">
        <v>66</v>
      </c>
      <c r="E107" s="13">
        <v>830.49999999999989</v>
      </c>
      <c r="F107" s="35" t="s">
        <v>87</v>
      </c>
      <c r="G107" s="13">
        <v>83.05</v>
      </c>
      <c r="H107" s="14">
        <f t="shared" si="6"/>
        <v>19.59</v>
      </c>
      <c r="I107" s="34">
        <f t="shared" si="3"/>
        <v>102.64</v>
      </c>
      <c r="J107" s="13"/>
    </row>
    <row r="108" spans="1:10" x14ac:dyDescent="0.2">
      <c r="A108" s="33">
        <v>95</v>
      </c>
      <c r="B108" s="29" t="s">
        <v>23</v>
      </c>
      <c r="C108" s="30" t="s">
        <v>69</v>
      </c>
      <c r="D108" s="37" t="s">
        <v>70</v>
      </c>
      <c r="E108" s="13">
        <v>1015</v>
      </c>
      <c r="F108" s="35" t="s">
        <v>89</v>
      </c>
      <c r="G108" s="13">
        <v>203</v>
      </c>
      <c r="H108" s="14">
        <f t="shared" si="6"/>
        <v>47.89</v>
      </c>
      <c r="I108" s="34">
        <f t="shared" ref="I108:I124" si="7">G108+H108</f>
        <v>250.89</v>
      </c>
      <c r="J108" s="13"/>
    </row>
    <row r="109" spans="1:10" x14ac:dyDescent="0.2">
      <c r="A109" s="33">
        <v>96</v>
      </c>
      <c r="B109" s="29" t="s">
        <v>23</v>
      </c>
      <c r="C109" s="30" t="s">
        <v>81</v>
      </c>
      <c r="D109" s="37" t="s">
        <v>70</v>
      </c>
      <c r="E109" s="13">
        <v>1015</v>
      </c>
      <c r="F109" s="35" t="s">
        <v>87</v>
      </c>
      <c r="G109" s="13">
        <v>101.5</v>
      </c>
      <c r="H109" s="14">
        <f t="shared" si="6"/>
        <v>23.94</v>
      </c>
      <c r="I109" s="34">
        <f t="shared" si="7"/>
        <v>125.44</v>
      </c>
      <c r="J109" s="13"/>
    </row>
    <row r="110" spans="1:10" x14ac:dyDescent="0.2">
      <c r="A110" s="33">
        <v>97</v>
      </c>
      <c r="B110" s="29" t="s">
        <v>91</v>
      </c>
      <c r="C110" s="30" t="s">
        <v>47</v>
      </c>
      <c r="D110" s="37" t="s">
        <v>50</v>
      </c>
      <c r="E110" s="13">
        <v>1885</v>
      </c>
      <c r="F110" s="35" t="s">
        <v>87</v>
      </c>
      <c r="G110" s="13">
        <v>188.5</v>
      </c>
      <c r="H110" s="14">
        <f t="shared" si="6"/>
        <v>44.47</v>
      </c>
      <c r="I110" s="34">
        <f t="shared" si="7"/>
        <v>232.97</v>
      </c>
      <c r="J110" s="13"/>
    </row>
    <row r="111" spans="1:10" ht="38.25" x14ac:dyDescent="0.2">
      <c r="A111" s="33">
        <v>98</v>
      </c>
      <c r="B111" s="29" t="s">
        <v>91</v>
      </c>
      <c r="C111" s="30" t="s">
        <v>63</v>
      </c>
      <c r="D111" s="37" t="s">
        <v>71</v>
      </c>
      <c r="E111" s="13">
        <v>1150.5</v>
      </c>
      <c r="F111" s="35" t="s">
        <v>87</v>
      </c>
      <c r="G111" s="13">
        <v>115.05</v>
      </c>
      <c r="H111" s="14">
        <f>ROUND(G111*20.77%,2)</f>
        <v>23.9</v>
      </c>
      <c r="I111" s="34">
        <f t="shared" si="7"/>
        <v>138.94999999999999</v>
      </c>
      <c r="J111" s="32" t="s">
        <v>14</v>
      </c>
    </row>
    <row r="112" spans="1:10" x14ac:dyDescent="0.2">
      <c r="A112" s="33">
        <v>99</v>
      </c>
      <c r="B112" s="29" t="s">
        <v>24</v>
      </c>
      <c r="C112" s="30" t="s">
        <v>17</v>
      </c>
      <c r="D112" s="37" t="s">
        <v>66</v>
      </c>
      <c r="E112" s="13">
        <v>830.49999999999989</v>
      </c>
      <c r="F112" s="35" t="s">
        <v>87</v>
      </c>
      <c r="G112" s="13">
        <v>83.05</v>
      </c>
      <c r="H112" s="14">
        <f t="shared" si="6"/>
        <v>19.59</v>
      </c>
      <c r="I112" s="34">
        <f t="shared" si="7"/>
        <v>102.64</v>
      </c>
      <c r="J112" s="13"/>
    </row>
    <row r="113" spans="1:10" x14ac:dyDescent="0.2">
      <c r="A113" s="33">
        <v>100</v>
      </c>
      <c r="B113" s="29" t="s">
        <v>24</v>
      </c>
      <c r="C113" s="30" t="s">
        <v>17</v>
      </c>
      <c r="D113" s="37" t="s">
        <v>66</v>
      </c>
      <c r="E113" s="13">
        <v>1090</v>
      </c>
      <c r="F113" s="35" t="s">
        <v>85</v>
      </c>
      <c r="G113" s="13">
        <v>327</v>
      </c>
      <c r="H113" s="14">
        <f t="shared" si="6"/>
        <v>77.14</v>
      </c>
      <c r="I113" s="34">
        <f t="shared" si="7"/>
        <v>404.14</v>
      </c>
      <c r="J113" s="13"/>
    </row>
    <row r="114" spans="1:10" x14ac:dyDescent="0.2">
      <c r="A114" s="33">
        <v>101</v>
      </c>
      <c r="B114" s="29" t="s">
        <v>24</v>
      </c>
      <c r="C114" s="30" t="s">
        <v>17</v>
      </c>
      <c r="D114" s="37" t="s">
        <v>66</v>
      </c>
      <c r="E114" s="13">
        <v>1090</v>
      </c>
      <c r="F114" s="35" t="s">
        <v>87</v>
      </c>
      <c r="G114" s="13">
        <v>109</v>
      </c>
      <c r="H114" s="14">
        <f t="shared" si="6"/>
        <v>25.71</v>
      </c>
      <c r="I114" s="34">
        <f t="shared" si="7"/>
        <v>134.71</v>
      </c>
      <c r="J114" s="13"/>
    </row>
    <row r="115" spans="1:10" x14ac:dyDescent="0.2">
      <c r="A115" s="33">
        <v>102</v>
      </c>
      <c r="B115" s="29" t="s">
        <v>24</v>
      </c>
      <c r="C115" s="30" t="s">
        <v>80</v>
      </c>
      <c r="D115" s="37" t="s">
        <v>66</v>
      </c>
      <c r="E115" s="13">
        <v>1090</v>
      </c>
      <c r="F115" s="35" t="s">
        <v>87</v>
      </c>
      <c r="G115" s="13">
        <v>109</v>
      </c>
      <c r="H115" s="14">
        <f t="shared" si="6"/>
        <v>25.71</v>
      </c>
      <c r="I115" s="34">
        <f t="shared" si="7"/>
        <v>134.71</v>
      </c>
      <c r="J115" s="13"/>
    </row>
    <row r="116" spans="1:10" x14ac:dyDescent="0.2">
      <c r="A116" s="33">
        <v>103</v>
      </c>
      <c r="B116" s="29" t="s">
        <v>38</v>
      </c>
      <c r="C116" s="30" t="s">
        <v>17</v>
      </c>
      <c r="D116" s="37" t="s">
        <v>66</v>
      </c>
      <c r="E116" s="13">
        <v>1090</v>
      </c>
      <c r="F116" s="35" t="s">
        <v>87</v>
      </c>
      <c r="G116" s="13">
        <v>109</v>
      </c>
      <c r="H116" s="14">
        <f t="shared" si="6"/>
        <v>25.71</v>
      </c>
      <c r="I116" s="34">
        <f t="shared" si="7"/>
        <v>134.71</v>
      </c>
      <c r="J116" s="13"/>
    </row>
    <row r="117" spans="1:10" ht="38.25" x14ac:dyDescent="0.2">
      <c r="A117" s="33">
        <v>104</v>
      </c>
      <c r="B117" s="29" t="s">
        <v>38</v>
      </c>
      <c r="C117" s="30" t="s">
        <v>69</v>
      </c>
      <c r="D117" s="37" t="s">
        <v>70</v>
      </c>
      <c r="E117" s="13">
        <v>1015</v>
      </c>
      <c r="F117" s="35" t="s">
        <v>87</v>
      </c>
      <c r="G117" s="13">
        <v>101.5</v>
      </c>
      <c r="H117" s="14">
        <f>ROUND(G117*21.94%,2)</f>
        <v>22.27</v>
      </c>
      <c r="I117" s="34">
        <f t="shared" si="7"/>
        <v>123.77</v>
      </c>
      <c r="J117" s="32" t="s">
        <v>55</v>
      </c>
    </row>
    <row r="118" spans="1:10" x14ac:dyDescent="0.2">
      <c r="A118" s="33">
        <v>105</v>
      </c>
      <c r="B118" s="29" t="s">
        <v>94</v>
      </c>
      <c r="C118" s="30" t="s">
        <v>63</v>
      </c>
      <c r="D118" s="37" t="s">
        <v>71</v>
      </c>
      <c r="E118" s="13">
        <v>1222.3999999999999</v>
      </c>
      <c r="F118" s="35" t="s">
        <v>89</v>
      </c>
      <c r="G118" s="13">
        <v>244.48</v>
      </c>
      <c r="H118" s="14">
        <f t="shared" si="6"/>
        <v>57.67</v>
      </c>
      <c r="I118" s="34">
        <f t="shared" si="7"/>
        <v>302.14999999999998</v>
      </c>
      <c r="J118" s="13"/>
    </row>
    <row r="119" spans="1:10" ht="38.25" x14ac:dyDescent="0.2">
      <c r="A119" s="33">
        <v>106</v>
      </c>
      <c r="B119" s="29" t="s">
        <v>25</v>
      </c>
      <c r="C119" s="30" t="s">
        <v>69</v>
      </c>
      <c r="D119" s="37" t="s">
        <v>70</v>
      </c>
      <c r="E119" s="13">
        <v>1015</v>
      </c>
      <c r="F119" s="35" t="s">
        <v>87</v>
      </c>
      <c r="G119" s="13">
        <v>101.5</v>
      </c>
      <c r="H119" s="14">
        <f>ROUND(G119*20.77%,2)</f>
        <v>21.08</v>
      </c>
      <c r="I119" s="34">
        <f t="shared" si="7"/>
        <v>122.58</v>
      </c>
      <c r="J119" s="32" t="s">
        <v>14</v>
      </c>
    </row>
    <row r="120" spans="1:10" x14ac:dyDescent="0.2">
      <c r="A120" s="33">
        <v>107</v>
      </c>
      <c r="B120" s="29" t="s">
        <v>25</v>
      </c>
      <c r="C120" s="30" t="s">
        <v>81</v>
      </c>
      <c r="D120" s="37" t="s">
        <v>70</v>
      </c>
      <c r="E120" s="13">
        <v>531.69999999999993</v>
      </c>
      <c r="F120" s="35" t="s">
        <v>87</v>
      </c>
      <c r="G120" s="13">
        <v>53.17</v>
      </c>
      <c r="H120" s="14">
        <f t="shared" si="6"/>
        <v>12.54</v>
      </c>
      <c r="I120" s="34">
        <f t="shared" si="7"/>
        <v>65.710000000000008</v>
      </c>
      <c r="J120" s="13"/>
    </row>
    <row r="121" spans="1:10" x14ac:dyDescent="0.2">
      <c r="A121" s="33">
        <v>108</v>
      </c>
      <c r="B121" s="29" t="s">
        <v>26</v>
      </c>
      <c r="C121" s="30" t="s">
        <v>17</v>
      </c>
      <c r="D121" s="37" t="s">
        <v>66</v>
      </c>
      <c r="E121" s="13">
        <v>1090</v>
      </c>
      <c r="F121" s="35" t="s">
        <v>87</v>
      </c>
      <c r="G121" s="13">
        <v>109</v>
      </c>
      <c r="H121" s="14">
        <f t="shared" si="6"/>
        <v>25.71</v>
      </c>
      <c r="I121" s="34">
        <f t="shared" si="7"/>
        <v>134.71</v>
      </c>
      <c r="J121" s="13"/>
    </row>
    <row r="122" spans="1:10" x14ac:dyDescent="0.2">
      <c r="A122" s="33">
        <v>109</v>
      </c>
      <c r="B122" s="29" t="s">
        <v>26</v>
      </c>
      <c r="C122" s="30" t="s">
        <v>17</v>
      </c>
      <c r="D122" s="37" t="s">
        <v>66</v>
      </c>
      <c r="E122" s="13">
        <v>1090</v>
      </c>
      <c r="F122" s="35" t="s">
        <v>87</v>
      </c>
      <c r="G122" s="13">
        <v>109</v>
      </c>
      <c r="H122" s="14">
        <f t="shared" si="6"/>
        <v>25.71</v>
      </c>
      <c r="I122" s="34">
        <f t="shared" si="7"/>
        <v>134.71</v>
      </c>
      <c r="J122" s="13"/>
    </row>
    <row r="123" spans="1:10" x14ac:dyDescent="0.2">
      <c r="A123" s="33">
        <v>110</v>
      </c>
      <c r="B123" s="29" t="s">
        <v>27</v>
      </c>
      <c r="C123" s="30" t="s">
        <v>47</v>
      </c>
      <c r="D123" s="37" t="s">
        <v>67</v>
      </c>
      <c r="E123" s="13">
        <v>1970</v>
      </c>
      <c r="F123" s="35" t="s">
        <v>87</v>
      </c>
      <c r="G123" s="13">
        <v>197</v>
      </c>
      <c r="H123" s="14">
        <f t="shared" si="6"/>
        <v>46.47</v>
      </c>
      <c r="I123" s="34">
        <f t="shared" si="7"/>
        <v>243.47</v>
      </c>
      <c r="J123" s="13"/>
    </row>
    <row r="124" spans="1:10" x14ac:dyDescent="0.2">
      <c r="A124" s="33">
        <v>111</v>
      </c>
      <c r="B124" s="29" t="s">
        <v>27</v>
      </c>
      <c r="C124" s="30" t="s">
        <v>80</v>
      </c>
      <c r="D124" s="37" t="s">
        <v>66</v>
      </c>
      <c r="E124" s="13">
        <v>986.2</v>
      </c>
      <c r="F124" s="35" t="s">
        <v>87</v>
      </c>
      <c r="G124" s="13">
        <v>98.62</v>
      </c>
      <c r="H124" s="14">
        <f t="shared" si="6"/>
        <v>23.26</v>
      </c>
      <c r="I124" s="34">
        <f t="shared" si="7"/>
        <v>121.88000000000001</v>
      </c>
      <c r="J124" s="13"/>
    </row>
    <row r="125" spans="1:10" x14ac:dyDescent="0.2">
      <c r="A125" s="12"/>
      <c r="B125" s="31" t="s">
        <v>5</v>
      </c>
      <c r="C125" s="31"/>
      <c r="D125" s="12"/>
      <c r="E125" s="12"/>
      <c r="F125" s="12"/>
      <c r="G125" s="12"/>
      <c r="H125" s="12"/>
      <c r="I125" s="12"/>
      <c r="J125" s="12"/>
    </row>
    <row r="126" spans="1:10" x14ac:dyDescent="0.2">
      <c r="C126" s="1"/>
      <c r="D126" s="1"/>
      <c r="E126" s="1"/>
      <c r="H126" s="1"/>
      <c r="I126" s="1"/>
      <c r="J126" s="2"/>
    </row>
    <row r="127" spans="1:10" x14ac:dyDescent="0.2">
      <c r="B127" s="42" t="s">
        <v>102</v>
      </c>
      <c r="C127" s="1"/>
      <c r="D127" s="1"/>
      <c r="E127" s="1"/>
      <c r="H127" s="1"/>
      <c r="I127" s="1"/>
      <c r="J127" s="2"/>
    </row>
  </sheetData>
  <mergeCells count="8">
    <mergeCell ref="A10:C10"/>
    <mergeCell ref="A7:J7"/>
    <mergeCell ref="F5:J5"/>
    <mergeCell ref="F6:J6"/>
    <mergeCell ref="F1:J1"/>
    <mergeCell ref="F2:J2"/>
    <mergeCell ref="F4:J4"/>
    <mergeCell ref="D3:J3"/>
  </mergeCells>
  <pageMargins left="0.70866141732283472" right="0.70866141732283472" top="0.74803149606299213" bottom="0.74803149606299213" header="0.31496062992125984" footer="0.31496062992125984"/>
  <pageSetup paperSize="9" scale="57"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3.pielikums</vt:lpstr>
      <vt:lpstr>'3.pielikums'!Print_Area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Anete Vizule</cp:lastModifiedBy>
  <cp:lastPrinted>2023-03-16T14:45:36Z</cp:lastPrinted>
  <dcterms:created xsi:type="dcterms:W3CDTF">2021-01-18T07:02:06Z</dcterms:created>
  <dcterms:modified xsi:type="dcterms:W3CDTF">2024-10-11T06:50:13Z</dcterms:modified>
</cp:coreProperties>
</file>