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defaultThemeVersion="124226"/>
  <mc:AlternateContent xmlns:mc="http://schemas.openxmlformats.org/markup-compatibility/2006">
    <mc:Choice Requires="x15">
      <x15ac:absPath xmlns:x15ac="http://schemas.microsoft.com/office/spreadsheetml/2010/11/ac" url="C:\Users\Lombards Banknote\Desktop\"/>
    </mc:Choice>
  </mc:AlternateContent>
  <xr:revisionPtr revIDLastSave="0" documentId="8_{69DB942C-ED17-4456-BDBD-60ED3060AD58}" xr6:coauthVersionLast="47" xr6:coauthVersionMax="47" xr10:uidLastSave="{00000000-0000-0000-0000-000000000000}"/>
  <bookViews>
    <workbookView xWindow="-108" yWindow="-108" windowWidth="23256" windowHeight="12456"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0" i="1" l="1"/>
  <c r="F49" i="1"/>
  <c r="F34" i="1"/>
  <c r="F32" i="1"/>
  <c r="F30" i="1" s="1"/>
  <c r="F27" i="1"/>
  <c r="F25" i="1" s="1"/>
  <c r="F23" i="1"/>
  <c r="F22" i="1"/>
  <c r="F20" i="1" s="1"/>
  <c r="F15" i="1"/>
  <c r="F12" i="1" s="1"/>
  <c r="F8" i="1"/>
  <c r="F3" i="1" s="1"/>
  <c r="E131" i="1"/>
  <c r="E3" i="1"/>
  <c r="F85" i="1"/>
  <c r="F43" i="1"/>
  <c r="F45" i="1"/>
  <c r="F122" i="1"/>
  <c r="F95" i="1"/>
  <c r="F78" i="1"/>
  <c r="F62" i="1"/>
  <c r="F58" i="1"/>
  <c r="F53" i="1"/>
</calcChain>
</file>

<file path=xl/sharedStrings.xml><?xml version="1.0" encoding="utf-8"?>
<sst xmlns="http://schemas.openxmlformats.org/spreadsheetml/2006/main" count="156" uniqueCount="141">
  <si>
    <r>
      <rPr>
        <b/>
        <sz val="10"/>
        <rFont val="Calibri"/>
        <family val="1"/>
      </rPr>
      <t>Nometne Rīgā, Latvijā 07.07 - 02.08.2025</t>
    </r>
  </si>
  <si>
    <r>
      <rPr>
        <sz val="10"/>
        <rFont val="Calibri"/>
        <family val="1"/>
      </rPr>
      <t>RIMI OC (80 EUR/h x 12 treniņi x 36h)</t>
    </r>
  </si>
  <si>
    <r>
      <rPr>
        <sz val="10"/>
        <rFont val="Calibri"/>
        <family val="1"/>
      </rPr>
      <t>RIMI OC spēka zāles abonaments (45 EUR x 24 personas)</t>
    </r>
  </si>
  <si>
    <r>
      <rPr>
        <sz val="10"/>
        <rFont val="Calibri"/>
        <family val="1"/>
      </rPr>
      <t>Arēna Rīga (605 EUR x 12 dienas)</t>
    </r>
  </si>
  <si>
    <r>
      <rPr>
        <sz val="10"/>
        <rFont val="Calibri"/>
        <family val="1"/>
      </rPr>
      <t>Dzīvošana komandai (27 naktis x 24 istabas x 120 EUR)</t>
    </r>
  </si>
  <si>
    <r>
      <rPr>
        <sz val="10"/>
        <rFont val="Calibri"/>
        <family val="1"/>
      </rPr>
      <t>Aviobiļete trenerim uz Latviju</t>
    </r>
  </si>
  <si>
    <r>
      <rPr>
        <sz val="10"/>
        <rFont val="Calibri"/>
        <family val="1"/>
      </rPr>
      <t>Formu un ekipējuma mazgāšana</t>
    </r>
  </si>
  <si>
    <r>
      <rPr>
        <sz val="10"/>
        <rFont val="Calibri"/>
        <family val="1"/>
      </rPr>
      <t>Ģērbtuves iekārtošana</t>
    </r>
  </si>
  <si>
    <r>
      <rPr>
        <b/>
        <sz val="10"/>
        <rFont val="Calibri"/>
        <family val="1"/>
      </rPr>
      <t>Nometne Laško, Slovēnija 03.08 - 08.08.2025</t>
    </r>
  </si>
  <si>
    <r>
      <rPr>
        <sz val="10"/>
        <rFont val="Calibri"/>
        <family val="1"/>
      </rPr>
      <t>Basketbola zāles īre (150 EUR/h x 25h)</t>
    </r>
  </si>
  <si>
    <r>
      <rPr>
        <sz val="10"/>
        <rFont val="Calibri"/>
        <family val="1"/>
      </rPr>
      <t>Transports izlasei (6 dienas x 600 EUR)</t>
    </r>
  </si>
  <si>
    <r>
      <rPr>
        <sz val="10"/>
        <rFont val="Calibri"/>
        <family val="1"/>
      </rPr>
      <t>Dzīvošana komandai (6 naktis x 31 istabas x 200 EUR)</t>
    </r>
  </si>
  <si>
    <r>
      <rPr>
        <sz val="10"/>
        <rFont val="Calibri"/>
        <family val="1"/>
      </rPr>
      <t>Aviobiļetes spēlētājiem (16 spēlētāji x 340 EUR) + 6 papildus vietas</t>
    </r>
  </si>
  <si>
    <r>
      <rPr>
        <sz val="10"/>
        <rFont val="Calibri"/>
        <family val="1"/>
      </rPr>
      <t>Aviobiļetes apkalpojošajam personālam (15 personas x 340 EUR)</t>
    </r>
  </si>
  <si>
    <r>
      <rPr>
        <sz val="10"/>
        <rFont val="Calibri"/>
        <family val="1"/>
      </rPr>
      <t>Izdevumi nometnes laikā (veļas mazgāšana, kafijas pauze spēlētājiem, u.c.)</t>
    </r>
  </si>
  <si>
    <r>
      <rPr>
        <b/>
        <sz val="10"/>
        <rFont val="Calibri"/>
        <family val="1"/>
      </rPr>
      <t>Draudzības spēle Triestē, Itālijā 09.08 - 10.08.2025</t>
    </r>
  </si>
  <si>
    <r>
      <rPr>
        <sz val="10"/>
        <rFont val="Calibri"/>
        <family val="1"/>
      </rPr>
      <t>Autobuss uz Itāliju</t>
    </r>
  </si>
  <si>
    <r>
      <rPr>
        <sz val="10"/>
        <rFont val="Calibri"/>
        <family val="1"/>
      </rPr>
      <t>Dzīvošana komandai (2 naktis x 10 istabas x 200 EUR)</t>
    </r>
  </si>
  <si>
    <r>
      <rPr>
        <sz val="10"/>
        <rFont val="Calibri"/>
        <family val="1"/>
      </rPr>
      <t>Izdevumi spēļu laikā (veļas mazgāšana, kafijas pauze spēlētājiem, u.c.)</t>
    </r>
  </si>
  <si>
    <r>
      <rPr>
        <b/>
        <sz val="10"/>
        <rFont val="Calibri"/>
        <family val="1"/>
      </rPr>
      <t>Nometne Rīgā 11.08 - 13.08.2025</t>
    </r>
  </si>
  <si>
    <r>
      <rPr>
        <sz val="10"/>
        <rFont val="Calibri"/>
        <family val="1"/>
      </rPr>
      <t>Zāles īre (605 EUR x 6 dienas) līdz 19.08</t>
    </r>
  </si>
  <si>
    <r>
      <rPr>
        <sz val="10"/>
        <rFont val="Calibri"/>
        <family val="1"/>
      </rPr>
      <t>Ēdināšana (31 persona x 18 reizes x 55 EUR) līdz 19.08</t>
    </r>
  </si>
  <si>
    <r>
      <rPr>
        <sz val="10"/>
        <rFont val="Calibri"/>
        <family val="1"/>
      </rPr>
      <t>Dzīvošana spēlētājiem (9 naktis x 16 istabas x 120 EUR) līdz 19.08</t>
    </r>
  </si>
  <si>
    <r>
      <rPr>
        <sz val="10"/>
        <rFont val="Calibri"/>
        <family val="1"/>
      </rPr>
      <t>Formu un ekipējuma mazgāšana līdz 19.08</t>
    </r>
  </si>
  <si>
    <r>
      <rPr>
        <b/>
        <sz val="10"/>
        <rFont val="Calibri"/>
        <family val="1"/>
      </rPr>
      <t>Turnīrs Rīgā 14.08 - 16.08.2025</t>
    </r>
  </si>
  <si>
    <r>
      <rPr>
        <sz val="10"/>
        <rFont val="Calibri"/>
        <family val="1"/>
      </rPr>
      <t>Dzīvošana Lietuvai (120 EUR x 30 istabas x 3 naktis)</t>
    </r>
  </si>
  <si>
    <r>
      <rPr>
        <sz val="10"/>
        <rFont val="Calibri"/>
        <family val="1"/>
      </rPr>
      <t>Dzīvošana Slovēnijai (120 EUR x 35 istabas x 3 naktis)</t>
    </r>
  </si>
  <si>
    <r>
      <rPr>
        <sz val="10"/>
        <rFont val="Calibri"/>
        <family val="1"/>
      </rPr>
      <t>Aviobiļetes Slovēnijai (35 personas x 250 EUR)</t>
    </r>
  </si>
  <si>
    <r>
      <rPr>
        <sz val="10"/>
        <rFont val="Calibri"/>
        <family val="1"/>
      </rPr>
      <t>Transports pretiniekiem (600 EUR x 3 dienas x 2 komandas)</t>
    </r>
  </si>
  <si>
    <r>
      <rPr>
        <sz val="10"/>
        <rFont val="Calibri"/>
        <family val="1"/>
      </rPr>
      <t>Tiesneši (3 personas x 250 EUR x 2 spēles)</t>
    </r>
  </si>
  <si>
    <r>
      <rPr>
        <sz val="10"/>
        <rFont val="Calibri"/>
        <family val="1"/>
      </rPr>
      <t>Sekretariāts (8 personas x 45 EUR x 2 spēles)</t>
    </r>
  </si>
  <si>
    <r>
      <rPr>
        <sz val="10"/>
        <rFont val="Calibri"/>
        <family val="1"/>
      </rPr>
      <t>IRS operātors (2 spēles x 100 EUR)</t>
    </r>
  </si>
  <si>
    <r>
      <rPr>
        <sz val="10"/>
        <rFont val="Calibri"/>
        <family val="1"/>
      </rPr>
      <t>Apsardze uz spēlēm (2 spēles x 7500 EUR)</t>
    </r>
  </si>
  <si>
    <r>
      <rPr>
        <sz val="10"/>
        <rFont val="Calibri"/>
        <family val="1"/>
      </rPr>
      <t>Ātrā palīdzība (2 spēles x 600 EUR)</t>
    </r>
  </si>
  <si>
    <r>
      <rPr>
        <sz val="10"/>
        <rFont val="Calibri"/>
        <family val="1"/>
      </rPr>
      <t>Arēna Rīga 2 spēles x 30000 EUR</t>
    </r>
  </si>
  <si>
    <r>
      <rPr>
        <b/>
        <sz val="10"/>
        <rFont val="Calibri"/>
        <family val="1"/>
      </rPr>
      <t>Nometne Rīgā 17.08 - 18.08.2025</t>
    </r>
  </si>
  <si>
    <r>
      <rPr>
        <sz val="10"/>
        <rFont val="Calibri"/>
        <family val="1"/>
      </rPr>
      <t>Zāles īre (605 EUR x 2 dienas)</t>
    </r>
  </si>
  <si>
    <r>
      <rPr>
        <b/>
        <sz val="10"/>
        <rFont val="Calibri"/>
        <family val="1"/>
      </rPr>
      <t>Turnīrs Atēnās, Grieķijā 19.08 - 22.08.2025</t>
    </r>
  </si>
  <si>
    <r>
      <rPr>
        <sz val="10"/>
        <rFont val="Calibri"/>
        <family val="1"/>
      </rPr>
      <t>Aviobiļetes spēlētājiem (1200 x 16 personas)</t>
    </r>
  </si>
  <si>
    <r>
      <rPr>
        <sz val="10"/>
        <rFont val="Calibri"/>
        <family val="1"/>
      </rPr>
      <t>Aviobiļetes apkalpojošajam personālam (15 personas x 600 EUR)</t>
    </r>
  </si>
  <si>
    <r>
      <rPr>
        <sz val="10"/>
        <rFont val="Calibri"/>
        <family val="1"/>
      </rPr>
      <t>Dzīvošana komandai (3 naktis x 10 istabas x 200 EUR)</t>
    </r>
  </si>
  <si>
    <r>
      <rPr>
        <sz val="10"/>
        <rFont val="Calibri"/>
        <family val="1"/>
      </rPr>
      <t>Transports izlasei uz/no lidostas</t>
    </r>
  </si>
  <si>
    <r>
      <rPr>
        <sz val="10"/>
        <rFont val="Calibri"/>
        <family val="1"/>
      </rPr>
      <t>Apdrošināšana</t>
    </r>
  </si>
  <si>
    <r>
      <rPr>
        <sz val="10"/>
        <rFont val="Calibri"/>
        <family val="1"/>
      </rPr>
      <t>Izdevumi turnīra laikā (veļas mazgāšana, kafijas pauze spēlētājiem, u.c.)</t>
    </r>
  </si>
  <si>
    <r>
      <rPr>
        <b/>
        <sz val="10"/>
        <rFont val="Calibri"/>
        <family val="1"/>
      </rPr>
      <t>Nometne Rīgā 23.08 - 24.08.2025</t>
    </r>
  </si>
  <si>
    <r>
      <rPr>
        <sz val="10"/>
        <rFont val="Calibri"/>
        <family val="1"/>
      </rPr>
      <t>Dzīvošana spēlētājiem (3 naktis x 16 istabas x 120 EUR)</t>
    </r>
  </si>
  <si>
    <r>
      <rPr>
        <b/>
        <sz val="10"/>
        <rFont val="Calibri"/>
        <family val="1"/>
      </rPr>
      <t>Dalība Eurobasket 25.08 - 15.09.2025</t>
    </r>
  </si>
  <si>
    <r>
      <rPr>
        <sz val="10"/>
        <rFont val="Calibri"/>
        <family val="1"/>
      </rPr>
      <t>Dzīvošana ekstra cilvēki (10 naktis x 15 personas x 353 EUR)</t>
    </r>
  </si>
  <si>
    <r>
      <rPr>
        <sz val="10"/>
        <rFont val="Calibri"/>
        <family val="1"/>
      </rPr>
      <t>Dzīvošana ekstra cilvēki (11 naktis x 15 personas x 294 EUR)</t>
    </r>
  </si>
  <si>
    <r>
      <rPr>
        <b/>
        <sz val="10"/>
        <rFont val="Calibri"/>
        <family val="1"/>
      </rPr>
      <t>Apkalpojošais personāls</t>
    </r>
  </si>
  <si>
    <r>
      <rPr>
        <sz val="10"/>
        <rFont val="Calibri"/>
        <family val="1"/>
      </rPr>
      <t>Galvenais treneris (marts - septembris)</t>
    </r>
  </si>
  <si>
    <r>
      <rPr>
        <sz val="10"/>
        <rFont val="Calibri"/>
        <family val="1"/>
      </rPr>
      <t>Treneris asistents (jūlijs - septembris)</t>
    </r>
  </si>
  <si>
    <r>
      <rPr>
        <sz val="10"/>
        <rFont val="Calibri"/>
        <family val="1"/>
      </rPr>
      <t>Fiz. sag. treneris (jūlijs - septembris)</t>
    </r>
  </si>
  <si>
    <r>
      <rPr>
        <sz val="10"/>
        <rFont val="Calibri"/>
        <family val="1"/>
      </rPr>
      <t>Fiz. sag. treneris/fizioterapeits (jūlijs - septembris)</t>
    </r>
  </si>
  <si>
    <r>
      <rPr>
        <sz val="10"/>
        <rFont val="Calibri"/>
        <family val="1"/>
      </rPr>
      <t>Fizioterapeits (jūlijs - septembris)</t>
    </r>
  </si>
  <si>
    <r>
      <rPr>
        <sz val="10"/>
        <rFont val="Calibri"/>
        <family val="1"/>
      </rPr>
      <t>Dakteris (jūlijs - septembris)</t>
    </r>
  </si>
  <si>
    <r>
      <rPr>
        <sz val="10"/>
        <rFont val="Calibri"/>
        <family val="1"/>
      </rPr>
      <t>Dakteris asistents (jūlijs - septembris)</t>
    </r>
  </si>
  <si>
    <r>
      <rPr>
        <sz val="10"/>
        <rFont val="Calibri"/>
        <family val="1"/>
      </rPr>
      <t>Tehniskais menedžeris (jūlijs - septembris)</t>
    </r>
  </si>
  <si>
    <r>
      <rPr>
        <sz val="10"/>
        <rFont val="Calibri"/>
        <family val="1"/>
      </rPr>
      <t>Izlases koordinators (marts - septembris)</t>
    </r>
  </si>
  <si>
    <r>
      <rPr>
        <sz val="10"/>
        <rFont val="Calibri"/>
        <family val="1"/>
      </rPr>
      <t>Datu analītiķis/Skauts (marts - septembris)</t>
    </r>
  </si>
  <si>
    <r>
      <rPr>
        <b/>
        <sz val="10"/>
        <rFont val="Calibri"/>
        <family val="1"/>
      </rPr>
      <t>Medicīnas programma</t>
    </r>
  </si>
  <si>
    <r>
      <rPr>
        <sz val="10"/>
        <rFont val="Calibri"/>
        <family val="1"/>
      </rPr>
      <t>Sildošās saites un korsetes</t>
    </r>
  </si>
  <si>
    <r>
      <rPr>
        <sz val="10"/>
        <rFont val="Calibri"/>
        <family val="1"/>
      </rPr>
      <t>GameReady</t>
    </r>
  </si>
  <si>
    <r>
      <rPr>
        <sz val="10"/>
        <rFont val="Calibri"/>
        <family val="1"/>
      </rPr>
      <t>Medicīnas aparātu īre</t>
    </r>
  </si>
  <si>
    <r>
      <rPr>
        <sz val="10"/>
        <rFont val="Calibri"/>
        <family val="1"/>
      </rPr>
      <t>Medicīnas procedūras</t>
    </r>
  </si>
  <si>
    <r>
      <rPr>
        <sz val="10"/>
        <rFont val="Calibri"/>
        <family val="1"/>
      </rPr>
      <t>Medicīniskās pārbaudes spēlētājiem (24 personas x 330 EUR)</t>
    </r>
  </si>
  <si>
    <r>
      <rPr>
        <b/>
        <sz val="10"/>
        <rFont val="Calibri"/>
        <family val="1"/>
      </rPr>
      <t>Tehniskais nodrošinājums</t>
    </r>
  </si>
  <si>
    <r>
      <rPr>
        <sz val="10"/>
        <rFont val="Calibri"/>
        <family val="1"/>
      </rPr>
      <t>Degviela (marts - septembris)</t>
    </r>
  </si>
  <si>
    <r>
      <rPr>
        <sz val="10"/>
        <rFont val="Calibri"/>
        <family val="1"/>
      </rPr>
      <t>LMT sakari (marts - septembris)</t>
    </r>
  </si>
  <si>
    <r>
      <rPr>
        <sz val="10"/>
        <rFont val="Calibri"/>
        <family val="1"/>
      </rPr>
      <t>Sportscode</t>
    </r>
  </si>
  <si>
    <r>
      <rPr>
        <sz val="10"/>
        <rFont val="Calibri"/>
        <family val="1"/>
      </rPr>
      <t>Papildaprīkojuma noma/iegāde</t>
    </r>
  </si>
  <si>
    <r>
      <rPr>
        <sz val="10"/>
        <rFont val="Calibri"/>
        <family val="1"/>
      </rPr>
      <t>FastScout PRO</t>
    </r>
  </si>
  <si>
    <r>
      <rPr>
        <sz val="10"/>
        <rFont val="Calibri"/>
        <family val="1"/>
      </rPr>
      <t>Papildus ekipējums</t>
    </r>
  </si>
  <si>
    <r>
      <rPr>
        <sz val="10"/>
        <rFont val="Calibri"/>
        <family val="1"/>
      </rPr>
      <t>Dzīvoklis trenerim (jūlijs - septembris)</t>
    </r>
  </si>
  <si>
    <r>
      <rPr>
        <sz val="10"/>
        <rFont val="Calibri"/>
        <family val="1"/>
      </rPr>
      <t>Ekipējuma apdrukāšana, izšūšana</t>
    </r>
  </si>
  <si>
    <r>
      <rPr>
        <b/>
        <sz val="10"/>
        <rFont val="Calibri"/>
        <family val="1"/>
      </rPr>
      <t>Pārbaudes spēļu organizēšana</t>
    </r>
  </si>
  <si>
    <r>
      <rPr>
        <sz val="10"/>
        <rFont val="Calibri"/>
        <family val="1"/>
      </rPr>
      <t>Arēna mārketinga aktivitātēm</t>
    </r>
  </si>
  <si>
    <r>
      <rPr>
        <sz val="10"/>
        <rFont val="Calibri"/>
        <family val="1"/>
      </rPr>
      <t>Pasākuma apdrošināšana</t>
    </r>
  </si>
  <si>
    <r>
      <rPr>
        <sz val="10"/>
        <rFont val="Calibri"/>
        <family val="1"/>
      </rPr>
      <t>Podesti</t>
    </r>
  </si>
  <si>
    <r>
      <rPr>
        <sz val="10"/>
        <rFont val="Calibri"/>
        <family val="1"/>
      </rPr>
      <t>Gaismas</t>
    </r>
  </si>
  <si>
    <r>
      <rPr>
        <sz val="10"/>
        <rFont val="Calibri"/>
        <family val="1"/>
      </rPr>
      <t>LED</t>
    </r>
  </si>
  <si>
    <r>
      <rPr>
        <sz val="10"/>
        <rFont val="Calibri"/>
        <family val="1"/>
      </rPr>
      <t>Skaņa</t>
    </r>
  </si>
  <si>
    <r>
      <rPr>
        <sz val="10"/>
        <rFont val="Calibri"/>
        <family val="1"/>
      </rPr>
      <t>Grīdas uzlīmes</t>
    </r>
  </si>
  <si>
    <r>
      <rPr>
        <sz val="10"/>
        <rFont val="Calibri"/>
        <family val="1"/>
      </rPr>
      <t>Šova elementi</t>
    </r>
  </si>
  <si>
    <r>
      <rPr>
        <sz val="10"/>
        <rFont val="Calibri"/>
        <family val="1"/>
      </rPr>
      <t>DJ</t>
    </r>
  </si>
  <si>
    <r>
      <rPr>
        <sz val="10"/>
        <rFont val="Calibri"/>
        <family val="1"/>
      </rPr>
      <t>Informātors</t>
    </r>
  </si>
  <si>
    <r>
      <rPr>
        <sz val="10"/>
        <rFont val="Calibri"/>
        <family val="1"/>
      </rPr>
      <t>Pasākuma vadītājs</t>
    </r>
  </si>
  <si>
    <r>
      <rPr>
        <sz val="10"/>
        <rFont val="Calibri"/>
        <family val="1"/>
      </rPr>
      <t>Bērnu aktivitātes</t>
    </r>
  </si>
  <si>
    <r>
      <rPr>
        <sz val="10"/>
        <rFont val="Calibri"/>
        <family val="1"/>
      </rPr>
      <t>Karsējmeitenes</t>
    </r>
  </si>
  <si>
    <r>
      <rPr>
        <sz val="10"/>
        <rFont val="Calibri"/>
        <family val="1"/>
      </rPr>
      <t>Preses konference</t>
    </r>
  </si>
  <si>
    <r>
      <rPr>
        <sz val="10"/>
        <rFont val="Calibri"/>
        <family val="1"/>
      </rPr>
      <t>Autoratlīdzības</t>
    </r>
  </si>
  <si>
    <r>
      <rPr>
        <sz val="10"/>
        <rFont val="Calibri"/>
        <family val="1"/>
      </rPr>
      <t>Internets</t>
    </r>
  </si>
  <si>
    <r>
      <rPr>
        <sz val="10"/>
        <rFont val="Calibri"/>
        <family val="1"/>
      </rPr>
      <t>VIP zona</t>
    </r>
  </si>
  <si>
    <r>
      <rPr>
        <sz val="10"/>
        <rFont val="Calibri"/>
        <family val="1"/>
      </rPr>
      <t>Brīvprātīgo krekli</t>
    </r>
  </si>
  <si>
    <r>
      <rPr>
        <sz val="10"/>
        <rFont val="Calibri"/>
        <family val="1"/>
      </rPr>
      <t>Vizualizācijas materiāli</t>
    </r>
  </si>
  <si>
    <r>
      <rPr>
        <sz val="10"/>
        <rFont val="Calibri"/>
        <family val="1"/>
      </rPr>
      <t>Reprezentatīvie materiāli</t>
    </r>
  </si>
  <si>
    <r>
      <rPr>
        <sz val="10"/>
        <rFont val="Calibri"/>
        <family val="1"/>
      </rPr>
      <t>Druka</t>
    </r>
  </si>
  <si>
    <r>
      <rPr>
        <sz val="10"/>
        <rFont val="Calibri"/>
        <family val="1"/>
      </rPr>
      <t>Organizatoriskie materiāli</t>
    </r>
  </si>
  <si>
    <r>
      <rPr>
        <sz val="10"/>
        <rFont val="Calibri"/>
        <family val="1"/>
      </rPr>
      <t>Vadītājs aktivitātēm</t>
    </r>
  </si>
  <si>
    <r>
      <rPr>
        <sz val="10"/>
        <rFont val="Calibri"/>
        <family val="1"/>
      </rPr>
      <t>Foto</t>
    </r>
  </si>
  <si>
    <r>
      <rPr>
        <sz val="10"/>
        <rFont val="Calibri"/>
        <family val="1"/>
      </rPr>
      <t>Video</t>
    </r>
  </si>
  <si>
    <r>
      <rPr>
        <sz val="10"/>
        <rFont val="Calibri"/>
        <family val="1"/>
      </rPr>
      <t>Reklāma</t>
    </r>
  </si>
  <si>
    <r>
      <rPr>
        <b/>
        <sz val="10"/>
        <rFont val="Calibri"/>
        <family val="1"/>
      </rPr>
      <t>Mārketinga izdevumi</t>
    </r>
  </si>
  <si>
    <r>
      <rPr>
        <sz val="10"/>
        <rFont val="Calibri"/>
        <family val="1"/>
      </rPr>
      <t>Atalgojums (jūnijs-septembris)</t>
    </r>
  </si>
  <si>
    <r>
      <rPr>
        <sz val="10"/>
        <rFont val="Calibri"/>
        <family val="1"/>
      </rPr>
      <t>Avio biļetes izbraukuma turnīriem</t>
    </r>
  </si>
  <si>
    <r>
      <rPr>
        <sz val="10"/>
        <rFont val="Calibri"/>
        <family val="1"/>
      </rPr>
      <t>Viesnīcas</t>
    </r>
  </si>
  <si>
    <r>
      <rPr>
        <sz val="10"/>
        <rFont val="Calibri"/>
        <family val="1"/>
      </rPr>
      <t>Telpu īre</t>
    </r>
  </si>
  <si>
    <r>
      <rPr>
        <sz val="10"/>
        <rFont val="Calibri"/>
        <family val="1"/>
      </rPr>
      <t>Transports</t>
    </r>
  </si>
  <si>
    <r>
      <rPr>
        <sz val="10"/>
        <rFont val="Calibri"/>
        <family val="1"/>
      </rPr>
      <t>Ģenerālsekretāra alga</t>
    </r>
  </si>
  <si>
    <r>
      <rPr>
        <sz val="10"/>
        <rFont val="Calibri"/>
        <family val="1"/>
      </rPr>
      <t>Grāmatveža alga</t>
    </r>
  </si>
  <si>
    <r>
      <rPr>
        <sz val="10"/>
        <rFont val="Calibri"/>
        <family val="1"/>
      </rPr>
      <t>Jurista alga</t>
    </r>
  </si>
  <si>
    <r>
      <rPr>
        <b/>
        <i/>
        <sz val="10"/>
        <rFont val="Calibri"/>
        <family val="1"/>
      </rPr>
      <t>Kopā</t>
    </r>
  </si>
  <si>
    <t>valsts līdzfinansējums</t>
  </si>
  <si>
    <t xml:space="preserve"> </t>
  </si>
  <si>
    <t>Atbilstoši MK par komandējumiem 35eur dienā * 6 dienas * 31</t>
  </si>
  <si>
    <t>Ēdināšana 16,08 dienā (līdzīgi, kā  noteikts LOV A sastāva sportistiem)</t>
  </si>
  <si>
    <t>9 dienas reiz 31 cilvēks 16,08</t>
  </si>
  <si>
    <t>30 cilvēki reiz 3 dienas reiz 16,08</t>
  </si>
  <si>
    <t>Ēdināšana (31 persona x 12 reizes x 35 EUR)</t>
  </si>
  <si>
    <t>Ēdināšana (39 personas x 24 reizes x 16,08 EUR)</t>
  </si>
  <si>
    <t>Ēdināšana (10 personas x 4 reizes x 60 EUR)</t>
  </si>
  <si>
    <t>200 dienā (MK noteikts 300 max uz cilvēku) Itālijā augustā noslogotāka sezona. Pārbaudīju booking.com šajos datumos lētākas 4* viesnīcu numuru cenas svārstās 150-250 eiro</t>
  </si>
  <si>
    <t>35 cilvēki reiz 3 dienas reiz 16,08</t>
  </si>
  <si>
    <t>Ēdināšana Lietuvai (30 personas x 6 ēdienreizes x 16,08 EUR)</t>
  </si>
  <si>
    <t>Ēdināšana Slovēnijai (35 personas x 6 ēdienreizes x 16,08 EUR)</t>
  </si>
  <si>
    <t>Ēdināšana (10 personas x 6 reizes x 55 EUR)</t>
  </si>
  <si>
    <t>Ēdināšana (31 persona x 4 reizes x 16,08 EUR)</t>
  </si>
  <si>
    <t>Ņemot vērā 2023. gada sagatavošanās procesu un spēles, tas ir tāds daudzums kas mums būtu nepieciešams. Mēs izmantojam Hyperice, jo tā ir viena no pasaules labākajām un dakteri atzīst kā pasaules top jomas produktu</t>
  </si>
  <si>
    <t>Tā ir aukstā/karstā terapijas sistēma, akūtu un hronisku traumu profilaksei. Cena iespējams būs lielāka un ja tāda būs, tad starpību mēs plānojam segt no saviem līdzekļiem</t>
  </si>
  <si>
    <t>Lāzers, tecar, ultraskaņas trapija, magnētarapijas aparāts, un iespējams, ka cena būs lielāka, bet arī šo, ja būs papildus tēriņi segsim no saviem līdzekļiem</t>
  </si>
  <si>
    <t>Šis ir medikamentu saraksts, kuru mēs iztērējām gatavojoties 2023. gada pasaules kausam. Šogad mums ir ļoti pietuvināta sagatavošanās programma, līdz ar to saraksts ticis veidots balstoties uz iepriekšējo gadu pieredzi</t>
  </si>
  <si>
    <t>MRI, sonogrāfija, asinsanalīdzes utt. Cipars arī tika ņemts no iepriekšējo gadu pieredzes</t>
  </si>
  <si>
    <t>Video skautinga programma</t>
  </si>
  <si>
    <t>Svaru zāles nome un izbūve Arēnā Rīga, jo tur nav svaru zāles vispār</t>
  </si>
  <si>
    <t>Treniņplānošanas un skautinga atskaišu risinājums ar synergy sports fast draw automatizēto statistikas integrāciju</t>
  </si>
  <si>
    <t>Spēlētājiem - treniņformas, apavi, brīvā laika apģērbs un apavi, ekipējuma piegāde, atmuitošana utt</t>
  </si>
  <si>
    <t>nosegts 8.2. punktā</t>
  </si>
  <si>
    <r>
      <rPr>
        <b/>
        <sz val="14"/>
        <rFont val="Arial"/>
        <family val="2"/>
      </rPr>
      <t>Latvijas vīriešu valstsvienības tāme + LBS marketinga izdevumi - 2025. gada
Eurobasket un gatavošanās</t>
    </r>
  </si>
  <si>
    <r>
      <rPr>
        <b/>
        <sz val="10"/>
        <rFont val="Calibri"/>
        <family val="1"/>
      </rPr>
      <t>LBS kopējie
izdevumi</t>
    </r>
  </si>
  <si>
    <r>
      <rPr>
        <sz val="10"/>
        <rFont val="Calibri"/>
        <family val="1"/>
      </rPr>
      <t>Medikamenti (zāles, teipi, uztura bagātinātāji, individuālas programmas izstrāde
katram spēlētājam)</t>
    </r>
  </si>
  <si>
    <t>MK noteikts 60 eiro dienā * 2 dienas * 10 dalībnieki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</si>
</sst>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0"/>
      <color rgb="FF000000"/>
      <name val="Times New Roman"/>
      <charset val="204"/>
    </font>
    <font>
      <b/>
      <sz val="14"/>
      <name val="Arial"/>
      <family val="2"/>
    </font>
    <font>
      <b/>
      <sz val="10"/>
      <name val="Calibri"/>
      <family val="1"/>
    </font>
    <font>
      <sz val="10"/>
      <name val="Calibri"/>
      <family val="1"/>
    </font>
    <font>
      <b/>
      <i/>
      <sz val="10"/>
      <name val="Calibri"/>
      <family val="1"/>
    </font>
    <font>
      <sz val="10"/>
      <name val="Times New Roman"/>
      <family val="1"/>
      <charset val="186"/>
    </font>
    <font>
      <b/>
      <sz val="10"/>
      <name val="Calibri"/>
      <family val="1"/>
      <charset val="186"/>
    </font>
    <font>
      <sz val="10"/>
      <name val="Calibri"/>
      <family val="2"/>
      <charset val="186"/>
    </font>
    <font>
      <b/>
      <sz val="10"/>
      <name val="Calibri"/>
      <family val="2"/>
      <charset val="186"/>
    </font>
    <font>
      <sz val="10"/>
      <name val="Calibri"/>
      <family val="1"/>
      <charset val="186"/>
    </font>
    <font>
      <b/>
      <sz val="10"/>
      <name val="Times New Roman"/>
      <family val="1"/>
      <charset val="186"/>
    </font>
    <font>
      <b/>
      <i/>
      <sz val="10"/>
      <name val="Calibri"/>
      <family val="2"/>
      <charset val="186"/>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3">
    <xf numFmtId="0" fontId="0" fillId="0" borderId="0" xfId="0" applyAlignment="1">
      <alignment horizontal="left" vertical="top"/>
    </xf>
    <xf numFmtId="0" fontId="5" fillId="2" borderId="0" xfId="0" applyFont="1" applyFill="1" applyAlignment="1">
      <alignment horizontal="left" vertical="top"/>
    </xf>
    <xf numFmtId="0" fontId="5" fillId="2" borderId="1" xfId="0" applyFont="1" applyFill="1" applyBorder="1" applyAlignment="1">
      <alignment horizontal="right" vertical="top" wrapText="1" indent="2"/>
    </xf>
    <xf numFmtId="0" fontId="6" fillId="2" borderId="1" xfId="0" applyFont="1" applyFill="1" applyBorder="1" applyAlignment="1">
      <alignment horizontal="center" vertical="top" wrapText="1"/>
    </xf>
    <xf numFmtId="1" fontId="7" fillId="2" borderId="1" xfId="0" applyNumberFormat="1" applyFont="1" applyFill="1" applyBorder="1" applyAlignment="1">
      <alignment horizontal="center" vertical="top" shrinkToFit="1"/>
    </xf>
    <xf numFmtId="4" fontId="8" fillId="2" borderId="1" xfId="0" applyNumberFormat="1" applyFont="1" applyFill="1" applyBorder="1" applyAlignment="1">
      <alignment horizontal="right" vertical="top" shrinkToFit="1"/>
    </xf>
    <xf numFmtId="0" fontId="5" fillId="2" borderId="1" xfId="0" applyFont="1" applyFill="1" applyBorder="1" applyAlignment="1">
      <alignment horizontal="left" wrapText="1"/>
    </xf>
    <xf numFmtId="164" fontId="7" fillId="2" borderId="1" xfId="0" applyNumberFormat="1" applyFont="1" applyFill="1" applyBorder="1" applyAlignment="1">
      <alignment horizontal="center" vertical="top" shrinkToFit="1"/>
    </xf>
    <xf numFmtId="0" fontId="7" fillId="2" borderId="1" xfId="0" applyFont="1" applyFill="1" applyBorder="1" applyAlignment="1">
      <alignment horizontal="left" vertical="top" wrapText="1"/>
    </xf>
    <xf numFmtId="4" fontId="7" fillId="2" borderId="1" xfId="0" applyNumberFormat="1" applyFont="1" applyFill="1" applyBorder="1" applyAlignment="1">
      <alignment horizontal="right" vertical="top" shrinkToFit="1"/>
    </xf>
    <xf numFmtId="0" fontId="9" fillId="2" borderId="1" xfId="0" applyFont="1" applyFill="1" applyBorder="1" applyAlignment="1">
      <alignment horizontal="left" vertical="top" wrapText="1"/>
    </xf>
    <xf numFmtId="0" fontId="5" fillId="2" borderId="0" xfId="0" applyFont="1" applyFill="1" applyAlignment="1">
      <alignment horizontal="left" vertical="top" wrapText="1"/>
    </xf>
    <xf numFmtId="2" fontId="7" fillId="2" borderId="1" xfId="0" applyNumberFormat="1" applyFont="1" applyFill="1" applyBorder="1" applyAlignment="1">
      <alignment horizontal="right" vertical="top" shrinkToFit="1"/>
    </xf>
    <xf numFmtId="1" fontId="7" fillId="2" borderId="5" xfId="0" applyNumberFormat="1" applyFont="1" applyFill="1" applyBorder="1" applyAlignment="1">
      <alignment horizontal="center" vertical="top" shrinkToFit="1"/>
    </xf>
    <xf numFmtId="4" fontId="8" fillId="2" borderId="5" xfId="0" applyNumberFormat="1" applyFont="1" applyFill="1" applyBorder="1" applyAlignment="1">
      <alignment horizontal="right" vertical="top" shrinkToFit="1"/>
    </xf>
    <xf numFmtId="0" fontId="5" fillId="2" borderId="1" xfId="0" applyFont="1" applyFill="1" applyBorder="1" applyAlignment="1">
      <alignment horizontal="left" vertical="center" wrapText="1"/>
    </xf>
    <xf numFmtId="2" fontId="7" fillId="2" borderId="1" xfId="0" applyNumberFormat="1" applyFont="1" applyFill="1" applyBorder="1" applyAlignment="1">
      <alignment horizontal="center" vertical="top" shrinkToFit="1"/>
    </xf>
    <xf numFmtId="4" fontId="7" fillId="2" borderId="9" xfId="0" applyNumberFormat="1" applyFont="1" applyFill="1" applyBorder="1" applyAlignment="1">
      <alignment horizontal="right" vertical="top" shrinkToFit="1"/>
    </xf>
    <xf numFmtId="4" fontId="7" fillId="2" borderId="2" xfId="0" applyNumberFormat="1" applyFont="1" applyFill="1" applyBorder="1" applyAlignment="1">
      <alignment horizontal="right" vertical="top" shrinkToFit="1"/>
    </xf>
    <xf numFmtId="4" fontId="7" fillId="2" borderId="10" xfId="0" applyNumberFormat="1" applyFont="1" applyFill="1" applyBorder="1" applyAlignment="1">
      <alignment horizontal="right" vertical="top" shrinkToFit="1"/>
    </xf>
    <xf numFmtId="0" fontId="7" fillId="2" borderId="1" xfId="0" applyFont="1" applyFill="1" applyBorder="1" applyAlignment="1">
      <alignment horizontal="right" vertical="top" wrapText="1" indent="2"/>
    </xf>
    <xf numFmtId="0" fontId="5" fillId="2" borderId="1" xfId="0" applyFont="1" applyFill="1" applyBorder="1" applyAlignment="1">
      <alignment horizontal="left" vertical="top" wrapText="1"/>
    </xf>
    <xf numFmtId="1" fontId="7" fillId="2" borderId="1" xfId="0" applyNumberFormat="1" applyFont="1" applyFill="1" applyBorder="1" applyAlignment="1">
      <alignment horizontal="left" vertical="top" shrinkToFit="1"/>
    </xf>
    <xf numFmtId="2" fontId="10" fillId="2" borderId="1" xfId="0" applyNumberFormat="1" applyFont="1" applyFill="1" applyBorder="1" applyAlignment="1">
      <alignment horizontal="right" vertical="center" wrapText="1"/>
    </xf>
    <xf numFmtId="0" fontId="5" fillId="2" borderId="9" xfId="0" applyFont="1" applyFill="1" applyBorder="1" applyAlignment="1">
      <alignment horizontal="left" vertical="center" wrapText="1"/>
    </xf>
    <xf numFmtId="2" fontId="7" fillId="2" borderId="9" xfId="0" applyNumberFormat="1" applyFont="1" applyFill="1" applyBorder="1" applyAlignment="1">
      <alignment horizontal="center" vertical="top" shrinkToFit="1"/>
    </xf>
    <xf numFmtId="0" fontId="7" fillId="2" borderId="9" xfId="0" applyFont="1" applyFill="1" applyBorder="1" applyAlignment="1">
      <alignment horizontal="left" vertical="top" wrapText="1"/>
    </xf>
    <xf numFmtId="4" fontId="11" fillId="2" borderId="1" xfId="0" applyNumberFormat="1" applyFont="1" applyFill="1" applyBorder="1" applyAlignment="1">
      <alignment horizontal="right" vertical="top" indent="1" shrinkToFi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4" fontId="8" fillId="2" borderId="9" xfId="0" applyNumberFormat="1" applyFont="1" applyFill="1" applyBorder="1" applyAlignment="1">
      <alignment horizontal="center" shrinkToFit="1"/>
    </xf>
    <xf numFmtId="4" fontId="8" fillId="2" borderId="5" xfId="0" applyNumberFormat="1" applyFont="1" applyFill="1" applyBorder="1" applyAlignment="1">
      <alignment horizontal="center" shrinkToFi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8" fillId="2" borderId="6" xfId="0" applyFont="1" applyFill="1" applyBorder="1" applyAlignment="1">
      <alignment horizontal="left" vertical="top" wrapText="1"/>
    </xf>
    <xf numFmtId="0" fontId="8" fillId="2" borderId="7" xfId="0" applyFont="1" applyFill="1" applyBorder="1" applyAlignment="1">
      <alignment horizontal="left" vertical="top" wrapText="1"/>
    </xf>
    <xf numFmtId="0" fontId="8" fillId="2" borderId="8" xfId="0" applyFont="1" applyFill="1" applyBorder="1" applyAlignment="1">
      <alignment horizontal="left" vertical="top" wrapText="1"/>
    </xf>
    <xf numFmtId="0" fontId="5" fillId="2" borderId="0" xfId="0" applyFont="1" applyFill="1" applyAlignment="1">
      <alignment horizontal="center" vertical="top"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1"/>
  <sheetViews>
    <sheetView tabSelected="1" topLeftCell="A107" workbookViewId="0">
      <selection activeCell="F130" sqref="F130:F131"/>
    </sheetView>
  </sheetViews>
  <sheetFormatPr defaultColWidth="8.77734375" defaultRowHeight="13.2" x14ac:dyDescent="0.25"/>
  <cols>
    <col min="1" max="1" width="4.77734375" style="1" customWidth="1"/>
    <col min="2" max="2" width="7.21875" style="1" customWidth="1"/>
    <col min="3" max="3" width="7.33203125" style="1" customWidth="1"/>
    <col min="4" max="4" width="36.33203125" style="1" customWidth="1"/>
    <col min="5" max="5" width="19.21875" style="1" customWidth="1"/>
    <col min="6" max="6" width="22.6640625" style="1" customWidth="1"/>
    <col min="7" max="7" width="60.44140625" style="1" customWidth="1"/>
    <col min="8" max="8" width="50" style="1" customWidth="1"/>
    <col min="9" max="16384" width="8.77734375" style="1"/>
  </cols>
  <sheetData>
    <row r="1" spans="1:7" ht="39" customHeight="1" x14ac:dyDescent="0.25">
      <c r="A1" s="39" t="s">
        <v>137</v>
      </c>
      <c r="B1" s="39"/>
      <c r="C1" s="39"/>
      <c r="D1" s="39"/>
      <c r="E1" s="39"/>
      <c r="F1" s="39"/>
      <c r="G1" s="39"/>
    </row>
    <row r="2" spans="1:7" ht="30.3" customHeight="1" x14ac:dyDescent="0.25">
      <c r="A2" s="40"/>
      <c r="B2" s="41"/>
      <c r="C2" s="41"/>
      <c r="D2" s="42"/>
      <c r="E2" s="2" t="s">
        <v>138</v>
      </c>
      <c r="F2" s="3" t="s">
        <v>112</v>
      </c>
    </row>
    <row r="3" spans="1:7" ht="19.350000000000001" customHeight="1" x14ac:dyDescent="0.25">
      <c r="A3" s="4">
        <v>1</v>
      </c>
      <c r="B3" s="28" t="s">
        <v>0</v>
      </c>
      <c r="C3" s="29"/>
      <c r="D3" s="30"/>
      <c r="E3" s="5">
        <f>SUM(E4:E11)</f>
        <v>145360</v>
      </c>
      <c r="F3" s="5">
        <f>SUM(F4:F11)</f>
        <v>53930.879999999997</v>
      </c>
    </row>
    <row r="4" spans="1:7" ht="19.350000000000001" customHeight="1" x14ac:dyDescent="0.25">
      <c r="A4" s="6"/>
      <c r="B4" s="7">
        <v>1.1000000000000001</v>
      </c>
      <c r="C4" s="6"/>
      <c r="D4" s="8" t="s">
        <v>1</v>
      </c>
      <c r="E4" s="9">
        <v>2880</v>
      </c>
      <c r="F4" s="9" t="s">
        <v>113</v>
      </c>
    </row>
    <row r="5" spans="1:7" ht="29.55" customHeight="1" x14ac:dyDescent="0.25">
      <c r="A5" s="6"/>
      <c r="B5" s="7">
        <v>1.2</v>
      </c>
      <c r="C5" s="6"/>
      <c r="D5" s="8" t="s">
        <v>2</v>
      </c>
      <c r="E5" s="9">
        <v>1080</v>
      </c>
      <c r="F5" s="9" t="s">
        <v>113</v>
      </c>
    </row>
    <row r="6" spans="1:7" ht="19.350000000000001" customHeight="1" x14ac:dyDescent="0.25">
      <c r="A6" s="6"/>
      <c r="B6" s="7">
        <v>1.3</v>
      </c>
      <c r="C6" s="6"/>
      <c r="D6" s="8" t="s">
        <v>3</v>
      </c>
      <c r="E6" s="9">
        <v>7260</v>
      </c>
      <c r="F6" s="9" t="s">
        <v>113</v>
      </c>
    </row>
    <row r="7" spans="1:7" ht="28.35" customHeight="1" x14ac:dyDescent="0.25">
      <c r="A7" s="6"/>
      <c r="B7" s="7">
        <v>1.4</v>
      </c>
      <c r="C7" s="6"/>
      <c r="D7" s="8" t="s">
        <v>4</v>
      </c>
      <c r="E7" s="9">
        <v>77760</v>
      </c>
      <c r="F7" s="9">
        <v>38880</v>
      </c>
    </row>
    <row r="8" spans="1:7" ht="31.05" customHeight="1" x14ac:dyDescent="0.25">
      <c r="A8" s="6"/>
      <c r="B8" s="7">
        <v>1.5</v>
      </c>
      <c r="C8" s="6"/>
      <c r="D8" s="10" t="s">
        <v>119</v>
      </c>
      <c r="E8" s="9">
        <v>51480</v>
      </c>
      <c r="F8" s="9">
        <f>39*24*16.08</f>
        <v>15050.88</v>
      </c>
      <c r="G8" s="11" t="s">
        <v>115</v>
      </c>
    </row>
    <row r="9" spans="1:7" ht="19.350000000000001" customHeight="1" x14ac:dyDescent="0.25">
      <c r="A9" s="6"/>
      <c r="B9" s="7">
        <v>1.6</v>
      </c>
      <c r="C9" s="6"/>
      <c r="D9" s="8" t="s">
        <v>5</v>
      </c>
      <c r="E9" s="12">
        <v>600</v>
      </c>
      <c r="F9" s="6"/>
    </row>
    <row r="10" spans="1:7" ht="19.350000000000001" customHeight="1" x14ac:dyDescent="0.25">
      <c r="A10" s="6"/>
      <c r="B10" s="7">
        <v>1.7</v>
      </c>
      <c r="C10" s="6"/>
      <c r="D10" s="8" t="s">
        <v>6</v>
      </c>
      <c r="E10" s="9">
        <v>1500</v>
      </c>
      <c r="F10" s="9" t="s">
        <v>113</v>
      </c>
    </row>
    <row r="11" spans="1:7" ht="19.350000000000001" customHeight="1" x14ac:dyDescent="0.25">
      <c r="A11" s="6"/>
      <c r="B11" s="7">
        <v>1.8</v>
      </c>
      <c r="C11" s="6"/>
      <c r="D11" s="8" t="s">
        <v>7</v>
      </c>
      <c r="E11" s="9">
        <v>2800</v>
      </c>
      <c r="F11" s="6"/>
    </row>
    <row r="12" spans="1:7" ht="19.350000000000001" customHeight="1" x14ac:dyDescent="0.25">
      <c r="A12" s="4">
        <v>2</v>
      </c>
      <c r="B12" s="28" t="s">
        <v>8</v>
      </c>
      <c r="C12" s="29"/>
      <c r="D12" s="30"/>
      <c r="E12" s="5">
        <v>81090</v>
      </c>
      <c r="F12" s="5">
        <f>SUM(F13:F19)</f>
        <v>45040</v>
      </c>
    </row>
    <row r="13" spans="1:7" ht="19.350000000000001" customHeight="1" x14ac:dyDescent="0.25">
      <c r="A13" s="6"/>
      <c r="B13" s="7">
        <v>2.1</v>
      </c>
      <c r="C13" s="6"/>
      <c r="D13" s="8" t="s">
        <v>9</v>
      </c>
      <c r="E13" s="9">
        <v>3750</v>
      </c>
      <c r="F13" s="9">
        <v>3750</v>
      </c>
    </row>
    <row r="14" spans="1:7" ht="19.350000000000001" customHeight="1" x14ac:dyDescent="0.25">
      <c r="A14" s="6"/>
      <c r="B14" s="7">
        <v>2.2000000000000002</v>
      </c>
      <c r="C14" s="6"/>
      <c r="D14" s="8" t="s">
        <v>10</v>
      </c>
      <c r="E14" s="9">
        <v>3600</v>
      </c>
      <c r="F14" s="9">
        <v>3600</v>
      </c>
    </row>
    <row r="15" spans="1:7" ht="25.5" customHeight="1" x14ac:dyDescent="0.25">
      <c r="A15" s="6"/>
      <c r="B15" s="7">
        <v>2.2999999999999998</v>
      </c>
      <c r="C15" s="6"/>
      <c r="D15" s="10" t="s">
        <v>118</v>
      </c>
      <c r="E15" s="9">
        <v>20460</v>
      </c>
      <c r="F15" s="9">
        <f>35*6*31</f>
        <v>6510</v>
      </c>
      <c r="G15" s="1" t="s">
        <v>114</v>
      </c>
    </row>
    <row r="16" spans="1:7" ht="29.25" customHeight="1" x14ac:dyDescent="0.25">
      <c r="A16" s="6"/>
      <c r="B16" s="7">
        <v>2.4</v>
      </c>
      <c r="C16" s="6"/>
      <c r="D16" s="8" t="s">
        <v>11</v>
      </c>
      <c r="E16" s="9">
        <v>37200</v>
      </c>
      <c r="F16" s="9">
        <v>18600</v>
      </c>
    </row>
    <row r="17" spans="1:7" ht="19.350000000000001" customHeight="1" x14ac:dyDescent="0.25">
      <c r="A17" s="6"/>
      <c r="B17" s="7">
        <v>2.5</v>
      </c>
      <c r="C17" s="6"/>
      <c r="D17" s="8" t="s">
        <v>12</v>
      </c>
      <c r="E17" s="9">
        <v>7480</v>
      </c>
      <c r="F17" s="9">
        <v>7480</v>
      </c>
    </row>
    <row r="18" spans="1:7" ht="19.350000000000001" customHeight="1" x14ac:dyDescent="0.25">
      <c r="A18" s="6"/>
      <c r="B18" s="7">
        <v>2.6</v>
      </c>
      <c r="C18" s="6"/>
      <c r="D18" s="8" t="s">
        <v>13</v>
      </c>
      <c r="E18" s="9">
        <v>5100</v>
      </c>
      <c r="F18" s="9">
        <v>5100</v>
      </c>
    </row>
    <row r="19" spans="1:7" ht="28.5" customHeight="1" x14ac:dyDescent="0.25">
      <c r="A19" s="6"/>
      <c r="B19" s="7">
        <v>2.7</v>
      </c>
      <c r="C19" s="6"/>
      <c r="D19" s="8" t="s">
        <v>14</v>
      </c>
      <c r="E19" s="9">
        <v>3500</v>
      </c>
      <c r="F19" s="9">
        <v>0</v>
      </c>
    </row>
    <row r="20" spans="1:7" ht="19.350000000000001" customHeight="1" x14ac:dyDescent="0.25">
      <c r="A20" s="13">
        <v>3</v>
      </c>
      <c r="B20" s="36" t="s">
        <v>15</v>
      </c>
      <c r="C20" s="37"/>
      <c r="D20" s="38"/>
      <c r="E20" s="5">
        <v>9200</v>
      </c>
      <c r="F20" s="14">
        <f>SUM(F21:F24)</f>
        <v>6700</v>
      </c>
    </row>
    <row r="21" spans="1:7" ht="19.350000000000001" customHeight="1" x14ac:dyDescent="0.25">
      <c r="A21" s="15"/>
      <c r="B21" s="7">
        <v>3.1</v>
      </c>
      <c r="C21" s="15"/>
      <c r="D21" s="8" t="s">
        <v>16</v>
      </c>
      <c r="E21" s="9">
        <v>1500</v>
      </c>
      <c r="F21" s="9">
        <v>1500</v>
      </c>
    </row>
    <row r="22" spans="1:7" ht="42" customHeight="1" x14ac:dyDescent="0.25">
      <c r="A22" s="15"/>
      <c r="B22" s="7">
        <v>3.2</v>
      </c>
      <c r="C22" s="15"/>
      <c r="D22" s="8" t="s">
        <v>17</v>
      </c>
      <c r="E22" s="9">
        <v>4000</v>
      </c>
      <c r="F22" s="9">
        <f>2*10*200</f>
        <v>4000</v>
      </c>
      <c r="G22" s="11" t="s">
        <v>121</v>
      </c>
    </row>
    <row r="23" spans="1:7" ht="27" customHeight="1" x14ac:dyDescent="0.25">
      <c r="A23" s="15"/>
      <c r="B23" s="7">
        <v>3.3</v>
      </c>
      <c r="C23" s="15"/>
      <c r="D23" s="10" t="s">
        <v>120</v>
      </c>
      <c r="E23" s="9">
        <v>2200</v>
      </c>
      <c r="F23" s="9">
        <f>10*2*60</f>
        <v>1200</v>
      </c>
      <c r="G23" s="1" t="s">
        <v>140</v>
      </c>
    </row>
    <row r="24" spans="1:7" ht="32.549999999999997" customHeight="1" x14ac:dyDescent="0.25">
      <c r="A24" s="15"/>
      <c r="B24" s="7">
        <v>3.4</v>
      </c>
      <c r="C24" s="15"/>
      <c r="D24" s="8" t="s">
        <v>18</v>
      </c>
      <c r="E24" s="9">
        <v>1500</v>
      </c>
      <c r="F24" s="9" t="s">
        <v>113</v>
      </c>
    </row>
    <row r="25" spans="1:7" ht="19.350000000000001" customHeight="1" x14ac:dyDescent="0.25">
      <c r="A25" s="4">
        <v>4</v>
      </c>
      <c r="B25" s="28" t="s">
        <v>19</v>
      </c>
      <c r="C25" s="29"/>
      <c r="D25" s="30"/>
      <c r="E25" s="5">
        <v>53100</v>
      </c>
      <c r="F25" s="5">
        <f>SUM(F26:F29)</f>
        <v>12486.32</v>
      </c>
    </row>
    <row r="26" spans="1:7" ht="19.350000000000001" customHeight="1" x14ac:dyDescent="0.25">
      <c r="A26" s="15"/>
      <c r="B26" s="7">
        <v>4.0999999999999996</v>
      </c>
      <c r="C26" s="15"/>
      <c r="D26" s="8" t="s">
        <v>20</v>
      </c>
      <c r="E26" s="9">
        <v>3630</v>
      </c>
      <c r="F26" s="9">
        <v>0</v>
      </c>
    </row>
    <row r="27" spans="1:7" ht="27.6" customHeight="1" x14ac:dyDescent="0.25">
      <c r="A27" s="15"/>
      <c r="B27" s="7">
        <v>4.2</v>
      </c>
      <c r="C27" s="15"/>
      <c r="D27" s="8" t="s">
        <v>21</v>
      </c>
      <c r="E27" s="9">
        <v>30690</v>
      </c>
      <c r="F27" s="9">
        <f>9*31*16.08</f>
        <v>4486.32</v>
      </c>
      <c r="G27" s="1" t="s">
        <v>116</v>
      </c>
    </row>
    <row r="28" spans="1:7" ht="29.1" customHeight="1" x14ac:dyDescent="0.25">
      <c r="A28" s="15"/>
      <c r="B28" s="7">
        <v>4.3</v>
      </c>
      <c r="C28" s="15"/>
      <c r="D28" s="8" t="s">
        <v>22</v>
      </c>
      <c r="E28" s="9">
        <v>17280</v>
      </c>
      <c r="F28" s="9">
        <v>8000</v>
      </c>
    </row>
    <row r="29" spans="1:7" ht="19.350000000000001" customHeight="1" x14ac:dyDescent="0.25">
      <c r="A29" s="15"/>
      <c r="B29" s="7">
        <v>4.4000000000000004</v>
      </c>
      <c r="C29" s="15"/>
      <c r="D29" s="8" t="s">
        <v>23</v>
      </c>
      <c r="E29" s="9">
        <v>1500</v>
      </c>
      <c r="F29" s="9" t="s">
        <v>113</v>
      </c>
    </row>
    <row r="30" spans="1:7" ht="19.350000000000001" customHeight="1" x14ac:dyDescent="0.25">
      <c r="A30" s="4">
        <v>5</v>
      </c>
      <c r="B30" s="28" t="s">
        <v>24</v>
      </c>
      <c r="C30" s="29"/>
      <c r="D30" s="30"/>
      <c r="E30" s="5">
        <v>135820</v>
      </c>
      <c r="F30" s="5">
        <f>SUM(F31:F42)</f>
        <v>57305.600000000006</v>
      </c>
    </row>
    <row r="31" spans="1:7" ht="28.5" customHeight="1" x14ac:dyDescent="0.25">
      <c r="A31" s="15"/>
      <c r="B31" s="7">
        <v>5.0999999999999996</v>
      </c>
      <c r="C31" s="15"/>
      <c r="D31" s="8" t="s">
        <v>25</v>
      </c>
      <c r="E31" s="9">
        <v>10800</v>
      </c>
      <c r="F31" s="9">
        <v>10800</v>
      </c>
    </row>
    <row r="32" spans="1:7" ht="28.8" customHeight="1" x14ac:dyDescent="0.25">
      <c r="A32" s="15"/>
      <c r="B32" s="7">
        <v>5.2</v>
      </c>
      <c r="C32" s="15"/>
      <c r="D32" s="10" t="s">
        <v>123</v>
      </c>
      <c r="E32" s="9">
        <v>9900</v>
      </c>
      <c r="F32" s="9">
        <f>30*3*16.08</f>
        <v>1447.1999999999998</v>
      </c>
      <c r="G32" s="1" t="s">
        <v>117</v>
      </c>
    </row>
    <row r="33" spans="1:7" ht="28.5" customHeight="1" x14ac:dyDescent="0.25">
      <c r="A33" s="15"/>
      <c r="B33" s="7">
        <v>5.3</v>
      </c>
      <c r="C33" s="15"/>
      <c r="D33" s="8" t="s">
        <v>26</v>
      </c>
      <c r="E33" s="9">
        <v>12600</v>
      </c>
      <c r="F33" s="9">
        <v>12600</v>
      </c>
    </row>
    <row r="34" spans="1:7" ht="29.55" customHeight="1" x14ac:dyDescent="0.25">
      <c r="A34" s="15"/>
      <c r="B34" s="7">
        <v>5.4</v>
      </c>
      <c r="C34" s="15"/>
      <c r="D34" s="10" t="s">
        <v>124</v>
      </c>
      <c r="E34" s="9">
        <v>11550</v>
      </c>
      <c r="F34" s="9">
        <f>35*3*16.08</f>
        <v>1688.3999999999999</v>
      </c>
      <c r="G34" s="1" t="s">
        <v>122</v>
      </c>
    </row>
    <row r="35" spans="1:7" ht="28.05" customHeight="1" x14ac:dyDescent="0.25">
      <c r="A35" s="15"/>
      <c r="B35" s="7">
        <v>5.5</v>
      </c>
      <c r="C35" s="15"/>
      <c r="D35" s="8" t="s">
        <v>27</v>
      </c>
      <c r="E35" s="9">
        <v>8750</v>
      </c>
      <c r="F35" s="9">
        <v>8750</v>
      </c>
    </row>
    <row r="36" spans="1:7" ht="27.6" customHeight="1" x14ac:dyDescent="0.25">
      <c r="A36" s="15"/>
      <c r="B36" s="7">
        <v>5.6</v>
      </c>
      <c r="C36" s="15"/>
      <c r="D36" s="8" t="s">
        <v>28</v>
      </c>
      <c r="E36" s="9">
        <v>3600</v>
      </c>
      <c r="F36" s="9">
        <v>3400</v>
      </c>
    </row>
    <row r="37" spans="1:7" ht="19.350000000000001" customHeight="1" x14ac:dyDescent="0.25">
      <c r="A37" s="15"/>
      <c r="B37" s="7">
        <v>5.7</v>
      </c>
      <c r="C37" s="15"/>
      <c r="D37" s="8" t="s">
        <v>29</v>
      </c>
      <c r="E37" s="9">
        <v>1500</v>
      </c>
      <c r="F37" s="9">
        <v>1500</v>
      </c>
    </row>
    <row r="38" spans="1:7" ht="26.55" customHeight="1" x14ac:dyDescent="0.25">
      <c r="A38" s="15"/>
      <c r="B38" s="7">
        <v>5.8</v>
      </c>
      <c r="C38" s="15"/>
      <c r="D38" s="8" t="s">
        <v>30</v>
      </c>
      <c r="E38" s="12">
        <v>720</v>
      </c>
      <c r="F38" s="12">
        <v>720</v>
      </c>
    </row>
    <row r="39" spans="1:7" ht="19.350000000000001" customHeight="1" x14ac:dyDescent="0.25">
      <c r="A39" s="15"/>
      <c r="B39" s="7">
        <v>5.9</v>
      </c>
      <c r="C39" s="15"/>
      <c r="D39" s="8" t="s">
        <v>31</v>
      </c>
      <c r="E39" s="12">
        <v>200</v>
      </c>
      <c r="F39" s="12">
        <v>200</v>
      </c>
    </row>
    <row r="40" spans="1:7" ht="19.350000000000001" customHeight="1" x14ac:dyDescent="0.25">
      <c r="A40" s="15"/>
      <c r="B40" s="16">
        <v>5.0999999999999996</v>
      </c>
      <c r="C40" s="15"/>
      <c r="D40" s="8" t="s">
        <v>32</v>
      </c>
      <c r="E40" s="9">
        <v>15000</v>
      </c>
      <c r="F40" s="9">
        <v>15000</v>
      </c>
    </row>
    <row r="41" spans="1:7" ht="19.350000000000001" customHeight="1" x14ac:dyDescent="0.25">
      <c r="A41" s="15"/>
      <c r="B41" s="16">
        <v>5.1100000000000003</v>
      </c>
      <c r="C41" s="15"/>
      <c r="D41" s="8" t="s">
        <v>33</v>
      </c>
      <c r="E41" s="9">
        <v>1200</v>
      </c>
      <c r="F41" s="17">
        <v>1200</v>
      </c>
    </row>
    <row r="42" spans="1:7" ht="19.350000000000001" customHeight="1" x14ac:dyDescent="0.25">
      <c r="A42" s="15"/>
      <c r="B42" s="16">
        <v>5.12</v>
      </c>
      <c r="C42" s="15"/>
      <c r="D42" s="8" t="s">
        <v>34</v>
      </c>
      <c r="E42" s="18">
        <v>60000</v>
      </c>
      <c r="F42" s="19" t="s">
        <v>113</v>
      </c>
    </row>
    <row r="43" spans="1:7" ht="13.8" x14ac:dyDescent="0.25">
      <c r="A43" s="13">
        <v>6</v>
      </c>
      <c r="B43" s="36" t="s">
        <v>35</v>
      </c>
      <c r="C43" s="37"/>
      <c r="D43" s="38"/>
      <c r="E43" s="5">
        <v>4235</v>
      </c>
      <c r="F43" s="14">
        <f>SUM(F44)</f>
        <v>0</v>
      </c>
    </row>
    <row r="44" spans="1:7" ht="13.8" x14ac:dyDescent="0.25">
      <c r="A44" s="15"/>
      <c r="B44" s="7">
        <v>6.1</v>
      </c>
      <c r="C44" s="15"/>
      <c r="D44" s="8" t="s">
        <v>36</v>
      </c>
      <c r="E44" s="9">
        <v>4235</v>
      </c>
      <c r="F44" s="9"/>
    </row>
    <row r="45" spans="1:7" ht="13.8" x14ac:dyDescent="0.25">
      <c r="A45" s="4">
        <v>7</v>
      </c>
      <c r="B45" s="28" t="s">
        <v>37</v>
      </c>
      <c r="C45" s="29"/>
      <c r="D45" s="30"/>
      <c r="E45" s="5">
        <v>41000</v>
      </c>
      <c r="F45" s="5">
        <f>SUM(F46:F52)</f>
        <v>27250</v>
      </c>
    </row>
    <row r="46" spans="1:7" ht="27.6" x14ac:dyDescent="0.25">
      <c r="A46" s="15"/>
      <c r="B46" s="7">
        <v>7.1</v>
      </c>
      <c r="C46" s="15"/>
      <c r="D46" s="8" t="s">
        <v>38</v>
      </c>
      <c r="E46" s="9">
        <v>19200</v>
      </c>
      <c r="F46" s="9">
        <v>9600</v>
      </c>
    </row>
    <row r="47" spans="1:7" ht="27.6" x14ac:dyDescent="0.25">
      <c r="A47" s="15"/>
      <c r="B47" s="7">
        <v>7.2</v>
      </c>
      <c r="C47" s="15"/>
      <c r="D47" s="8" t="s">
        <v>39</v>
      </c>
      <c r="E47" s="9">
        <v>9000</v>
      </c>
      <c r="F47" s="9">
        <v>9000</v>
      </c>
    </row>
    <row r="48" spans="1:7" ht="27.6" x14ac:dyDescent="0.25">
      <c r="A48" s="15"/>
      <c r="B48" s="7">
        <v>7.3</v>
      </c>
      <c r="C48" s="15"/>
      <c r="D48" s="8" t="s">
        <v>40</v>
      </c>
      <c r="E48" s="9">
        <v>6000</v>
      </c>
      <c r="F48" s="9">
        <v>6000</v>
      </c>
    </row>
    <row r="49" spans="1:7" ht="13.8" x14ac:dyDescent="0.25">
      <c r="A49" s="15"/>
      <c r="B49" s="7">
        <v>7.4</v>
      </c>
      <c r="C49" s="15"/>
      <c r="D49" s="10" t="s">
        <v>125</v>
      </c>
      <c r="E49" s="9">
        <v>3300</v>
      </c>
      <c r="F49" s="9">
        <f>10*3*55</f>
        <v>1650</v>
      </c>
    </row>
    <row r="50" spans="1:7" ht="13.8" x14ac:dyDescent="0.25">
      <c r="A50" s="15"/>
      <c r="B50" s="7">
        <v>7.5</v>
      </c>
      <c r="C50" s="15"/>
      <c r="D50" s="8" t="s">
        <v>41</v>
      </c>
      <c r="E50" s="12">
        <v>500</v>
      </c>
      <c r="F50" s="12">
        <v>500</v>
      </c>
    </row>
    <row r="51" spans="1:7" ht="13.8" x14ac:dyDescent="0.25">
      <c r="A51" s="15"/>
      <c r="B51" s="7">
        <v>7.6</v>
      </c>
      <c r="C51" s="15"/>
      <c r="D51" s="8" t="s">
        <v>42</v>
      </c>
      <c r="E51" s="12">
        <v>500</v>
      </c>
      <c r="F51" s="12">
        <v>500</v>
      </c>
    </row>
    <row r="52" spans="1:7" ht="27.6" x14ac:dyDescent="0.25">
      <c r="A52" s="15"/>
      <c r="B52" s="7">
        <v>7.7</v>
      </c>
      <c r="C52" s="15"/>
      <c r="D52" s="8" t="s">
        <v>43</v>
      </c>
      <c r="E52" s="9">
        <v>2500</v>
      </c>
      <c r="F52" s="9"/>
    </row>
    <row r="53" spans="1:7" ht="13.8" x14ac:dyDescent="0.25">
      <c r="A53" s="4">
        <v>8</v>
      </c>
      <c r="B53" s="28" t="s">
        <v>44</v>
      </c>
      <c r="C53" s="29"/>
      <c r="D53" s="30"/>
      <c r="E53" s="5">
        <v>14790</v>
      </c>
      <c r="F53" s="5">
        <f>SUM(F54:F57)</f>
        <v>5760</v>
      </c>
    </row>
    <row r="54" spans="1:7" ht="13.8" x14ac:dyDescent="0.25">
      <c r="A54" s="15"/>
      <c r="B54" s="7">
        <v>8.1</v>
      </c>
      <c r="C54" s="15"/>
      <c r="D54" s="8" t="s">
        <v>36</v>
      </c>
      <c r="E54" s="9">
        <v>1210</v>
      </c>
      <c r="F54" s="9"/>
    </row>
    <row r="55" spans="1:7" ht="27.6" x14ac:dyDescent="0.25">
      <c r="A55" s="15"/>
      <c r="B55" s="7">
        <v>8.1999999999999993</v>
      </c>
      <c r="C55" s="15"/>
      <c r="D55" s="10" t="s">
        <v>126</v>
      </c>
      <c r="E55" s="9">
        <v>6820</v>
      </c>
      <c r="F55" s="9">
        <v>0</v>
      </c>
      <c r="G55" s="1" t="s">
        <v>136</v>
      </c>
    </row>
    <row r="56" spans="1:7" ht="27.6" x14ac:dyDescent="0.25">
      <c r="A56" s="15"/>
      <c r="B56" s="7">
        <v>8.3000000000000007</v>
      </c>
      <c r="C56" s="15"/>
      <c r="D56" s="8" t="s">
        <v>45</v>
      </c>
      <c r="E56" s="9">
        <v>5760</v>
      </c>
      <c r="F56" s="9">
        <v>5760</v>
      </c>
    </row>
    <row r="57" spans="1:7" ht="13.8" x14ac:dyDescent="0.25">
      <c r="A57" s="15"/>
      <c r="B57" s="7">
        <v>8.4</v>
      </c>
      <c r="C57" s="15"/>
      <c r="D57" s="8" t="s">
        <v>6</v>
      </c>
      <c r="E57" s="9">
        <v>1000</v>
      </c>
      <c r="F57" s="9"/>
    </row>
    <row r="58" spans="1:7" ht="13.8" x14ac:dyDescent="0.25">
      <c r="A58" s="4">
        <v>9</v>
      </c>
      <c r="B58" s="28" t="s">
        <v>46</v>
      </c>
      <c r="C58" s="29"/>
      <c r="D58" s="30"/>
      <c r="E58" s="5">
        <v>105930</v>
      </c>
      <c r="F58" s="5">
        <f>SUM(F59:F61)</f>
        <v>0</v>
      </c>
    </row>
    <row r="59" spans="1:7" ht="27.6" x14ac:dyDescent="0.25">
      <c r="A59" s="15"/>
      <c r="B59" s="7">
        <v>9.1</v>
      </c>
      <c r="C59" s="15"/>
      <c r="D59" s="8" t="s">
        <v>47</v>
      </c>
      <c r="E59" s="9">
        <v>49420</v>
      </c>
      <c r="F59" s="9"/>
    </row>
    <row r="60" spans="1:7" ht="27.6" x14ac:dyDescent="0.25">
      <c r="A60" s="15"/>
      <c r="B60" s="7">
        <v>9.1999999999999993</v>
      </c>
      <c r="C60" s="15"/>
      <c r="D60" s="8" t="s">
        <v>48</v>
      </c>
      <c r="E60" s="9">
        <v>48510</v>
      </c>
      <c r="F60" s="9"/>
    </row>
    <row r="61" spans="1:7" ht="27.6" x14ac:dyDescent="0.25">
      <c r="A61" s="15"/>
      <c r="B61" s="7">
        <v>9.3000000000000007</v>
      </c>
      <c r="C61" s="15"/>
      <c r="D61" s="8" t="s">
        <v>43</v>
      </c>
      <c r="E61" s="9">
        <v>8000</v>
      </c>
      <c r="F61" s="9"/>
    </row>
    <row r="62" spans="1:7" ht="13.8" x14ac:dyDescent="0.25">
      <c r="A62" s="4">
        <v>10</v>
      </c>
      <c r="B62" s="28" t="s">
        <v>49</v>
      </c>
      <c r="C62" s="29"/>
      <c r="D62" s="30"/>
      <c r="E62" s="5">
        <v>170725</v>
      </c>
      <c r="F62" s="5">
        <f>SUM(F63:F77)</f>
        <v>0</v>
      </c>
    </row>
    <row r="63" spans="1:7" ht="13.8" x14ac:dyDescent="0.25">
      <c r="A63" s="15"/>
      <c r="B63" s="7">
        <v>10.1</v>
      </c>
      <c r="C63" s="15"/>
      <c r="D63" s="8" t="s">
        <v>50</v>
      </c>
      <c r="E63" s="9">
        <v>64575</v>
      </c>
      <c r="F63" s="20"/>
    </row>
    <row r="64" spans="1:7" ht="13.8" x14ac:dyDescent="0.25">
      <c r="A64" s="15"/>
      <c r="B64" s="7">
        <v>10.199999999999999</v>
      </c>
      <c r="C64" s="15"/>
      <c r="D64" s="8" t="s">
        <v>51</v>
      </c>
      <c r="E64" s="9">
        <v>9000</v>
      </c>
      <c r="F64" s="9"/>
    </row>
    <row r="65" spans="1:7" ht="13.8" x14ac:dyDescent="0.25">
      <c r="A65" s="15"/>
      <c r="B65" s="7">
        <v>10.3</v>
      </c>
      <c r="C65" s="15"/>
      <c r="D65" s="8" t="s">
        <v>51</v>
      </c>
      <c r="E65" s="9">
        <v>9000</v>
      </c>
      <c r="F65" s="9"/>
    </row>
    <row r="66" spans="1:7" ht="13.8" x14ac:dyDescent="0.25">
      <c r="A66" s="15"/>
      <c r="B66" s="7">
        <v>10.4</v>
      </c>
      <c r="C66" s="15"/>
      <c r="D66" s="8" t="s">
        <v>51</v>
      </c>
      <c r="E66" s="9">
        <v>6500</v>
      </c>
      <c r="F66" s="9"/>
    </row>
    <row r="67" spans="1:7" ht="13.8" x14ac:dyDescent="0.25">
      <c r="A67" s="15"/>
      <c r="B67" s="7">
        <v>10.5</v>
      </c>
      <c r="C67" s="15"/>
      <c r="D67" s="8" t="s">
        <v>51</v>
      </c>
      <c r="E67" s="9">
        <v>6500</v>
      </c>
      <c r="F67" s="9"/>
    </row>
    <row r="68" spans="1:7" ht="13.8" x14ac:dyDescent="0.25">
      <c r="A68" s="15"/>
      <c r="B68" s="7">
        <v>10.6</v>
      </c>
      <c r="C68" s="15"/>
      <c r="D68" s="8" t="s">
        <v>52</v>
      </c>
      <c r="E68" s="9">
        <v>9000</v>
      </c>
      <c r="F68" s="9"/>
    </row>
    <row r="69" spans="1:7" ht="27.6" x14ac:dyDescent="0.25">
      <c r="A69" s="15"/>
      <c r="B69" s="7">
        <v>10.7</v>
      </c>
      <c r="C69" s="15"/>
      <c r="D69" s="8" t="s">
        <v>53</v>
      </c>
      <c r="E69" s="9">
        <v>6500</v>
      </c>
      <c r="F69" s="9"/>
    </row>
    <row r="70" spans="1:7" ht="13.8" x14ac:dyDescent="0.25">
      <c r="A70" s="15"/>
      <c r="B70" s="7">
        <v>10.8</v>
      </c>
      <c r="C70" s="15"/>
      <c r="D70" s="8" t="s">
        <v>54</v>
      </c>
      <c r="E70" s="9">
        <v>6500</v>
      </c>
      <c r="F70" s="9"/>
    </row>
    <row r="71" spans="1:7" ht="13.8" x14ac:dyDescent="0.25">
      <c r="A71" s="15"/>
      <c r="B71" s="7">
        <v>10.9</v>
      </c>
      <c r="C71" s="15"/>
      <c r="D71" s="8" t="s">
        <v>54</v>
      </c>
      <c r="E71" s="9">
        <v>6500</v>
      </c>
      <c r="F71" s="9"/>
    </row>
    <row r="72" spans="1:7" ht="13.8" x14ac:dyDescent="0.25">
      <c r="A72" s="15"/>
      <c r="B72" s="16">
        <v>10.1</v>
      </c>
      <c r="C72" s="15"/>
      <c r="D72" s="8" t="s">
        <v>54</v>
      </c>
      <c r="E72" s="9">
        <v>6500</v>
      </c>
      <c r="F72" s="9"/>
    </row>
    <row r="73" spans="1:7" ht="13.8" x14ac:dyDescent="0.25">
      <c r="A73" s="15"/>
      <c r="B73" s="16">
        <v>10.11</v>
      </c>
      <c r="C73" s="15"/>
      <c r="D73" s="8" t="s">
        <v>55</v>
      </c>
      <c r="E73" s="9">
        <v>9000</v>
      </c>
      <c r="F73" s="9"/>
    </row>
    <row r="74" spans="1:7" ht="13.8" x14ac:dyDescent="0.25">
      <c r="A74" s="15"/>
      <c r="B74" s="16">
        <v>10.119999999999999</v>
      </c>
      <c r="C74" s="15"/>
      <c r="D74" s="8" t="s">
        <v>56</v>
      </c>
      <c r="E74" s="9">
        <v>6500</v>
      </c>
      <c r="F74" s="9"/>
    </row>
    <row r="75" spans="1:7" ht="13.8" x14ac:dyDescent="0.25">
      <c r="A75" s="15"/>
      <c r="B75" s="16">
        <v>10.130000000000001</v>
      </c>
      <c r="C75" s="15"/>
      <c r="D75" s="8" t="s">
        <v>57</v>
      </c>
      <c r="E75" s="9">
        <v>6500</v>
      </c>
      <c r="F75" s="9"/>
    </row>
    <row r="76" spans="1:7" ht="13.8" x14ac:dyDescent="0.25">
      <c r="A76" s="15"/>
      <c r="B76" s="16">
        <v>10.14</v>
      </c>
      <c r="C76" s="15"/>
      <c r="D76" s="8" t="s">
        <v>58</v>
      </c>
      <c r="E76" s="9">
        <v>13650</v>
      </c>
      <c r="F76" s="9"/>
    </row>
    <row r="77" spans="1:7" ht="13.8" x14ac:dyDescent="0.25">
      <c r="A77" s="15"/>
      <c r="B77" s="16">
        <v>10.15</v>
      </c>
      <c r="C77" s="15"/>
      <c r="D77" s="8" t="s">
        <v>59</v>
      </c>
      <c r="E77" s="9">
        <v>4500</v>
      </c>
      <c r="F77" s="9"/>
    </row>
    <row r="78" spans="1:7" ht="13.8" x14ac:dyDescent="0.25">
      <c r="A78" s="4">
        <v>11</v>
      </c>
      <c r="B78" s="28" t="s">
        <v>60</v>
      </c>
      <c r="C78" s="29"/>
      <c r="D78" s="30"/>
      <c r="E78" s="5">
        <v>46920</v>
      </c>
      <c r="F78" s="5">
        <f>SUM(F79:F84)</f>
        <v>46920</v>
      </c>
    </row>
    <row r="79" spans="1:7" ht="13.8" x14ac:dyDescent="0.25">
      <c r="A79" s="15"/>
      <c r="B79" s="7">
        <v>11.1</v>
      </c>
      <c r="C79" s="15"/>
      <c r="D79" s="8" t="s">
        <v>61</v>
      </c>
      <c r="E79" s="9">
        <v>2500</v>
      </c>
      <c r="F79" s="9">
        <v>2500</v>
      </c>
      <c r="G79" s="1" t="s">
        <v>127</v>
      </c>
    </row>
    <row r="80" spans="1:7" ht="13.8" x14ac:dyDescent="0.25">
      <c r="A80" s="15"/>
      <c r="B80" s="7">
        <v>11.2</v>
      </c>
      <c r="C80" s="15"/>
      <c r="D80" s="8" t="s">
        <v>62</v>
      </c>
      <c r="E80" s="9">
        <v>5000</v>
      </c>
      <c r="F80" s="9">
        <v>5000</v>
      </c>
      <c r="G80" s="1" t="s">
        <v>128</v>
      </c>
    </row>
    <row r="81" spans="1:7" ht="13.8" x14ac:dyDescent="0.25">
      <c r="A81" s="15"/>
      <c r="B81" s="7">
        <v>11.3</v>
      </c>
      <c r="C81" s="15"/>
      <c r="D81" s="8" t="s">
        <v>63</v>
      </c>
      <c r="E81" s="9">
        <v>6000</v>
      </c>
      <c r="F81" s="9">
        <v>6000</v>
      </c>
      <c r="G81" s="1" t="s">
        <v>129</v>
      </c>
    </row>
    <row r="82" spans="1:7" ht="55.2" x14ac:dyDescent="0.25">
      <c r="A82" s="15"/>
      <c r="B82" s="7">
        <v>11.4</v>
      </c>
      <c r="C82" s="15"/>
      <c r="D82" s="21" t="s">
        <v>139</v>
      </c>
      <c r="E82" s="9">
        <v>18500</v>
      </c>
      <c r="F82" s="9">
        <v>18500</v>
      </c>
      <c r="G82" s="1" t="s">
        <v>130</v>
      </c>
    </row>
    <row r="83" spans="1:7" ht="13.8" x14ac:dyDescent="0.25">
      <c r="A83" s="15"/>
      <c r="B83" s="7">
        <v>11.5</v>
      </c>
      <c r="C83" s="15"/>
      <c r="D83" s="8" t="s">
        <v>64</v>
      </c>
      <c r="E83" s="9">
        <v>7000</v>
      </c>
      <c r="F83" s="9">
        <v>7000</v>
      </c>
      <c r="G83" s="1" t="s">
        <v>131</v>
      </c>
    </row>
    <row r="84" spans="1:7" ht="27.6" x14ac:dyDescent="0.25">
      <c r="A84" s="15"/>
      <c r="B84" s="7">
        <v>11.6</v>
      </c>
      <c r="C84" s="15"/>
      <c r="D84" s="8" t="s">
        <v>65</v>
      </c>
      <c r="E84" s="9">
        <v>7920</v>
      </c>
      <c r="F84" s="9">
        <v>7920</v>
      </c>
    </row>
    <row r="85" spans="1:7" ht="13.8" x14ac:dyDescent="0.25">
      <c r="A85" s="4">
        <v>12</v>
      </c>
      <c r="B85" s="28" t="s">
        <v>66</v>
      </c>
      <c r="C85" s="29"/>
      <c r="D85" s="30"/>
      <c r="E85" s="5">
        <v>93500</v>
      </c>
      <c r="F85" s="5">
        <f>SUM(F86:F94)</f>
        <v>82500</v>
      </c>
    </row>
    <row r="86" spans="1:7" ht="13.8" x14ac:dyDescent="0.25">
      <c r="A86" s="15"/>
      <c r="B86" s="7">
        <v>12.1</v>
      </c>
      <c r="C86" s="15"/>
      <c r="D86" s="8" t="s">
        <v>67</v>
      </c>
      <c r="E86" s="9">
        <v>2800</v>
      </c>
      <c r="F86" s="9"/>
    </row>
    <row r="87" spans="1:7" ht="13.8" x14ac:dyDescent="0.25">
      <c r="A87" s="15"/>
      <c r="B87" s="7">
        <v>12.2</v>
      </c>
      <c r="C87" s="15"/>
      <c r="D87" s="8" t="s">
        <v>68</v>
      </c>
      <c r="E87" s="9">
        <v>1200</v>
      </c>
      <c r="F87" s="9"/>
    </row>
    <row r="88" spans="1:7" ht="13.8" x14ac:dyDescent="0.25">
      <c r="A88" s="15"/>
      <c r="B88" s="7">
        <v>12.3</v>
      </c>
      <c r="C88" s="15"/>
      <c r="D88" s="8" t="s">
        <v>69</v>
      </c>
      <c r="E88" s="9">
        <v>5000</v>
      </c>
      <c r="F88" s="9">
        <v>5000</v>
      </c>
      <c r="G88" s="1" t="s">
        <v>132</v>
      </c>
    </row>
    <row r="89" spans="1:7" ht="13.8" x14ac:dyDescent="0.25">
      <c r="A89" s="15"/>
      <c r="B89" s="7">
        <v>12.4</v>
      </c>
      <c r="C89" s="15"/>
      <c r="D89" s="8" t="s">
        <v>70</v>
      </c>
      <c r="E89" s="9">
        <v>30000</v>
      </c>
      <c r="F89" s="9">
        <v>30000</v>
      </c>
      <c r="G89" s="1" t="s">
        <v>133</v>
      </c>
    </row>
    <row r="90" spans="1:7" ht="13.8" x14ac:dyDescent="0.25">
      <c r="A90" s="15"/>
      <c r="B90" s="7">
        <v>12.5</v>
      </c>
      <c r="C90" s="15"/>
      <c r="D90" s="8" t="s">
        <v>71</v>
      </c>
      <c r="E90" s="9">
        <v>1500</v>
      </c>
      <c r="F90" s="9">
        <v>1500</v>
      </c>
      <c r="G90" s="1" t="s">
        <v>134</v>
      </c>
    </row>
    <row r="91" spans="1:7" ht="13.8" x14ac:dyDescent="0.25">
      <c r="A91" s="15"/>
      <c r="B91" s="7">
        <v>12.6</v>
      </c>
      <c r="C91" s="15"/>
      <c r="D91" s="8" t="s">
        <v>72</v>
      </c>
      <c r="E91" s="9">
        <v>24000</v>
      </c>
      <c r="F91" s="9">
        <v>24000</v>
      </c>
      <c r="G91" s="1" t="s">
        <v>135</v>
      </c>
    </row>
    <row r="92" spans="1:7" ht="13.8" x14ac:dyDescent="0.25">
      <c r="A92" s="15"/>
      <c r="B92" s="7">
        <v>12.7</v>
      </c>
      <c r="C92" s="15"/>
      <c r="D92" s="8" t="s">
        <v>73</v>
      </c>
      <c r="E92" s="9">
        <v>7000</v>
      </c>
      <c r="F92" s="9"/>
    </row>
    <row r="93" spans="1:7" ht="13.8" x14ac:dyDescent="0.25">
      <c r="A93" s="15"/>
      <c r="B93" s="7">
        <v>12.8</v>
      </c>
      <c r="C93" s="15"/>
      <c r="D93" s="8" t="s">
        <v>42</v>
      </c>
      <c r="E93" s="9">
        <v>15000</v>
      </c>
      <c r="F93" s="9">
        <v>15000</v>
      </c>
    </row>
    <row r="94" spans="1:7" ht="13.8" x14ac:dyDescent="0.25">
      <c r="A94" s="15"/>
      <c r="B94" s="7">
        <v>12.9</v>
      </c>
      <c r="C94" s="15"/>
      <c r="D94" s="8" t="s">
        <v>74</v>
      </c>
      <c r="E94" s="9">
        <v>7000</v>
      </c>
      <c r="F94" s="9">
        <v>7000</v>
      </c>
    </row>
    <row r="95" spans="1:7" ht="13.8" x14ac:dyDescent="0.25">
      <c r="A95" s="22">
        <v>13</v>
      </c>
      <c r="B95" s="28" t="s">
        <v>75</v>
      </c>
      <c r="C95" s="29"/>
      <c r="D95" s="30"/>
      <c r="E95" s="5">
        <v>191800</v>
      </c>
      <c r="F95" s="23">
        <f>SUM(F96:F121)</f>
        <v>0</v>
      </c>
    </row>
    <row r="96" spans="1:7" ht="13.8" x14ac:dyDescent="0.25">
      <c r="A96" s="15"/>
      <c r="B96" s="7">
        <v>13.1</v>
      </c>
      <c r="C96" s="15"/>
      <c r="D96" s="8" t="s">
        <v>76</v>
      </c>
      <c r="E96" s="9">
        <v>10000</v>
      </c>
      <c r="F96" s="15"/>
    </row>
    <row r="97" spans="1:6" ht="13.8" x14ac:dyDescent="0.25">
      <c r="A97" s="15"/>
      <c r="B97" s="7">
        <v>13.2</v>
      </c>
      <c r="C97" s="15"/>
      <c r="D97" s="8" t="s">
        <v>77</v>
      </c>
      <c r="E97" s="9">
        <v>1500</v>
      </c>
      <c r="F97" s="15"/>
    </row>
    <row r="98" spans="1:6" ht="13.8" x14ac:dyDescent="0.25">
      <c r="A98" s="15"/>
      <c r="B98" s="7">
        <v>13.3</v>
      </c>
      <c r="C98" s="15"/>
      <c r="D98" s="8" t="s">
        <v>78</v>
      </c>
      <c r="E98" s="9">
        <v>10000</v>
      </c>
      <c r="F98" s="15"/>
    </row>
    <row r="99" spans="1:6" ht="13.8" x14ac:dyDescent="0.25">
      <c r="A99" s="15"/>
      <c r="B99" s="7">
        <v>13.4</v>
      </c>
      <c r="C99" s="15"/>
      <c r="D99" s="8" t="s">
        <v>79</v>
      </c>
      <c r="E99" s="9">
        <v>25000</v>
      </c>
      <c r="F99" s="15"/>
    </row>
    <row r="100" spans="1:6" ht="13.8" x14ac:dyDescent="0.25">
      <c r="A100" s="15"/>
      <c r="B100" s="7">
        <v>13.5</v>
      </c>
      <c r="C100" s="15"/>
      <c r="D100" s="8" t="s">
        <v>80</v>
      </c>
      <c r="E100" s="9">
        <v>10000</v>
      </c>
      <c r="F100" s="15"/>
    </row>
    <row r="101" spans="1:6" ht="13.8" x14ac:dyDescent="0.25">
      <c r="A101" s="15"/>
      <c r="B101" s="7">
        <v>13.6</v>
      </c>
      <c r="C101" s="15"/>
      <c r="D101" s="8" t="s">
        <v>81</v>
      </c>
      <c r="E101" s="9">
        <v>7000</v>
      </c>
      <c r="F101" s="15"/>
    </row>
    <row r="102" spans="1:6" ht="13.8" x14ac:dyDescent="0.25">
      <c r="A102" s="15"/>
      <c r="B102" s="7">
        <v>13.7</v>
      </c>
      <c r="C102" s="15"/>
      <c r="D102" s="8" t="s">
        <v>82</v>
      </c>
      <c r="E102" s="9">
        <v>5500</v>
      </c>
      <c r="F102" s="15"/>
    </row>
    <row r="103" spans="1:6" ht="13.8" x14ac:dyDescent="0.25">
      <c r="A103" s="15"/>
      <c r="B103" s="7">
        <v>13.8</v>
      </c>
      <c r="C103" s="15"/>
      <c r="D103" s="8" t="s">
        <v>83</v>
      </c>
      <c r="E103" s="9">
        <v>20000</v>
      </c>
      <c r="F103" s="15"/>
    </row>
    <row r="104" spans="1:6" ht="13.8" x14ac:dyDescent="0.25">
      <c r="A104" s="15"/>
      <c r="B104" s="7">
        <v>13.9</v>
      </c>
      <c r="C104" s="15"/>
      <c r="D104" s="8" t="s">
        <v>84</v>
      </c>
      <c r="E104" s="9">
        <v>1000</v>
      </c>
      <c r="F104" s="15"/>
    </row>
    <row r="105" spans="1:6" ht="13.8" x14ac:dyDescent="0.25">
      <c r="A105" s="15"/>
      <c r="B105" s="16">
        <v>13.1</v>
      </c>
      <c r="C105" s="15"/>
      <c r="D105" s="8" t="s">
        <v>85</v>
      </c>
      <c r="E105" s="12">
        <v>300</v>
      </c>
      <c r="F105" s="15"/>
    </row>
    <row r="106" spans="1:6" ht="13.8" x14ac:dyDescent="0.25">
      <c r="A106" s="15"/>
      <c r="B106" s="16">
        <v>13.11</v>
      </c>
      <c r="C106" s="15"/>
      <c r="D106" s="8" t="s">
        <v>86</v>
      </c>
      <c r="E106" s="9">
        <v>3000</v>
      </c>
      <c r="F106" s="15"/>
    </row>
    <row r="107" spans="1:6" ht="13.8" x14ac:dyDescent="0.25">
      <c r="A107" s="15"/>
      <c r="B107" s="16">
        <v>13.12</v>
      </c>
      <c r="C107" s="15"/>
      <c r="D107" s="8" t="s">
        <v>87</v>
      </c>
      <c r="E107" s="9">
        <v>3500</v>
      </c>
      <c r="F107" s="15"/>
    </row>
    <row r="108" spans="1:6" ht="13.8" x14ac:dyDescent="0.25">
      <c r="A108" s="15"/>
      <c r="B108" s="16">
        <v>13.13</v>
      </c>
      <c r="C108" s="15"/>
      <c r="D108" s="8" t="s">
        <v>88</v>
      </c>
      <c r="E108" s="9">
        <v>2000</v>
      </c>
      <c r="F108" s="15"/>
    </row>
    <row r="109" spans="1:6" ht="13.8" x14ac:dyDescent="0.25">
      <c r="A109" s="15"/>
      <c r="B109" s="16">
        <v>13.14</v>
      </c>
      <c r="C109" s="15"/>
      <c r="D109" s="8" t="s">
        <v>89</v>
      </c>
      <c r="E109" s="9">
        <v>3000</v>
      </c>
      <c r="F109" s="15"/>
    </row>
    <row r="110" spans="1:6" ht="13.8" x14ac:dyDescent="0.25">
      <c r="A110" s="15"/>
      <c r="B110" s="16">
        <v>13.15</v>
      </c>
      <c r="C110" s="15"/>
      <c r="D110" s="8" t="s">
        <v>90</v>
      </c>
      <c r="E110" s="9">
        <v>2500</v>
      </c>
      <c r="F110" s="15"/>
    </row>
    <row r="111" spans="1:6" ht="13.8" x14ac:dyDescent="0.25">
      <c r="A111" s="24"/>
      <c r="B111" s="25">
        <v>13.16</v>
      </c>
      <c r="C111" s="24"/>
      <c r="D111" s="26" t="s">
        <v>91</v>
      </c>
      <c r="E111" s="9">
        <v>2000</v>
      </c>
      <c r="F111" s="24"/>
    </row>
    <row r="112" spans="1:6" ht="13.8" x14ac:dyDescent="0.25">
      <c r="A112" s="15"/>
      <c r="B112" s="16">
        <v>13.17</v>
      </c>
      <c r="C112" s="15"/>
      <c r="D112" s="8" t="s">
        <v>92</v>
      </c>
      <c r="E112" s="9">
        <v>22000</v>
      </c>
      <c r="F112" s="15"/>
    </row>
    <row r="113" spans="1:6" ht="13.8" x14ac:dyDescent="0.25">
      <c r="A113" s="15"/>
      <c r="B113" s="16">
        <v>13.18</v>
      </c>
      <c r="C113" s="15"/>
      <c r="D113" s="8" t="s">
        <v>93</v>
      </c>
      <c r="E113" s="9">
        <v>2000</v>
      </c>
      <c r="F113" s="15"/>
    </row>
    <row r="114" spans="1:6" ht="13.8" x14ac:dyDescent="0.25">
      <c r="A114" s="15"/>
      <c r="B114" s="16">
        <v>13.19</v>
      </c>
      <c r="C114" s="15"/>
      <c r="D114" s="8" t="s">
        <v>94</v>
      </c>
      <c r="E114" s="9">
        <v>5000</v>
      </c>
      <c r="F114" s="15"/>
    </row>
    <row r="115" spans="1:6" ht="13.8" x14ac:dyDescent="0.25">
      <c r="A115" s="15"/>
      <c r="B115" s="16">
        <v>13.2</v>
      </c>
      <c r="C115" s="15"/>
      <c r="D115" s="8" t="s">
        <v>95</v>
      </c>
      <c r="E115" s="9">
        <v>20000</v>
      </c>
      <c r="F115" s="15"/>
    </row>
    <row r="116" spans="1:6" ht="13.8" x14ac:dyDescent="0.25">
      <c r="A116" s="15"/>
      <c r="B116" s="16">
        <v>13.21</v>
      </c>
      <c r="C116" s="15"/>
      <c r="D116" s="8" t="s">
        <v>96</v>
      </c>
      <c r="E116" s="9">
        <v>7500</v>
      </c>
      <c r="F116" s="15"/>
    </row>
    <row r="117" spans="1:6" ht="13.8" x14ac:dyDescent="0.25">
      <c r="A117" s="15"/>
      <c r="B117" s="16">
        <v>13.22</v>
      </c>
      <c r="C117" s="15"/>
      <c r="D117" s="8" t="s">
        <v>97</v>
      </c>
      <c r="E117" s="9">
        <v>5500</v>
      </c>
      <c r="F117" s="15"/>
    </row>
    <row r="118" spans="1:6" ht="13.8" x14ac:dyDescent="0.25">
      <c r="A118" s="15"/>
      <c r="B118" s="16">
        <v>13.23</v>
      </c>
      <c r="C118" s="15"/>
      <c r="D118" s="8" t="s">
        <v>98</v>
      </c>
      <c r="E118" s="9">
        <v>2000</v>
      </c>
      <c r="F118" s="15"/>
    </row>
    <row r="119" spans="1:6" ht="13.8" x14ac:dyDescent="0.25">
      <c r="A119" s="15"/>
      <c r="B119" s="16">
        <v>13.24</v>
      </c>
      <c r="C119" s="15"/>
      <c r="D119" s="8" t="s">
        <v>99</v>
      </c>
      <c r="E119" s="9">
        <v>8500</v>
      </c>
      <c r="F119" s="15"/>
    </row>
    <row r="120" spans="1:6" ht="13.8" x14ac:dyDescent="0.25">
      <c r="A120" s="15"/>
      <c r="B120" s="16">
        <v>13.25</v>
      </c>
      <c r="C120" s="15"/>
      <c r="D120" s="8" t="s">
        <v>100</v>
      </c>
      <c r="E120" s="9">
        <v>9000</v>
      </c>
      <c r="F120" s="15"/>
    </row>
    <row r="121" spans="1:6" ht="13.8" x14ac:dyDescent="0.25">
      <c r="A121" s="15"/>
      <c r="B121" s="16">
        <v>13.26</v>
      </c>
      <c r="C121" s="15"/>
      <c r="D121" s="8" t="s">
        <v>101</v>
      </c>
      <c r="E121" s="9">
        <v>4000</v>
      </c>
      <c r="F121" s="15"/>
    </row>
    <row r="122" spans="1:6" ht="13.8" x14ac:dyDescent="0.25">
      <c r="A122" s="22">
        <v>14</v>
      </c>
      <c r="B122" s="28" t="s">
        <v>102</v>
      </c>
      <c r="C122" s="29"/>
      <c r="D122" s="30"/>
      <c r="E122" s="5">
        <v>54900</v>
      </c>
      <c r="F122" s="23">
        <f>SUM(F123:F127)</f>
        <v>0</v>
      </c>
    </row>
    <row r="123" spans="1:6" ht="13.8" x14ac:dyDescent="0.25">
      <c r="A123" s="15"/>
      <c r="B123" s="7">
        <v>14.1</v>
      </c>
      <c r="C123" s="15"/>
      <c r="D123" s="8" t="s">
        <v>103</v>
      </c>
      <c r="E123" s="9">
        <v>36000</v>
      </c>
      <c r="F123" s="15"/>
    </row>
    <row r="124" spans="1:6" ht="13.8" x14ac:dyDescent="0.25">
      <c r="A124" s="15"/>
      <c r="B124" s="7">
        <v>14.2</v>
      </c>
      <c r="C124" s="15"/>
      <c r="D124" s="8" t="s">
        <v>104</v>
      </c>
      <c r="E124" s="9">
        <v>4400</v>
      </c>
      <c r="F124" s="15"/>
    </row>
    <row r="125" spans="1:6" ht="13.8" x14ac:dyDescent="0.25">
      <c r="A125" s="15"/>
      <c r="B125" s="7">
        <v>14.3</v>
      </c>
      <c r="C125" s="15"/>
      <c r="D125" s="8" t="s">
        <v>105</v>
      </c>
      <c r="E125" s="9">
        <v>9000</v>
      </c>
      <c r="F125" s="15"/>
    </row>
    <row r="126" spans="1:6" ht="13.8" x14ac:dyDescent="0.25">
      <c r="A126" s="15"/>
      <c r="B126" s="7">
        <v>14.4</v>
      </c>
      <c r="C126" s="15"/>
      <c r="D126" s="8" t="s">
        <v>106</v>
      </c>
      <c r="E126" s="9">
        <v>4000</v>
      </c>
      <c r="F126" s="15"/>
    </row>
    <row r="127" spans="1:6" ht="13.8" x14ac:dyDescent="0.25">
      <c r="A127" s="15"/>
      <c r="B127" s="7">
        <v>14.5</v>
      </c>
      <c r="C127" s="15"/>
      <c r="D127" s="8" t="s">
        <v>107</v>
      </c>
      <c r="E127" s="9">
        <v>1500</v>
      </c>
      <c r="F127" s="15"/>
    </row>
    <row r="128" spans="1:6" ht="13.8" x14ac:dyDescent="0.25">
      <c r="A128" s="15"/>
      <c r="B128" s="7">
        <v>14.6</v>
      </c>
      <c r="C128" s="15"/>
      <c r="D128" s="8" t="s">
        <v>108</v>
      </c>
      <c r="E128" s="15"/>
      <c r="F128" s="15"/>
    </row>
    <row r="129" spans="1:6" ht="13.8" x14ac:dyDescent="0.25">
      <c r="A129" s="15"/>
      <c r="B129" s="7">
        <v>14.7</v>
      </c>
      <c r="C129" s="15"/>
      <c r="D129" s="8" t="s">
        <v>109</v>
      </c>
      <c r="E129" s="15"/>
      <c r="F129" s="15"/>
    </row>
    <row r="130" spans="1:6" ht="13.8" x14ac:dyDescent="0.25">
      <c r="A130" s="15"/>
      <c r="B130" s="7">
        <v>14.8</v>
      </c>
      <c r="C130" s="15"/>
      <c r="D130" s="8" t="s">
        <v>110</v>
      </c>
      <c r="E130" s="15"/>
      <c r="F130" s="31">
        <f>SUM(F3+F12+F20+F25+F30+F43+F45+F53+F58+F62+F78+F85+F95+F122)</f>
        <v>337892.80000000005</v>
      </c>
    </row>
    <row r="131" spans="1:6" ht="13.8" x14ac:dyDescent="0.25">
      <c r="A131" s="33" t="s">
        <v>111</v>
      </c>
      <c r="B131" s="34"/>
      <c r="C131" s="34"/>
      <c r="D131" s="35"/>
      <c r="E131" s="27">
        <f>SUM(E3+E12+E20+E25+E30+E43+E45+E53+E58+E62+E78+E85+E95+E122)</f>
        <v>1148370</v>
      </c>
      <c r="F131" s="32"/>
    </row>
  </sheetData>
  <mergeCells count="18">
    <mergeCell ref="B25:D25"/>
    <mergeCell ref="B30:D30"/>
    <mergeCell ref="A1:G1"/>
    <mergeCell ref="A2:D2"/>
    <mergeCell ref="B3:D3"/>
    <mergeCell ref="B12:D12"/>
    <mergeCell ref="B20:D20"/>
    <mergeCell ref="B43:D43"/>
    <mergeCell ref="B45:D45"/>
    <mergeCell ref="B53:D53"/>
    <mergeCell ref="B58:D58"/>
    <mergeCell ref="B62:D62"/>
    <mergeCell ref="B78:D78"/>
    <mergeCell ref="B85:D85"/>
    <mergeCell ref="B95:D95"/>
    <mergeCell ref="B122:D122"/>
    <mergeCell ref="F130:F131"/>
    <mergeCell ref="A131:D131"/>
  </mergeCells>
  <pageMargins left="0.7" right="0.7" top="0.75" bottom="0.75" header="0.3" footer="0.3"/>
  <pageSetup paperSize="9" orientation="portrait" r:id="rId1"/>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Ralfs Pleinics</dc:creator>
  <cp:lastModifiedBy>Edmunds Zvejnieks</cp:lastModifiedBy>
  <cp:lastPrinted>2025-07-01T08:22:06Z</cp:lastPrinted>
  <dcterms:created xsi:type="dcterms:W3CDTF">2025-06-30T13:22:29Z</dcterms:created>
  <dcterms:modified xsi:type="dcterms:W3CDTF">2025-07-16T12:05:36Z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2025-04-09T00:00:00Z</vt:filetime>
  </property>
  <property fmtid="{D5CDD505-2E9C-101B-9397-08002B2CF9AE}" pid="3" name="Creator">
    <vt:lpwstr>Microsoft® Excel® for Microsoft 365</vt:lpwstr>
  </property>
  <property fmtid="{D5CDD505-2E9C-101B-9397-08002B2CF9AE}" pid="4" name="LastSaved">
    <vt:filetime>2025-06-30T00:00:00Z</vt:filetime>
  </property>
  <property fmtid="{D5CDD505-2E9C-101B-9397-08002B2CF9AE}" pid="5" name="Producer">
    <vt:lpwstr>Microsoft® Excel® for Microsoft 365</vt:lpwstr>
  </property>
</Properties>
</file>