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nga.osina\Desktop\LNG PIEPRASĪJUMI\Robežapsardze_ārkārtējā situācija\LNG robeža_2021_okt\Uz FM\"/>
    </mc:Choice>
  </mc:AlternateContent>
  <bookViews>
    <workbookView xWindow="0" yWindow="0" windowWidth="28800" windowHeight="11400"/>
  </bookViews>
  <sheets>
    <sheet name="7.pielikums" sheetId="3" r:id="rId1"/>
    <sheet name="pielikums (2)" sheetId="2" state="hidden" r:id="rId2"/>
  </sheets>
  <definedNames>
    <definedName name="_xlnm.Print_Titles" localSheetId="0">'7.pielikums'!$10:$10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3" l="1"/>
  <c r="F11" i="3"/>
  <c r="F40" i="3"/>
  <c r="E40" i="3"/>
  <c r="D40" i="3"/>
  <c r="F16" i="3"/>
  <c r="E16" i="3"/>
  <c r="D16" i="3"/>
  <c r="F14" i="3"/>
  <c r="E14" i="3"/>
  <c r="E11" i="3" s="1"/>
  <c r="D14" i="3"/>
  <c r="D11" i="3" l="1"/>
  <c r="G5" i="2" l="1"/>
  <c r="F5" i="2"/>
  <c r="E5" i="2"/>
  <c r="C5" i="2"/>
</calcChain>
</file>

<file path=xl/sharedStrings.xml><?xml version="1.0" encoding="utf-8"?>
<sst xmlns="http://schemas.openxmlformats.org/spreadsheetml/2006/main" count="91" uniqueCount="50">
  <si>
    <t>Nr.p.k.</t>
  </si>
  <si>
    <t>Transportlīdzekļa marka</t>
  </si>
  <si>
    <t>Iesaistīto transportlīdzekļu skaits</t>
  </si>
  <si>
    <t>Faktiskais nobraukums pasākumā (km)</t>
  </si>
  <si>
    <t>Pasākuma laikā patērētā degviela 
(l)</t>
  </si>
  <si>
    <t>Škoda Octavia</t>
  </si>
  <si>
    <t>Opel Mokka</t>
  </si>
  <si>
    <t>Kopā:</t>
  </si>
  <si>
    <t>BMW 520i</t>
  </si>
  <si>
    <t>Nissan Navara</t>
  </si>
  <si>
    <t>Peugeot Boxer</t>
  </si>
  <si>
    <t>Rīgas reģiona pārvalde</t>
  </si>
  <si>
    <t>Kurzemes reģiona pārvalde</t>
  </si>
  <si>
    <t>VW Caravelle</t>
  </si>
  <si>
    <t>Renault Master</t>
  </si>
  <si>
    <t>Latgales reģiona pārvalde</t>
  </si>
  <si>
    <t>Hyundai Getz</t>
  </si>
  <si>
    <t>Hyundai Santa Fe</t>
  </si>
  <si>
    <t>Opel Combo</t>
  </si>
  <si>
    <t>Opel Insignia Limousine  NB</t>
  </si>
  <si>
    <t>Opel Mokka MT 2x4</t>
  </si>
  <si>
    <t>Opel Mokka MT 4x4</t>
  </si>
  <si>
    <t>Renault Kangoo</t>
  </si>
  <si>
    <t>Renault Kangoo Express Maxi</t>
  </si>
  <si>
    <t>Renault Laguna</t>
  </si>
  <si>
    <t>Renault Trafic</t>
  </si>
  <si>
    <t>Volvo S60</t>
  </si>
  <si>
    <t>Degvielas patēriņa  norma uz 100 km</t>
  </si>
  <si>
    <t>Vidzemes reģiona pārvalde</t>
  </si>
  <si>
    <t>Zemgales reģiona pārvalde</t>
  </si>
  <si>
    <t>pielikums</t>
  </si>
  <si>
    <t>x</t>
  </si>
  <si>
    <r>
      <t xml:space="preserve">Summa
</t>
    </r>
    <r>
      <rPr>
        <i/>
        <sz val="10"/>
        <color theme="1"/>
        <rFont val="Times New Roman"/>
        <family val="1"/>
        <charset val="186"/>
      </rPr>
      <t xml:space="preserve"> euro</t>
    </r>
  </si>
  <si>
    <t>Degvielas izmaksu aprēķins degvielas izdevumiem saistībā ar pasākumu "Latvijas-Baltkrievijas valsts robežas nelikumīgā šķērsošana" laika periodā no 2021.gada 11.augusta līdz 31.augustam</t>
  </si>
  <si>
    <t>Ministru kabineta rīkojuma projekta</t>
  </si>
  <si>
    <t>“Par finanšu līdzekļu piešķiršanu no valsts budžeta programmas</t>
  </si>
  <si>
    <t xml:space="preserve"> “Līdzekļi neparedzētiem gadījumiem”” sākotnējās ietekmes novērtējuma ziņojumam (anotācijai)</t>
  </si>
  <si>
    <t>Valsts policija</t>
  </si>
  <si>
    <t>Pasākuma laikā patērētā degviela (l)</t>
  </si>
  <si>
    <r>
      <t xml:space="preserve">Summa
</t>
    </r>
    <r>
      <rPr>
        <i/>
        <sz val="10"/>
        <rFont val="Times New Roman"/>
        <family val="1"/>
        <charset val="186"/>
      </rPr>
      <t xml:space="preserve"> euro</t>
    </r>
  </si>
  <si>
    <t>VW Multivan</t>
  </si>
  <si>
    <t>Ford Transit</t>
  </si>
  <si>
    <t xml:space="preserve">Hyundai Getz </t>
  </si>
  <si>
    <t>KIA Ceed</t>
  </si>
  <si>
    <t>Opel Insignia Limousine NB</t>
  </si>
  <si>
    <t>Subaru Forester</t>
  </si>
  <si>
    <t>Škoda Superb</t>
  </si>
  <si>
    <t>Volvo S 60</t>
  </si>
  <si>
    <t>7.pielikums</t>
  </si>
  <si>
    <t>Degvielas izmaksu aprēķins degvielas izdevumiem sniedzot atbalstu Valsts robežsardzei Latvijas Republikas-Baltkrievijas Republikas valsts robežas nelikumīgas šķērsošanas nodrošināšanā par laika periodu no 2021.gada 1.oktobra līdz 31.oktobrim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</si>
</sst>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000000"/>
      <name val="Times New Roman"/>
      <family val="1"/>
      <charset val="186"/>
    </font>
    <font>
      <i/>
      <sz val="10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sz val="11"/>
      <name val="Times New Roman"/>
      <family val="1"/>
      <charset val="186"/>
    </font>
    <font>
      <b/>
      <sz val="14"/>
      <name val="Times New Roman"/>
      <family val="1"/>
      <charset val="186"/>
    </font>
    <font>
      <b/>
      <sz val="12"/>
      <name val="Times New Roman"/>
      <family val="1"/>
      <charset val="186"/>
    </font>
    <font>
      <i/>
      <sz val="10"/>
      <name val="Times New Roman"/>
      <family val="1"/>
      <charset val="186"/>
    </font>
    <font>
      <b/>
      <sz val="10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rgb="FF000000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0" fontId="8" fillId="0" borderId="0"/>
  </cellStyleXfs>
  <cellXfs count="103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3" fontId="3" fillId="0" borderId="7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3" fillId="3" borderId="8" xfId="0" applyFont="1" applyFill="1" applyBorder="1" applyAlignment="1">
      <alignment horizontal="left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3" fontId="3" fillId="0" borderId="8" xfId="0" applyNumberFormat="1" applyFont="1" applyBorder="1" applyAlignment="1">
      <alignment vertical="center" wrapText="1"/>
    </xf>
    <xf numFmtId="4" fontId="3" fillId="0" borderId="14" xfId="0" applyNumberFormat="1" applyFont="1" applyBorder="1" applyAlignment="1">
      <alignment vertical="center" wrapText="1"/>
    </xf>
    <xf numFmtId="4" fontId="3" fillId="0" borderId="8" xfId="0" applyNumberFormat="1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2" fontId="3" fillId="0" borderId="15" xfId="0" applyNumberFormat="1" applyFont="1" applyBorder="1" applyAlignment="1">
      <alignment vertical="center" wrapText="1"/>
    </xf>
    <xf numFmtId="3" fontId="3" fillId="0" borderId="11" xfId="0" applyNumberFormat="1" applyFont="1" applyBorder="1" applyAlignment="1">
      <alignment vertical="center" wrapText="1"/>
    </xf>
    <xf numFmtId="4" fontId="3" fillId="0" borderId="15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4" fontId="3" fillId="0" borderId="29" xfId="0" applyNumberFormat="1" applyFont="1" applyBorder="1" applyAlignment="1">
      <alignment vertical="center" wrapText="1"/>
    </xf>
    <xf numFmtId="3" fontId="3" fillId="0" borderId="26" xfId="0" applyNumberFormat="1" applyFont="1" applyBorder="1" applyAlignment="1">
      <alignment vertical="center" wrapText="1"/>
    </xf>
    <xf numFmtId="4" fontId="3" fillId="0" borderId="26" xfId="0" applyNumberFormat="1" applyFont="1" applyBorder="1" applyAlignment="1">
      <alignment vertical="center" wrapText="1"/>
    </xf>
    <xf numFmtId="0" fontId="4" fillId="0" borderId="23" xfId="0" applyFont="1" applyBorder="1" applyAlignment="1">
      <alignment horizontal="left" wrapText="1"/>
    </xf>
    <xf numFmtId="0" fontId="4" fillId="0" borderId="24" xfId="0" applyFont="1" applyBorder="1" applyAlignment="1">
      <alignment horizontal="left" wrapText="1"/>
    </xf>
    <xf numFmtId="0" fontId="4" fillId="0" borderId="25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4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 wrapText="1"/>
    </xf>
    <xf numFmtId="0" fontId="7" fillId="0" borderId="0" xfId="1" applyFont="1" applyAlignment="1">
      <alignment horizontal="center" vertical="center" wrapText="1"/>
    </xf>
    <xf numFmtId="1" fontId="9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10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4" fontId="13" fillId="2" borderId="1" xfId="0" applyNumberFormat="1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2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center" vertical="center" wrapText="1"/>
    </xf>
    <xf numFmtId="3" fontId="7" fillId="0" borderId="7" xfId="0" applyNumberFormat="1" applyFont="1" applyFill="1" applyBorder="1" applyAlignment="1">
      <alignment vertical="center" wrapText="1"/>
    </xf>
    <xf numFmtId="4" fontId="7" fillId="0" borderId="13" xfId="0" applyNumberFormat="1" applyFont="1" applyFill="1" applyBorder="1" applyAlignment="1">
      <alignment vertical="center" wrapText="1"/>
    </xf>
    <xf numFmtId="4" fontId="7" fillId="0" borderId="7" xfId="0" applyNumberFormat="1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 wrapText="1"/>
    </xf>
    <xf numFmtId="3" fontId="7" fillId="0" borderId="8" xfId="0" applyNumberFormat="1" applyFont="1" applyFill="1" applyBorder="1" applyAlignment="1">
      <alignment vertical="center" wrapText="1"/>
    </xf>
    <xf numFmtId="4" fontId="7" fillId="0" borderId="14" xfId="0" applyNumberFormat="1" applyFont="1" applyFill="1" applyBorder="1" applyAlignment="1">
      <alignment vertical="center" wrapText="1"/>
    </xf>
    <xf numFmtId="4" fontId="7" fillId="0" borderId="8" xfId="0" applyNumberFormat="1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vertical="center" wrapText="1"/>
    </xf>
    <xf numFmtId="4" fontId="7" fillId="0" borderId="15" xfId="0" applyNumberFormat="1" applyFont="1" applyBorder="1" applyAlignment="1">
      <alignment vertical="center" wrapText="1"/>
    </xf>
    <xf numFmtId="4" fontId="7" fillId="0" borderId="11" xfId="0" applyNumberFormat="1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30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left" vertical="center" wrapText="1"/>
    </xf>
    <xf numFmtId="0" fontId="7" fillId="0" borderId="28" xfId="0" applyFont="1" applyBorder="1" applyAlignment="1">
      <alignment horizontal="center" vertical="center" wrapText="1"/>
    </xf>
    <xf numFmtId="3" fontId="7" fillId="0" borderId="26" xfId="0" applyNumberFormat="1" applyFont="1" applyBorder="1" applyAlignment="1">
      <alignment vertical="center" wrapText="1"/>
    </xf>
    <xf numFmtId="4" fontId="7" fillId="0" borderId="29" xfId="0" applyNumberFormat="1" applyFont="1" applyBorder="1" applyAlignment="1">
      <alignment vertical="center" wrapText="1"/>
    </xf>
    <xf numFmtId="4" fontId="7" fillId="0" borderId="26" xfId="0" applyNumberFormat="1" applyFont="1" applyBorder="1" applyAlignment="1">
      <alignment vertical="center" wrapText="1"/>
    </xf>
    <xf numFmtId="0" fontId="7" fillId="4" borderId="3" xfId="0" applyFont="1" applyFill="1" applyBorder="1" applyAlignment="1">
      <alignment horizontal="left" vertical="center" wrapText="1"/>
    </xf>
    <xf numFmtId="0" fontId="7" fillId="4" borderId="12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13" fillId="2" borderId="2" xfId="0" applyFont="1" applyFill="1" applyBorder="1" applyAlignment="1">
      <alignment horizontal="right" vertical="center" wrapText="1"/>
    </xf>
    <xf numFmtId="0" fontId="13" fillId="2" borderId="10" xfId="0" applyFont="1" applyFill="1" applyBorder="1" applyAlignment="1">
      <alignment horizontal="right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1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6" fillId="2" borderId="2" xfId="0" applyFont="1" applyFill="1" applyBorder="1" applyAlignment="1">
      <alignment horizontal="right"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3" fillId="4" borderId="20" xfId="0" applyFont="1" applyFill="1" applyBorder="1" applyAlignment="1">
      <alignment horizontal="left" vertical="center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tabSelected="1" zoomScaleNormal="100" workbookViewId="0">
      <selection activeCell="A8" sqref="A8:F8"/>
    </sheetView>
  </sheetViews>
  <sheetFormatPr defaultColWidth="12.5546875" defaultRowHeight="13.8" x14ac:dyDescent="0.3"/>
  <cols>
    <col min="1" max="1" width="5.88671875" style="52" customWidth="1"/>
    <col min="2" max="2" width="25.109375" style="53" customWidth="1"/>
    <col min="3" max="3" width="15.88671875" style="52" customWidth="1"/>
    <col min="4" max="4" width="16.6640625" style="53" customWidth="1"/>
    <col min="5" max="5" width="17" style="53" customWidth="1"/>
    <col min="6" max="6" width="15.109375" style="53" customWidth="1"/>
    <col min="7" max="16384" width="12.5546875" style="53"/>
  </cols>
  <sheetData>
    <row r="1" spans="1:6" x14ac:dyDescent="0.25">
      <c r="A1" s="46"/>
      <c r="B1" s="47"/>
      <c r="C1" s="48"/>
      <c r="D1" s="46"/>
      <c r="E1" s="46"/>
      <c r="F1" s="49" t="s">
        <v>48</v>
      </c>
    </row>
    <row r="2" spans="1:6" x14ac:dyDescent="0.25">
      <c r="A2" s="46"/>
      <c r="B2" s="47"/>
      <c r="C2" s="48"/>
      <c r="D2" s="46"/>
      <c r="E2" s="46"/>
      <c r="F2" s="50" t="s">
        <v>34</v>
      </c>
    </row>
    <row r="3" spans="1:6" x14ac:dyDescent="0.25">
      <c r="A3" s="46"/>
      <c r="B3" s="47"/>
      <c r="C3" s="48"/>
      <c r="D3" s="46"/>
      <c r="E3" s="46"/>
      <c r="F3" s="50" t="s">
        <v>35</v>
      </c>
    </row>
    <row r="4" spans="1:6" x14ac:dyDescent="0.25">
      <c r="A4" s="46"/>
      <c r="B4" s="47"/>
      <c r="C4" s="48"/>
      <c r="D4" s="46"/>
      <c r="E4" s="46"/>
      <c r="F4" s="50" t="s">
        <v>36</v>
      </c>
    </row>
    <row r="5" spans="1:6" x14ac:dyDescent="0.3">
      <c r="A5" s="46"/>
      <c r="B5" s="47"/>
      <c r="C5" s="48"/>
      <c r="D5" s="46"/>
      <c r="E5" s="46"/>
      <c r="F5" s="46"/>
    </row>
    <row r="6" spans="1:6" ht="17.399999999999999" x14ac:dyDescent="0.3">
      <c r="A6" s="46"/>
      <c r="B6" s="51" t="s">
        <v>37</v>
      </c>
      <c r="C6" s="48"/>
      <c r="D6" s="46"/>
      <c r="E6" s="46"/>
      <c r="F6" s="46"/>
    </row>
    <row r="7" spans="1:6" x14ac:dyDescent="0.3">
      <c r="A7" s="1"/>
      <c r="B7" s="2"/>
      <c r="C7" s="1"/>
      <c r="D7" s="2"/>
      <c r="E7" s="2"/>
      <c r="F7" s="2"/>
    </row>
    <row r="8" spans="1:6" ht="61.5" customHeight="1" x14ac:dyDescent="0.3">
      <c r="A8" s="94" t="s">
        <v>49</v>
      </c>
      <c r="B8" s="94"/>
      <c r="C8" s="94"/>
      <c r="D8" s="94"/>
      <c r="E8" s="94"/>
      <c r="F8" s="94"/>
    </row>
    <row r="10" spans="1:6" s="52" customFormat="1" ht="51.75" customHeight="1" x14ac:dyDescent="0.3">
      <c r="A10" s="54" t="s">
        <v>0</v>
      </c>
      <c r="B10" s="54" t="s">
        <v>1</v>
      </c>
      <c r="C10" s="55" t="s">
        <v>2</v>
      </c>
      <c r="D10" s="55" t="s">
        <v>3</v>
      </c>
      <c r="E10" s="56" t="s">
        <v>38</v>
      </c>
      <c r="F10" s="55" t="s">
        <v>39</v>
      </c>
    </row>
    <row r="11" spans="1:6" s="52" customFormat="1" ht="21.75" customHeight="1" x14ac:dyDescent="0.3">
      <c r="A11" s="95" t="s">
        <v>7</v>
      </c>
      <c r="B11" s="96"/>
      <c r="C11" s="57">
        <f>ROUNDUP(SUM(C13:C44),2)</f>
        <v>76</v>
      </c>
      <c r="D11" s="58">
        <f>ROUNDUP(SUM(D13:D44),2)</f>
        <v>139185</v>
      </c>
      <c r="E11" s="59">
        <f>ROUNDUP(SUM(E13:E44),2)</f>
        <v>12000.78</v>
      </c>
      <c r="F11" s="59">
        <f>ROUNDUP(SUM(F13:F44),2)</f>
        <v>14885.23</v>
      </c>
    </row>
    <row r="12" spans="1:6" s="52" customFormat="1" x14ac:dyDescent="0.3">
      <c r="A12" s="92" t="s">
        <v>11</v>
      </c>
      <c r="B12" s="93"/>
      <c r="C12" s="93"/>
      <c r="D12" s="60"/>
      <c r="E12" s="60"/>
      <c r="F12" s="61"/>
    </row>
    <row r="13" spans="1:6" s="68" customFormat="1" x14ac:dyDescent="0.3">
      <c r="A13" s="62">
        <v>1</v>
      </c>
      <c r="B13" s="63" t="s">
        <v>6</v>
      </c>
      <c r="C13" s="64">
        <v>1</v>
      </c>
      <c r="D13" s="65">
        <v>4127</v>
      </c>
      <c r="E13" s="66">
        <v>300.02999999999997</v>
      </c>
      <c r="F13" s="67">
        <v>375.74</v>
      </c>
    </row>
    <row r="14" spans="1:6" s="68" customFormat="1" x14ac:dyDescent="0.3">
      <c r="A14" s="69">
        <v>2</v>
      </c>
      <c r="B14" s="70" t="s">
        <v>9</v>
      </c>
      <c r="C14" s="71">
        <v>2</v>
      </c>
      <c r="D14" s="72">
        <f>4495+1485</f>
        <v>5980</v>
      </c>
      <c r="E14" s="73">
        <f>481.71+265.52</f>
        <v>747.23</v>
      </c>
      <c r="F14" s="74">
        <f>332.94+602.6</f>
        <v>935.54</v>
      </c>
    </row>
    <row r="15" spans="1:6" s="68" customFormat="1" x14ac:dyDescent="0.3">
      <c r="A15" s="69">
        <v>3</v>
      </c>
      <c r="B15" s="70" t="s">
        <v>40</v>
      </c>
      <c r="C15" s="71">
        <v>1</v>
      </c>
      <c r="D15" s="72">
        <v>3932</v>
      </c>
      <c r="E15" s="73">
        <v>608.28</v>
      </c>
      <c r="F15" s="74">
        <v>761.73</v>
      </c>
    </row>
    <row r="16" spans="1:6" s="68" customFormat="1" x14ac:dyDescent="0.3">
      <c r="A16" s="69">
        <v>4</v>
      </c>
      <c r="B16" s="70" t="s">
        <v>10</v>
      </c>
      <c r="C16" s="71">
        <v>2</v>
      </c>
      <c r="D16" s="72">
        <f>1896+866</f>
        <v>2762</v>
      </c>
      <c r="E16" s="73">
        <f>302.38+136.06</f>
        <v>438.44</v>
      </c>
      <c r="F16" s="74">
        <f>378.11+164.44</f>
        <v>542.54999999999995</v>
      </c>
    </row>
    <row r="17" spans="1:6" s="68" customFormat="1" x14ac:dyDescent="0.3">
      <c r="A17" s="69">
        <v>5</v>
      </c>
      <c r="B17" s="70" t="s">
        <v>13</v>
      </c>
      <c r="C17" s="71">
        <v>1</v>
      </c>
      <c r="D17" s="72">
        <v>3761</v>
      </c>
      <c r="E17" s="73">
        <v>444.93</v>
      </c>
      <c r="F17" s="74">
        <v>554.4</v>
      </c>
    </row>
    <row r="18" spans="1:6" x14ac:dyDescent="0.3">
      <c r="A18" s="92" t="s">
        <v>15</v>
      </c>
      <c r="B18" s="93"/>
      <c r="C18" s="93"/>
      <c r="D18" s="60"/>
      <c r="E18" s="60"/>
      <c r="F18" s="61"/>
    </row>
    <row r="19" spans="1:6" x14ac:dyDescent="0.3">
      <c r="A19" s="75">
        <v>6</v>
      </c>
      <c r="B19" s="76" t="s">
        <v>41</v>
      </c>
      <c r="C19" s="77">
        <v>2</v>
      </c>
      <c r="D19" s="78">
        <v>5744</v>
      </c>
      <c r="E19" s="79">
        <v>564.62</v>
      </c>
      <c r="F19" s="80">
        <v>685.46</v>
      </c>
    </row>
    <row r="20" spans="1:6" x14ac:dyDescent="0.3">
      <c r="A20" s="75">
        <v>7</v>
      </c>
      <c r="B20" s="81" t="s">
        <v>42</v>
      </c>
      <c r="C20" s="77">
        <v>2</v>
      </c>
      <c r="D20" s="78">
        <v>761</v>
      </c>
      <c r="E20" s="79">
        <v>56.17</v>
      </c>
      <c r="F20" s="80">
        <v>77.209999999999994</v>
      </c>
    </row>
    <row r="21" spans="1:6" x14ac:dyDescent="0.3">
      <c r="A21" s="75">
        <v>8</v>
      </c>
      <c r="B21" s="81" t="s">
        <v>17</v>
      </c>
      <c r="C21" s="77">
        <v>2</v>
      </c>
      <c r="D21" s="78">
        <v>3793</v>
      </c>
      <c r="E21" s="79">
        <v>366.57000000000005</v>
      </c>
      <c r="F21" s="80">
        <v>448.45</v>
      </c>
    </row>
    <row r="22" spans="1:6" x14ac:dyDescent="0.3">
      <c r="A22" s="75">
        <v>9</v>
      </c>
      <c r="B22" s="81" t="s">
        <v>43</v>
      </c>
      <c r="C22" s="77">
        <v>1</v>
      </c>
      <c r="D22" s="78">
        <v>1801</v>
      </c>
      <c r="E22" s="79">
        <v>95.45</v>
      </c>
      <c r="F22" s="80">
        <v>115.06</v>
      </c>
    </row>
    <row r="23" spans="1:6" x14ac:dyDescent="0.3">
      <c r="A23" s="75">
        <v>10</v>
      </c>
      <c r="B23" s="81" t="s">
        <v>18</v>
      </c>
      <c r="C23" s="77">
        <v>1</v>
      </c>
      <c r="D23" s="78">
        <v>414</v>
      </c>
      <c r="E23" s="79">
        <v>30.64</v>
      </c>
      <c r="F23" s="80">
        <v>38.39</v>
      </c>
    </row>
    <row r="24" spans="1:6" x14ac:dyDescent="0.3">
      <c r="A24" s="75">
        <v>11</v>
      </c>
      <c r="B24" s="81" t="s">
        <v>44</v>
      </c>
      <c r="C24" s="77">
        <v>2</v>
      </c>
      <c r="D24" s="78">
        <v>446</v>
      </c>
      <c r="E24" s="79">
        <v>26.39</v>
      </c>
      <c r="F24" s="80">
        <v>33.42</v>
      </c>
    </row>
    <row r="25" spans="1:6" x14ac:dyDescent="0.3">
      <c r="A25" s="75">
        <v>12</v>
      </c>
      <c r="B25" s="81" t="s">
        <v>6</v>
      </c>
      <c r="C25" s="77">
        <v>29</v>
      </c>
      <c r="D25" s="78">
        <v>57599</v>
      </c>
      <c r="E25" s="79">
        <v>3926.0799999999995</v>
      </c>
      <c r="F25" s="80">
        <v>4835.5099999999993</v>
      </c>
    </row>
    <row r="26" spans="1:6" x14ac:dyDescent="0.3">
      <c r="A26" s="75">
        <v>13</v>
      </c>
      <c r="B26" s="81" t="s">
        <v>10</v>
      </c>
      <c r="C26" s="77">
        <v>1</v>
      </c>
      <c r="D26" s="78">
        <v>2035</v>
      </c>
      <c r="E26" s="79">
        <v>255.99</v>
      </c>
      <c r="F26" s="80">
        <v>313.74</v>
      </c>
    </row>
    <row r="27" spans="1:6" x14ac:dyDescent="0.3">
      <c r="A27" s="75">
        <v>14</v>
      </c>
      <c r="B27" s="81" t="s">
        <v>22</v>
      </c>
      <c r="C27" s="77">
        <v>4</v>
      </c>
      <c r="D27" s="78">
        <v>6546</v>
      </c>
      <c r="E27" s="79">
        <v>502.21</v>
      </c>
      <c r="F27" s="80">
        <v>607.04</v>
      </c>
    </row>
    <row r="28" spans="1:6" x14ac:dyDescent="0.3">
      <c r="A28" s="75">
        <v>15</v>
      </c>
      <c r="B28" s="81" t="s">
        <v>24</v>
      </c>
      <c r="C28" s="77">
        <v>2</v>
      </c>
      <c r="D28" s="78">
        <v>4656</v>
      </c>
      <c r="E28" s="79">
        <v>367</v>
      </c>
      <c r="F28" s="80">
        <v>460.6</v>
      </c>
    </row>
    <row r="29" spans="1:6" x14ac:dyDescent="0.3">
      <c r="A29" s="75">
        <v>16</v>
      </c>
      <c r="B29" s="82" t="s">
        <v>14</v>
      </c>
      <c r="C29" s="77">
        <v>2</v>
      </c>
      <c r="D29" s="78">
        <v>2132</v>
      </c>
      <c r="E29" s="79">
        <v>302.26</v>
      </c>
      <c r="F29" s="80">
        <v>369.22</v>
      </c>
    </row>
    <row r="30" spans="1:6" x14ac:dyDescent="0.3">
      <c r="A30" s="75">
        <v>17</v>
      </c>
      <c r="B30" s="83" t="s">
        <v>25</v>
      </c>
      <c r="C30" s="77">
        <v>3</v>
      </c>
      <c r="D30" s="78">
        <v>5517</v>
      </c>
      <c r="E30" s="79">
        <v>477.06</v>
      </c>
      <c r="F30" s="80">
        <v>592.79</v>
      </c>
    </row>
    <row r="31" spans="1:6" x14ac:dyDescent="0.3">
      <c r="A31" s="75">
        <v>18</v>
      </c>
      <c r="B31" s="84" t="s">
        <v>45</v>
      </c>
      <c r="C31" s="77">
        <v>1</v>
      </c>
      <c r="D31" s="78">
        <v>368</v>
      </c>
      <c r="E31" s="79">
        <v>45.63</v>
      </c>
      <c r="F31" s="80">
        <v>55.76</v>
      </c>
    </row>
    <row r="32" spans="1:6" x14ac:dyDescent="0.3">
      <c r="A32" s="75">
        <v>19</v>
      </c>
      <c r="B32" s="84" t="s">
        <v>5</v>
      </c>
      <c r="C32" s="77">
        <v>3</v>
      </c>
      <c r="D32" s="78">
        <v>2584</v>
      </c>
      <c r="E32" s="79">
        <v>186.87</v>
      </c>
      <c r="F32" s="80">
        <v>228.07999999999998</v>
      </c>
    </row>
    <row r="33" spans="1:6" x14ac:dyDescent="0.3">
      <c r="A33" s="75">
        <v>20</v>
      </c>
      <c r="B33" s="81" t="s">
        <v>46</v>
      </c>
      <c r="C33" s="77">
        <v>1</v>
      </c>
      <c r="D33" s="78">
        <v>218</v>
      </c>
      <c r="E33" s="79">
        <v>27.58</v>
      </c>
      <c r="F33" s="80">
        <v>37.28</v>
      </c>
    </row>
    <row r="34" spans="1:6" x14ac:dyDescent="0.3">
      <c r="A34" s="75">
        <v>21</v>
      </c>
      <c r="B34" s="81" t="s">
        <v>47</v>
      </c>
      <c r="C34" s="77">
        <v>4</v>
      </c>
      <c r="D34" s="78">
        <v>5665</v>
      </c>
      <c r="E34" s="79">
        <v>582.53</v>
      </c>
      <c r="F34" s="80">
        <v>760.86</v>
      </c>
    </row>
    <row r="35" spans="1:6" x14ac:dyDescent="0.3">
      <c r="A35" s="75">
        <v>22</v>
      </c>
      <c r="B35" s="81" t="s">
        <v>13</v>
      </c>
      <c r="C35" s="77">
        <v>1</v>
      </c>
      <c r="D35" s="78">
        <v>64</v>
      </c>
      <c r="E35" s="79">
        <v>6.08</v>
      </c>
      <c r="F35" s="80">
        <v>7.67</v>
      </c>
    </row>
    <row r="36" spans="1:6" ht="15" customHeight="1" x14ac:dyDescent="0.3">
      <c r="A36" s="92" t="s">
        <v>29</v>
      </c>
      <c r="B36" s="93"/>
      <c r="C36" s="93"/>
      <c r="D36" s="60"/>
      <c r="E36" s="60"/>
      <c r="F36" s="61"/>
    </row>
    <row r="37" spans="1:6" x14ac:dyDescent="0.3">
      <c r="A37" s="75">
        <v>23</v>
      </c>
      <c r="B37" s="82" t="s">
        <v>14</v>
      </c>
      <c r="C37" s="77">
        <v>1</v>
      </c>
      <c r="D37" s="78">
        <v>551</v>
      </c>
      <c r="E37" s="79">
        <v>65</v>
      </c>
      <c r="F37" s="80">
        <v>78.930000000000007</v>
      </c>
    </row>
    <row r="38" spans="1:6" x14ac:dyDescent="0.3">
      <c r="A38" s="75">
        <v>24</v>
      </c>
      <c r="B38" s="85" t="s">
        <v>10</v>
      </c>
      <c r="C38" s="77">
        <v>1</v>
      </c>
      <c r="D38" s="78">
        <v>3255</v>
      </c>
      <c r="E38" s="79">
        <v>329.44</v>
      </c>
      <c r="F38" s="80">
        <v>411.91</v>
      </c>
    </row>
    <row r="39" spans="1:6" x14ac:dyDescent="0.3">
      <c r="A39" s="75">
        <v>25</v>
      </c>
      <c r="B39" s="81" t="s">
        <v>19</v>
      </c>
      <c r="C39" s="77">
        <v>1</v>
      </c>
      <c r="D39" s="78">
        <v>4064</v>
      </c>
      <c r="E39" s="79">
        <v>312.39999999999998</v>
      </c>
      <c r="F39" s="80">
        <v>415.23</v>
      </c>
    </row>
    <row r="40" spans="1:6" x14ac:dyDescent="0.3">
      <c r="A40" s="75">
        <v>26</v>
      </c>
      <c r="B40" s="85" t="s">
        <v>25</v>
      </c>
      <c r="C40" s="77">
        <v>2</v>
      </c>
      <c r="D40" s="78">
        <f>3605+2670</f>
        <v>6275</v>
      </c>
      <c r="E40" s="79">
        <f>283.09+201.06</f>
        <v>484.15</v>
      </c>
      <c r="F40" s="80">
        <f>341.14+254.87</f>
        <v>596.01</v>
      </c>
    </row>
    <row r="41" spans="1:6" x14ac:dyDescent="0.3">
      <c r="A41" s="92" t="s">
        <v>12</v>
      </c>
      <c r="B41" s="93"/>
      <c r="C41" s="93"/>
      <c r="D41" s="60"/>
      <c r="E41" s="60"/>
      <c r="F41" s="61"/>
    </row>
    <row r="42" spans="1:6" x14ac:dyDescent="0.3">
      <c r="A42" s="75">
        <v>27</v>
      </c>
      <c r="B42" s="85" t="s">
        <v>13</v>
      </c>
      <c r="C42" s="77">
        <v>1</v>
      </c>
      <c r="D42" s="78">
        <v>1718</v>
      </c>
      <c r="E42" s="79">
        <v>177.81</v>
      </c>
      <c r="F42" s="80">
        <v>211.59</v>
      </c>
    </row>
    <row r="43" spans="1:6" x14ac:dyDescent="0.3">
      <c r="A43" s="75">
        <v>28</v>
      </c>
      <c r="B43" s="81" t="s">
        <v>10</v>
      </c>
      <c r="C43" s="77">
        <v>1</v>
      </c>
      <c r="D43" s="78">
        <v>998</v>
      </c>
      <c r="E43" s="79">
        <v>173.83</v>
      </c>
      <c r="F43" s="80">
        <v>215.93</v>
      </c>
    </row>
    <row r="44" spans="1:6" x14ac:dyDescent="0.3">
      <c r="A44" s="86">
        <v>29</v>
      </c>
      <c r="B44" s="87" t="s">
        <v>14</v>
      </c>
      <c r="C44" s="88">
        <v>1</v>
      </c>
      <c r="D44" s="89">
        <v>1419</v>
      </c>
      <c r="E44" s="90">
        <v>100.11</v>
      </c>
      <c r="F44" s="91">
        <v>119.13</v>
      </c>
    </row>
  </sheetData>
  <mergeCells count="6">
    <mergeCell ref="A41:C41"/>
    <mergeCell ref="A8:F8"/>
    <mergeCell ref="A11:B11"/>
    <mergeCell ref="A12:C12"/>
    <mergeCell ref="A18:C18"/>
    <mergeCell ref="A36:C36"/>
  </mergeCells>
  <pageMargins left="0.70866141732283472" right="0.70866141732283472" top="0.74803149606299213" bottom="0.74803149606299213" header="0.31496062992125984" footer="0.31496062992125984"/>
  <pageSetup paperSize="9" scale="91" fitToHeight="0" orientation="portrait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9"/>
  <sheetViews>
    <sheetView workbookViewId="0">
      <pane ySplit="3" topLeftCell="A4" activePane="bottomLeft" state="frozen"/>
      <selection pane="bottomLeft" activeCell="I11" sqref="I11"/>
    </sheetView>
  </sheetViews>
  <sheetFormatPr defaultColWidth="12.5546875" defaultRowHeight="13.8" x14ac:dyDescent="0.3"/>
  <cols>
    <col min="1" max="1" width="5.88671875" style="1" customWidth="1"/>
    <col min="2" max="2" width="17.109375" style="2" customWidth="1"/>
    <col min="3" max="3" width="15.88671875" style="1" customWidth="1"/>
    <col min="4" max="4" width="14.33203125" style="2" customWidth="1"/>
    <col min="5" max="5" width="12.5546875" style="2"/>
    <col min="6" max="6" width="14.109375" style="2" customWidth="1"/>
    <col min="7" max="16384" width="12.5546875" style="2"/>
  </cols>
  <sheetData>
    <row r="1" spans="1:7" ht="21" customHeight="1" x14ac:dyDescent="0.3">
      <c r="G1" s="3" t="s">
        <v>30</v>
      </c>
    </row>
    <row r="2" spans="1:7" ht="54.75" customHeight="1" x14ac:dyDescent="0.3">
      <c r="A2" s="99" t="s">
        <v>33</v>
      </c>
      <c r="B2" s="99"/>
      <c r="C2" s="99"/>
      <c r="D2" s="99"/>
      <c r="E2" s="99"/>
      <c r="F2" s="99"/>
      <c r="G2" s="99"/>
    </row>
    <row r="4" spans="1:7" s="1" customFormat="1" ht="51.75" customHeight="1" x14ac:dyDescent="0.3">
      <c r="A4" s="4" t="s">
        <v>0</v>
      </c>
      <c r="B4" s="4" t="s">
        <v>1</v>
      </c>
      <c r="C4" s="5" t="s">
        <v>2</v>
      </c>
      <c r="D4" s="6" t="s">
        <v>27</v>
      </c>
      <c r="E4" s="5" t="s">
        <v>3</v>
      </c>
      <c r="F4" s="6" t="s">
        <v>4</v>
      </c>
      <c r="G4" s="5" t="s">
        <v>32</v>
      </c>
    </row>
    <row r="5" spans="1:7" s="1" customFormat="1" ht="21.75" customHeight="1" x14ac:dyDescent="0.3">
      <c r="A5" s="100" t="s">
        <v>7</v>
      </c>
      <c r="B5" s="101"/>
      <c r="C5" s="7">
        <f>SUM(C7:C39)</f>
        <v>63</v>
      </c>
      <c r="D5" s="7" t="s">
        <v>31</v>
      </c>
      <c r="E5" s="45">
        <f t="shared" ref="E5:G5" si="0">SUM(E7:E39)</f>
        <v>93074</v>
      </c>
      <c r="F5" s="44">
        <f t="shared" si="0"/>
        <v>7209.3199999999988</v>
      </c>
      <c r="G5" s="44">
        <f t="shared" si="0"/>
        <v>8250.5</v>
      </c>
    </row>
    <row r="6" spans="1:7" s="1" customFormat="1" ht="12.75" customHeight="1" x14ac:dyDescent="0.3">
      <c r="A6" s="97" t="s">
        <v>11</v>
      </c>
      <c r="B6" s="98"/>
      <c r="C6" s="98"/>
      <c r="D6" s="8"/>
      <c r="E6" s="8"/>
      <c r="F6" s="8"/>
      <c r="G6" s="9"/>
    </row>
    <row r="7" spans="1:7" x14ac:dyDescent="0.3">
      <c r="A7" s="10">
        <v>1</v>
      </c>
      <c r="B7" s="11" t="s">
        <v>8</v>
      </c>
      <c r="C7" s="12">
        <v>1</v>
      </c>
      <c r="D7" s="13">
        <v>9.68</v>
      </c>
      <c r="E7" s="14">
        <v>214</v>
      </c>
      <c r="F7" s="15">
        <v>20.72</v>
      </c>
      <c r="G7" s="16">
        <v>25.83</v>
      </c>
    </row>
    <row r="8" spans="1:7" x14ac:dyDescent="0.25">
      <c r="A8" s="17">
        <v>2</v>
      </c>
      <c r="B8" s="18" t="s">
        <v>9</v>
      </c>
      <c r="C8" s="19">
        <v>1</v>
      </c>
      <c r="D8" s="20">
        <v>10.63</v>
      </c>
      <c r="E8" s="21">
        <v>3550</v>
      </c>
      <c r="F8" s="22">
        <v>377.37</v>
      </c>
      <c r="G8" s="23">
        <v>430.19</v>
      </c>
    </row>
    <row r="9" spans="1:7" x14ac:dyDescent="0.25">
      <c r="A9" s="17">
        <v>3</v>
      </c>
      <c r="B9" s="18" t="s">
        <v>10</v>
      </c>
      <c r="C9" s="19">
        <v>3</v>
      </c>
      <c r="D9" s="24">
        <v>9.59</v>
      </c>
      <c r="E9" s="21">
        <v>4037</v>
      </c>
      <c r="F9" s="22">
        <v>409.24</v>
      </c>
      <c r="G9" s="23">
        <v>474.24</v>
      </c>
    </row>
    <row r="10" spans="1:7" ht="15" customHeight="1" x14ac:dyDescent="0.3">
      <c r="A10" s="97" t="s">
        <v>12</v>
      </c>
      <c r="B10" s="102"/>
      <c r="C10" s="98"/>
      <c r="D10" s="8"/>
      <c r="E10" s="8"/>
      <c r="F10" s="8"/>
      <c r="G10" s="9"/>
    </row>
    <row r="11" spans="1:7" x14ac:dyDescent="0.25">
      <c r="A11" s="25">
        <v>4</v>
      </c>
      <c r="B11" s="36" t="s">
        <v>13</v>
      </c>
      <c r="C11" s="12">
        <v>1</v>
      </c>
      <c r="D11" s="26">
        <v>9.0399999999999991</v>
      </c>
      <c r="E11" s="27">
        <v>3132</v>
      </c>
      <c r="F11" s="28">
        <v>283.10000000000002</v>
      </c>
      <c r="G11" s="29">
        <v>315.64</v>
      </c>
    </row>
    <row r="12" spans="1:7" x14ac:dyDescent="0.25">
      <c r="A12" s="25">
        <v>5</v>
      </c>
      <c r="B12" s="37" t="s">
        <v>10</v>
      </c>
      <c r="C12" s="12">
        <v>1</v>
      </c>
      <c r="D12" s="26">
        <v>9.9</v>
      </c>
      <c r="E12" s="27">
        <v>680</v>
      </c>
      <c r="F12" s="28">
        <v>67.3</v>
      </c>
      <c r="G12" s="29">
        <v>76.52</v>
      </c>
    </row>
    <row r="13" spans="1:7" x14ac:dyDescent="0.25">
      <c r="A13" s="25">
        <v>6</v>
      </c>
      <c r="B13" s="38" t="s">
        <v>14</v>
      </c>
      <c r="C13" s="12">
        <v>1</v>
      </c>
      <c r="D13" s="26">
        <v>9</v>
      </c>
      <c r="E13" s="27">
        <v>720</v>
      </c>
      <c r="F13" s="28">
        <v>64.78</v>
      </c>
      <c r="G13" s="29">
        <v>72.86</v>
      </c>
    </row>
    <row r="14" spans="1:7" x14ac:dyDescent="0.3">
      <c r="A14" s="97" t="s">
        <v>15</v>
      </c>
      <c r="B14" s="98"/>
      <c r="C14" s="98"/>
      <c r="D14" s="8"/>
      <c r="E14" s="8"/>
      <c r="F14" s="8"/>
      <c r="G14" s="9"/>
    </row>
    <row r="15" spans="1:7" x14ac:dyDescent="0.25">
      <c r="A15" s="25">
        <v>7</v>
      </c>
      <c r="B15" s="39" t="s">
        <v>16</v>
      </c>
      <c r="C15" s="30">
        <v>2</v>
      </c>
      <c r="D15" s="28">
        <v>7.7</v>
      </c>
      <c r="E15" s="27">
        <v>1895</v>
      </c>
      <c r="F15" s="28">
        <v>144.69999999999999</v>
      </c>
      <c r="G15" s="29">
        <v>179.87</v>
      </c>
    </row>
    <row r="16" spans="1:7" x14ac:dyDescent="0.25">
      <c r="A16" s="25">
        <v>8</v>
      </c>
      <c r="B16" s="40" t="s">
        <v>17</v>
      </c>
      <c r="C16" s="30">
        <v>2</v>
      </c>
      <c r="D16" s="28">
        <v>9.6</v>
      </c>
      <c r="E16" s="27">
        <v>1707</v>
      </c>
      <c r="F16" s="28">
        <v>160.02000000000001</v>
      </c>
      <c r="G16" s="29">
        <v>180.08</v>
      </c>
    </row>
    <row r="17" spans="1:7" x14ac:dyDescent="0.25">
      <c r="A17" s="25">
        <v>9</v>
      </c>
      <c r="B17" s="40" t="s">
        <v>18</v>
      </c>
      <c r="C17" s="30">
        <v>1</v>
      </c>
      <c r="D17" s="28">
        <v>7.2</v>
      </c>
      <c r="E17" s="27">
        <v>337</v>
      </c>
      <c r="F17" s="28">
        <v>24.26</v>
      </c>
      <c r="G17" s="29">
        <v>27.19</v>
      </c>
    </row>
    <row r="18" spans="1:7" ht="26.4" x14ac:dyDescent="0.25">
      <c r="A18" s="25">
        <v>10</v>
      </c>
      <c r="B18" s="40" t="s">
        <v>19</v>
      </c>
      <c r="C18" s="30">
        <v>1</v>
      </c>
      <c r="D18" s="28">
        <v>6.1</v>
      </c>
      <c r="E18" s="27">
        <v>162</v>
      </c>
      <c r="F18" s="28">
        <v>9.8800000000000008</v>
      </c>
      <c r="G18" s="29">
        <v>11.62</v>
      </c>
    </row>
    <row r="19" spans="1:7" x14ac:dyDescent="0.25">
      <c r="A19" s="25">
        <v>11</v>
      </c>
      <c r="B19" s="40" t="s">
        <v>6</v>
      </c>
      <c r="C19" s="30">
        <v>6</v>
      </c>
      <c r="D19" s="28">
        <v>6.45</v>
      </c>
      <c r="E19" s="27">
        <v>13275</v>
      </c>
      <c r="F19" s="28">
        <v>924.94</v>
      </c>
      <c r="G19" s="29">
        <v>1046.0899999999999</v>
      </c>
    </row>
    <row r="20" spans="1:7" x14ac:dyDescent="0.25">
      <c r="A20" s="25">
        <v>12</v>
      </c>
      <c r="B20" s="40" t="s">
        <v>20</v>
      </c>
      <c r="C20" s="30">
        <v>7</v>
      </c>
      <c r="D20" s="28">
        <v>6.44</v>
      </c>
      <c r="E20" s="27">
        <v>10804</v>
      </c>
      <c r="F20" s="28">
        <v>691.93</v>
      </c>
      <c r="G20" s="29">
        <v>789.82</v>
      </c>
    </row>
    <row r="21" spans="1:7" x14ac:dyDescent="0.25">
      <c r="A21" s="25">
        <v>13</v>
      </c>
      <c r="B21" s="40" t="s">
        <v>21</v>
      </c>
      <c r="C21" s="30">
        <v>7</v>
      </c>
      <c r="D21" s="28">
        <v>6.41</v>
      </c>
      <c r="E21" s="27">
        <v>11480</v>
      </c>
      <c r="F21" s="28">
        <v>775.66</v>
      </c>
      <c r="G21" s="29">
        <v>881.17</v>
      </c>
    </row>
    <row r="22" spans="1:7" x14ac:dyDescent="0.25">
      <c r="A22" s="25">
        <v>14</v>
      </c>
      <c r="B22" s="40" t="s">
        <v>10</v>
      </c>
      <c r="C22" s="30">
        <v>1</v>
      </c>
      <c r="D22" s="28">
        <v>9.1</v>
      </c>
      <c r="E22" s="27">
        <v>1290</v>
      </c>
      <c r="F22" s="28">
        <v>117.39</v>
      </c>
      <c r="G22" s="29">
        <v>132.25</v>
      </c>
    </row>
    <row r="23" spans="1:7" x14ac:dyDescent="0.25">
      <c r="A23" s="25">
        <v>15</v>
      </c>
      <c r="B23" s="40" t="s">
        <v>22</v>
      </c>
      <c r="C23" s="30">
        <v>2</v>
      </c>
      <c r="D23" s="28">
        <v>6.4</v>
      </c>
      <c r="E23" s="27">
        <v>4271</v>
      </c>
      <c r="F23" s="28">
        <v>276.95999999999998</v>
      </c>
      <c r="G23" s="29">
        <v>310.85000000000002</v>
      </c>
    </row>
    <row r="24" spans="1:7" ht="23.25" customHeight="1" x14ac:dyDescent="0.25">
      <c r="A24" s="25">
        <v>16</v>
      </c>
      <c r="B24" s="40" t="s">
        <v>23</v>
      </c>
      <c r="C24" s="30">
        <v>3</v>
      </c>
      <c r="D24" s="28">
        <v>6.43</v>
      </c>
      <c r="E24" s="27">
        <v>674</v>
      </c>
      <c r="F24" s="28">
        <v>43.65</v>
      </c>
      <c r="G24" s="29">
        <v>49.1</v>
      </c>
    </row>
    <row r="25" spans="1:7" x14ac:dyDescent="0.25">
      <c r="A25" s="25">
        <v>17</v>
      </c>
      <c r="B25" s="40" t="s">
        <v>24</v>
      </c>
      <c r="C25" s="30">
        <v>4</v>
      </c>
      <c r="D25" s="28">
        <v>6.4</v>
      </c>
      <c r="E25" s="27">
        <v>6590</v>
      </c>
      <c r="F25" s="28">
        <v>428.79</v>
      </c>
      <c r="G25" s="29">
        <v>485.18</v>
      </c>
    </row>
    <row r="26" spans="1:7" x14ac:dyDescent="0.25">
      <c r="A26" s="25">
        <v>18</v>
      </c>
      <c r="B26" s="40" t="s">
        <v>14</v>
      </c>
      <c r="C26" s="30">
        <v>1</v>
      </c>
      <c r="D26" s="28">
        <v>10.1</v>
      </c>
      <c r="E26" s="27">
        <v>1112</v>
      </c>
      <c r="F26" s="28">
        <v>112.31</v>
      </c>
      <c r="G26" s="29">
        <v>126.87</v>
      </c>
    </row>
    <row r="27" spans="1:7" x14ac:dyDescent="0.25">
      <c r="A27" s="25">
        <v>19</v>
      </c>
      <c r="B27" s="40" t="s">
        <v>25</v>
      </c>
      <c r="C27" s="30">
        <v>1</v>
      </c>
      <c r="D27" s="28">
        <v>9.1</v>
      </c>
      <c r="E27" s="27">
        <v>1163</v>
      </c>
      <c r="F27" s="28">
        <v>105.83</v>
      </c>
      <c r="G27" s="29">
        <v>119.28</v>
      </c>
    </row>
    <row r="28" spans="1:7" x14ac:dyDescent="0.25">
      <c r="A28" s="25">
        <v>20</v>
      </c>
      <c r="B28" s="40" t="s">
        <v>5</v>
      </c>
      <c r="C28" s="30">
        <v>5</v>
      </c>
      <c r="D28" s="28">
        <v>7.04</v>
      </c>
      <c r="E28" s="27">
        <v>11536</v>
      </c>
      <c r="F28" s="28">
        <v>819.86</v>
      </c>
      <c r="G28" s="29">
        <v>923.45</v>
      </c>
    </row>
    <row r="29" spans="1:7" x14ac:dyDescent="0.25">
      <c r="A29" s="25">
        <v>21</v>
      </c>
      <c r="B29" s="41" t="s">
        <v>26</v>
      </c>
      <c r="C29" s="30">
        <v>4</v>
      </c>
      <c r="D29" s="28">
        <v>8.2799999999999994</v>
      </c>
      <c r="E29" s="27">
        <v>3481</v>
      </c>
      <c r="F29" s="28">
        <v>363.95</v>
      </c>
      <c r="G29" s="29">
        <v>440.67</v>
      </c>
    </row>
    <row r="30" spans="1:7" x14ac:dyDescent="0.3">
      <c r="A30" s="97" t="s">
        <v>28</v>
      </c>
      <c r="B30" s="98"/>
      <c r="C30" s="98"/>
      <c r="D30" s="8"/>
      <c r="E30" s="8"/>
      <c r="F30" s="8"/>
      <c r="G30" s="9"/>
    </row>
    <row r="31" spans="1:7" x14ac:dyDescent="0.25">
      <c r="A31" s="25">
        <v>22</v>
      </c>
      <c r="B31" s="42" t="s">
        <v>26</v>
      </c>
      <c r="C31" s="30">
        <v>1</v>
      </c>
      <c r="D31" s="28">
        <v>8.3000000000000007</v>
      </c>
      <c r="E31" s="27">
        <v>291</v>
      </c>
      <c r="F31" s="28">
        <v>24.15</v>
      </c>
      <c r="G31" s="29">
        <v>30.14</v>
      </c>
    </row>
    <row r="32" spans="1:7" x14ac:dyDescent="0.25">
      <c r="A32" s="25">
        <v>23</v>
      </c>
      <c r="B32" s="43" t="s">
        <v>14</v>
      </c>
      <c r="C32" s="30">
        <v>1</v>
      </c>
      <c r="D32" s="28">
        <v>10.18</v>
      </c>
      <c r="E32" s="27">
        <v>540</v>
      </c>
      <c r="F32" s="28">
        <v>54.99</v>
      </c>
      <c r="G32" s="29">
        <v>65.28</v>
      </c>
    </row>
    <row r="33" spans="1:7" x14ac:dyDescent="0.25">
      <c r="A33" s="25">
        <v>24</v>
      </c>
      <c r="B33" s="37" t="s">
        <v>10</v>
      </c>
      <c r="C33" s="30">
        <v>1</v>
      </c>
      <c r="D33" s="28">
        <v>7.33</v>
      </c>
      <c r="E33" s="27">
        <v>703</v>
      </c>
      <c r="F33" s="28">
        <v>51.54</v>
      </c>
      <c r="G33" s="29">
        <v>59.62</v>
      </c>
    </row>
    <row r="34" spans="1:7" x14ac:dyDescent="0.3">
      <c r="A34" s="97" t="s">
        <v>29</v>
      </c>
      <c r="B34" s="98"/>
      <c r="C34" s="98"/>
      <c r="D34" s="8"/>
      <c r="E34" s="8"/>
      <c r="F34" s="8"/>
      <c r="G34" s="9"/>
    </row>
    <row r="35" spans="1:7" x14ac:dyDescent="0.25">
      <c r="A35" s="25">
        <v>25</v>
      </c>
      <c r="B35" s="40" t="s">
        <v>14</v>
      </c>
      <c r="C35" s="30">
        <v>1</v>
      </c>
      <c r="D35" s="28">
        <v>11.1</v>
      </c>
      <c r="E35" s="27">
        <v>832</v>
      </c>
      <c r="F35" s="28">
        <v>92.38</v>
      </c>
      <c r="G35" s="29">
        <v>103.56</v>
      </c>
    </row>
    <row r="36" spans="1:7" x14ac:dyDescent="0.25">
      <c r="A36" s="25">
        <v>26</v>
      </c>
      <c r="B36" s="37" t="s">
        <v>10</v>
      </c>
      <c r="C36" s="30">
        <v>1</v>
      </c>
      <c r="D36" s="28">
        <v>9.9499999999999993</v>
      </c>
      <c r="E36" s="27">
        <v>2026</v>
      </c>
      <c r="F36" s="28">
        <v>201.62</v>
      </c>
      <c r="G36" s="29">
        <v>227.36</v>
      </c>
    </row>
    <row r="37" spans="1:7" x14ac:dyDescent="0.25">
      <c r="A37" s="25">
        <v>27</v>
      </c>
      <c r="B37" s="42" t="s">
        <v>26</v>
      </c>
      <c r="C37" s="30">
        <v>1</v>
      </c>
      <c r="D37" s="28">
        <v>7.22</v>
      </c>
      <c r="E37" s="27">
        <v>263</v>
      </c>
      <c r="F37" s="28">
        <v>19</v>
      </c>
      <c r="G37" s="29">
        <v>22.99</v>
      </c>
    </row>
    <row r="38" spans="1:7" ht="26.4" x14ac:dyDescent="0.25">
      <c r="A38" s="25">
        <v>28</v>
      </c>
      <c r="B38" s="40" t="s">
        <v>19</v>
      </c>
      <c r="C38" s="30">
        <v>1</v>
      </c>
      <c r="D38" s="28">
        <v>7.3</v>
      </c>
      <c r="E38" s="27">
        <v>4110</v>
      </c>
      <c r="F38" s="28">
        <v>300</v>
      </c>
      <c r="G38" s="29">
        <v>366.3</v>
      </c>
    </row>
    <row r="39" spans="1:7" x14ac:dyDescent="0.25">
      <c r="A39" s="31">
        <v>29</v>
      </c>
      <c r="B39" s="41" t="s">
        <v>25</v>
      </c>
      <c r="C39" s="32">
        <v>1</v>
      </c>
      <c r="D39" s="33">
        <v>11.05</v>
      </c>
      <c r="E39" s="34">
        <v>2199</v>
      </c>
      <c r="F39" s="33">
        <v>243</v>
      </c>
      <c r="G39" s="35">
        <v>276.48</v>
      </c>
    </row>
  </sheetData>
  <mergeCells count="7">
    <mergeCell ref="A34:C34"/>
    <mergeCell ref="A2:G2"/>
    <mergeCell ref="A5:B5"/>
    <mergeCell ref="A6:C6"/>
    <mergeCell ref="A10:C10"/>
    <mergeCell ref="A14:C14"/>
    <mergeCell ref="A30:C30"/>
  </mergeCells>
  <pageMargins left="0.7" right="0.7" top="0.75" bottom="0.75" header="0.3" footer="0.3"/>
  <pageSetup paperSize="9" scale="96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7.pielikums</vt:lpstr>
      <vt:lpstr>pielikums (2)</vt:lpstr>
      <vt:lpstr>'7.pielikums'!Print_Titles</vt:lpstr>
    </vt:vector>
  </TitlesOfParts>
  <Company>Iekšlietu ministrija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7.pielikums anotācijai</dc:title>
  <dc:creator>Inga Ošiņa</dc:creator>
  <cp:lastModifiedBy>Inga Ošiņa</cp:lastModifiedBy>
  <cp:lastPrinted>2021-11-29T13:21:55Z</cp:lastPrinted>
  <dcterms:created xsi:type="dcterms:W3CDTF">2021-09-15T08:24:05Z</dcterms:created>
  <dcterms:modified xsi:type="dcterms:W3CDTF">2021-11-30T13:56:09Z</dcterms:modified>
</cp:coreProperties>
</file>