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4 sankcijas\"/>
    </mc:Choice>
  </mc:AlternateContent>
  <xr:revisionPtr revIDLastSave="0" documentId="13_ncr:1_{705FA745-03B2-49E8-AE00-0AEA4363C4CF}" xr6:coauthVersionLast="36" xr6:coauthVersionMax="47" xr10:uidLastSave="{00000000-0000-0000-0000-000000000000}"/>
  <bookViews>
    <workbookView xWindow="-120" yWindow="-120" windowWidth="29040" windowHeight="15720" xr2:uid="{50DF0478-82D0-4193-9333-9A7535853F49}"/>
  </bookViews>
  <sheets>
    <sheet name="2.pielikums 1.tabula" sheetId="1" r:id="rId1"/>
    <sheet name="2.pielikums 2.tabula"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1" l="1"/>
  <c r="E7" i="1" s="1"/>
  <c r="G75" i="2" l="1"/>
  <c r="I75" i="2" s="1"/>
  <c r="G70" i="2"/>
  <c r="I70" i="2" s="1"/>
  <c r="I77" i="2"/>
  <c r="G72" i="2"/>
  <c r="I72" i="2" s="1"/>
  <c r="G74" i="2"/>
  <c r="I74" i="2" s="1"/>
  <c r="G78" i="2"/>
  <c r="I78" i="2" s="1"/>
  <c r="G8" i="2" l="1"/>
  <c r="I8" i="2" s="1"/>
  <c r="G10" i="2"/>
  <c r="I10" i="2" s="1"/>
  <c r="G11" i="2"/>
  <c r="I11" i="2" s="1"/>
  <c r="G12" i="2"/>
  <c r="I12" i="2" s="1"/>
  <c r="G13" i="2"/>
  <c r="I13" i="2" s="1"/>
  <c r="G14" i="2"/>
  <c r="I14" i="2" s="1"/>
  <c r="G15" i="2"/>
  <c r="I15" i="2" s="1"/>
  <c r="G16" i="2"/>
  <c r="I16" i="2" s="1"/>
  <c r="G17" i="2"/>
  <c r="I17" i="2" s="1"/>
  <c r="G19" i="2"/>
  <c r="I19" i="2" s="1"/>
  <c r="G21" i="2"/>
  <c r="I21" i="2" s="1"/>
  <c r="G22" i="2"/>
  <c r="I22" i="2" s="1"/>
  <c r="G23" i="2"/>
  <c r="I23" i="2" s="1"/>
  <c r="G24" i="2"/>
  <c r="I24" i="2" s="1"/>
  <c r="G25" i="2"/>
  <c r="I25" i="2" s="1"/>
  <c r="G26" i="2"/>
  <c r="I26" i="2" s="1"/>
  <c r="G27" i="2"/>
  <c r="I27" i="2" s="1"/>
  <c r="G28" i="2"/>
  <c r="I28" i="2" s="1"/>
  <c r="G29" i="2"/>
  <c r="I29" i="2" s="1"/>
  <c r="G31" i="2"/>
  <c r="I31" i="2" s="1"/>
  <c r="G32" i="2"/>
  <c r="I32" i="2" s="1"/>
  <c r="G33" i="2"/>
  <c r="I33" i="2" s="1"/>
  <c r="G34" i="2"/>
  <c r="I34" i="2" s="1"/>
  <c r="G35" i="2"/>
  <c r="I35" i="2" s="1"/>
  <c r="G36" i="2"/>
  <c r="I36" i="2" s="1"/>
  <c r="G37" i="2"/>
  <c r="I37" i="2" s="1"/>
  <c r="G38" i="2"/>
  <c r="I38" i="2" s="1"/>
  <c r="G39" i="2"/>
  <c r="I39" i="2" s="1"/>
  <c r="G40" i="2"/>
  <c r="I40" i="2" s="1"/>
  <c r="G41" i="2"/>
  <c r="I41" i="2" s="1"/>
  <c r="G42" i="2"/>
  <c r="I42" i="2" s="1"/>
  <c r="G43" i="2"/>
  <c r="I43" i="2" s="1"/>
  <c r="G44" i="2"/>
  <c r="I44" i="2" s="1"/>
  <c r="G46" i="2"/>
  <c r="I46" i="2" s="1"/>
  <c r="G47" i="2"/>
  <c r="I47" i="2" s="1"/>
  <c r="G48" i="2"/>
  <c r="I48" i="2" s="1"/>
  <c r="G49" i="2"/>
  <c r="I49" i="2" s="1"/>
  <c r="G50" i="2"/>
  <c r="I50" i="2" s="1"/>
  <c r="G51" i="2"/>
  <c r="I51" i="2" s="1"/>
  <c r="G52" i="2"/>
  <c r="I52" i="2" s="1"/>
  <c r="G53" i="2"/>
  <c r="I53" i="2" s="1"/>
  <c r="G54" i="2"/>
  <c r="I54" i="2" s="1"/>
  <c r="G55" i="2"/>
  <c r="I55" i="2" s="1"/>
  <c r="G56" i="2"/>
  <c r="I56" i="2" s="1"/>
  <c r="G57" i="2"/>
  <c r="I57" i="2" s="1"/>
  <c r="G58" i="2"/>
  <c r="I58" i="2" s="1"/>
  <c r="G59" i="2"/>
  <c r="I59" i="2" s="1"/>
  <c r="G60" i="2"/>
  <c r="I60" i="2" s="1"/>
  <c r="G61" i="2"/>
  <c r="I61" i="2" s="1"/>
  <c r="G62" i="2"/>
  <c r="I62" i="2" s="1"/>
  <c r="G64" i="2"/>
  <c r="I64" i="2" s="1"/>
  <c r="G65" i="2"/>
  <c r="I65" i="2" s="1"/>
  <c r="G66" i="2"/>
  <c r="I66" i="2" s="1"/>
  <c r="G67" i="2"/>
  <c r="I67" i="2" s="1"/>
  <c r="G68" i="2"/>
  <c r="I68" i="2" s="1"/>
  <c r="G6" i="2"/>
  <c r="I6" i="2" s="1"/>
  <c r="I79" i="2" l="1"/>
  <c r="I81" i="2" s="1"/>
  <c r="I82" i="2" s="1"/>
  <c r="E18" i="1"/>
  <c r="E17" i="1"/>
  <c r="E14" i="1" s="1"/>
  <c r="E13" i="1" l="1"/>
  <c r="E12" i="1"/>
  <c r="E5" i="1" s="1"/>
</calcChain>
</file>

<file path=xl/sharedStrings.xml><?xml version="1.0" encoding="utf-8"?>
<sst xmlns="http://schemas.openxmlformats.org/spreadsheetml/2006/main" count="113" uniqueCount="70">
  <si>
    <t>40.03.00 "Lietiskie pierādījumi un izņemtā manta"</t>
  </si>
  <si>
    <t>Izdevumi kopā</t>
  </si>
  <si>
    <t>Citi komersantu sniegtie pakalpojumi</t>
  </si>
  <si>
    <t>Nr.p.k.</t>
  </si>
  <si>
    <t>Amata vietu skaits</t>
  </si>
  <si>
    <t>Mēnešalgu grupa</t>
  </si>
  <si>
    <t>vecākais referents</t>
  </si>
  <si>
    <t>nodaļas vadītājs</t>
  </si>
  <si>
    <t>vecākais eksperts</t>
  </si>
  <si>
    <t xml:space="preserve">Darba devēja valsts sociālās apdrošināšanas obligātās iemaksas, 23,59% </t>
  </si>
  <si>
    <t>Piemaksas par papildu darbu apmērs %</t>
  </si>
  <si>
    <t>Piemaksas piemērošanas periods (mēnešos)</t>
  </si>
  <si>
    <t xml:space="preserve">Izņemto lietu un resursu pārvaldības departaments </t>
  </si>
  <si>
    <t>Direktora vietnieks, Izņemto lietu un resursu pārvaldības departamenta vadītājs</t>
  </si>
  <si>
    <t>Izņemto lietu pārvalde</t>
  </si>
  <si>
    <t>Pārvaldes vadītājs</t>
  </si>
  <si>
    <t>Pārvaldes izņemto lietu nodaļa</t>
  </si>
  <si>
    <t>Resursu pārvalde</t>
  </si>
  <si>
    <t>Pārvaldes materiālās apgādes nodaļa</t>
  </si>
  <si>
    <t>noliktavas pārzinis</t>
  </si>
  <si>
    <t>Pārvaldes drošības un tehnisko risinājumu nodaļa</t>
  </si>
  <si>
    <t>nodaļas vadītājs, pārvaldes vadītāja vietnieks</t>
  </si>
  <si>
    <t>apsardzes inspektors</t>
  </si>
  <si>
    <t>dežurants</t>
  </si>
  <si>
    <t>Pārvaldes tehniskā atbalsta nodaļa</t>
  </si>
  <si>
    <t>nodālas vadītājs</t>
  </si>
  <si>
    <t>uzskaitvedis</t>
  </si>
  <si>
    <t>galvenais transporta inspektors</t>
  </si>
  <si>
    <t>kravas automobiļa vadītājs</t>
  </si>
  <si>
    <t>mazietilpīga kravas automobiļa vadītājs</t>
  </si>
  <si>
    <t>automobiļa vadītājs</t>
  </si>
  <si>
    <t>tehniskais strādnieks</t>
  </si>
  <si>
    <t>Pārvaldes tehniskā atbalsta nodaļas Ludzas sektors</t>
  </si>
  <si>
    <t>sektora vadītājs</t>
  </si>
  <si>
    <t>Piemaksas summa, EUR</t>
  </si>
  <si>
    <t>Faktiskā  nodarbinātā  mēnešalga, EUR</t>
  </si>
  <si>
    <t>Kopā:</t>
  </si>
  <si>
    <t>Finanšu un grāmatvedības pārvalde</t>
  </si>
  <si>
    <t>Finanšu nodaļa</t>
  </si>
  <si>
    <t>Nodaļas vadītjs</t>
  </si>
  <si>
    <t>Grāmatvedības nodaļa</t>
  </si>
  <si>
    <t>grāmatvedis</t>
  </si>
  <si>
    <t>Administratīvā pārvalde</t>
  </si>
  <si>
    <t>Tiesiskā atbalsta nodaļa</t>
  </si>
  <si>
    <t>jurists</t>
  </si>
  <si>
    <t>40.01.00 "Administrēšana"</t>
  </si>
  <si>
    <t>2024.gadam</t>
  </si>
  <si>
    <t>2000 Preces un pakalpojumi</t>
  </si>
  <si>
    <t>Kopā nepieciešamais papildu finansējums:</t>
  </si>
  <si>
    <r>
      <t xml:space="preserve">Nepieciešamais papildus finansējums, </t>
    </r>
    <r>
      <rPr>
        <b/>
        <i/>
        <sz val="12"/>
        <color theme="1"/>
        <rFont val="Times New Roman"/>
        <family val="1"/>
        <charset val="186"/>
      </rPr>
      <t>euro</t>
    </r>
    <r>
      <rPr>
        <b/>
        <sz val="12"/>
        <color theme="1"/>
        <rFont val="Times New Roman"/>
        <family val="1"/>
        <charset val="186"/>
      </rPr>
      <t xml:space="preserve">
EKK1000</t>
    </r>
  </si>
  <si>
    <t>1.tabula</t>
  </si>
  <si>
    <t>2.tabula</t>
  </si>
  <si>
    <t>1200 Darba devēja valsts sociālās apdrošināšanas obligātās iemaksas, pabalsti un kompensācijas</t>
  </si>
  <si>
    <t>1100 Atalgojums</t>
  </si>
  <si>
    <t>Rādītāji</t>
  </si>
  <si>
    <t xml:space="preserve">Nodrošinājuma valsts aģentūra
Papildu nepieciešamais finansējums atlīdzībai </t>
  </si>
  <si>
    <r>
      <t xml:space="preserve">1000 Atlīdzība </t>
    </r>
    <r>
      <rPr>
        <sz val="9"/>
        <rFont val="Times New Roman"/>
        <family val="1"/>
        <charset val="186"/>
      </rPr>
      <t>(aprēķins 2.tabulā)</t>
    </r>
  </si>
  <si>
    <t xml:space="preserve">2269 Pārējā noma
</t>
  </si>
  <si>
    <t>izskata visus dokumentus saistībā ar mantas darbībām aģentūrā</t>
  </si>
  <si>
    <t>veic mantas uzskaiti</t>
  </si>
  <si>
    <t xml:space="preserve">veic mantas uzskaiti </t>
  </si>
  <si>
    <t>gatavo pārdošanas līgumus un izskata dokumentus savas kompetences ietvaros</t>
  </si>
  <si>
    <t xml:space="preserve">2. pielikums 
Ministru kabaineta rīkojuma projekta "Par apropriācijas pārdali starp Iekšlietu ministrijas budžeta programmām, apakšprogrammām un pasākumiem" sākotnējās ietekmes novērtējuma ziņojumam (anotācijai)
 (24-TA-2170) </t>
  </si>
  <si>
    <t xml:space="preserve">2. pielikums 
Ministru kabineta rīkojuma projekta "Par apropriācijas pārdali starp Iekšlietu ministrijas budžeta programmām, apakšprogrammām un pasākumiem" sākotnējās ietekmes novērtējuma ziņojumam (anotācijai)
 (24-TA-2170) </t>
  </si>
  <si>
    <t xml:space="preserve">Noliktavu noma 
Sankcijām pakļauto kravu (lietisko pierādījumu bitumena kravas), kuru pārvietošana ir neefektīva,  glabāšana komersanta noliktavās. 
585,11 euro/diennaktī x 92 diennaktis x 1,21 (PVN) </t>
  </si>
  <si>
    <t>Noliktavu noma
Sankcijām pakļauto kravu (lietisko pierādījumu), kuru pārvietošana ir neefektīva,  glabāšana komersanta noliktavās. 
334,69 euro/diennaktī x 92 diennaktis x 1,21 (PVN)</t>
  </si>
  <si>
    <r>
      <t xml:space="preserve">Kravas transportlīdzekļu un kravu stāvlaukums Daugavpils, noma
1 gab. x 4223 </t>
    </r>
    <r>
      <rPr>
        <i/>
        <sz val="9"/>
        <rFont val="Times New Roman"/>
        <family val="1"/>
        <charset val="186"/>
      </rPr>
      <t>euro</t>
    </r>
    <r>
      <rPr>
        <sz val="9"/>
        <rFont val="Times New Roman"/>
        <family val="1"/>
        <charset val="186"/>
      </rPr>
      <t xml:space="preserve"> x 3 mēneši </t>
    </r>
  </si>
  <si>
    <t>Iznīcināšana, atkritumu apglabāšana
 200 euro/t x 61,97 tonnas x 1,21 (PVN)</t>
  </si>
  <si>
    <t>Izdevumi pa izdevumu ekonomiskās klasifikācijas kodeim var tikt precizēti (piemēram, segti izdevumi par virsstundu darbu vai nakts darbu) atbilstoši faktiskajai situācijai. Precīzu izdevumu sadalījumu pašreiz nav iespējams norādīt.</t>
  </si>
  <si>
    <t>Nodrošinājuma valsts aģentūrai papildu nepieciešamais finansējums,
 lai nodrošinātu procesa virzītāju pieņemto nolēmumu izpildi par rīcību ar sankcijām pakļauto mantu un segtu izdevumus, kas saistīti ar kriminālprocesu ietvaros izņemto sankcijām pakļauto mantu pārņemšanu, glabāšanu, realizāciju vai iznīcināšanu.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</si>
</sst>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amily val="2"/>
      <charset val="186"/>
    </font>
    <font>
      <sz val="10"/>
      <name val="Arial"/>
      <family val="2"/>
    </font>
    <font>
      <sz val="12"/>
      <color theme="1"/>
      <name val="Times New Roman"/>
      <family val="1"/>
      <charset val="186"/>
    </font>
    <font>
      <b/>
      <sz val="12"/>
      <color theme="1"/>
      <name val="Times New Roman"/>
      <family val="1"/>
      <charset val="186"/>
    </font>
    <font>
      <b/>
      <sz val="14"/>
      <color theme="1"/>
      <name val="Times New Roman"/>
      <family val="1"/>
      <charset val="186"/>
    </font>
    <font>
      <sz val="12"/>
      <name val="Times New Roman"/>
      <family val="1"/>
      <charset val="186"/>
    </font>
    <font>
      <sz val="14"/>
      <name val="Times New Roman"/>
      <family val="1"/>
      <charset val="186"/>
    </font>
    <font>
      <sz val="8"/>
      <name val="Times New Roman"/>
      <family val="1"/>
      <charset val="186"/>
    </font>
    <font>
      <b/>
      <i/>
      <sz val="12"/>
      <color theme="1"/>
      <name val="Times New Roman"/>
      <family val="1"/>
      <charset val="186"/>
    </font>
    <font>
      <sz val="9"/>
      <color theme="1"/>
      <name val="Times New Roman"/>
      <family val="1"/>
      <charset val="186"/>
    </font>
    <font>
      <b/>
      <sz val="9"/>
      <name val="Times New Roman"/>
      <family val="1"/>
      <charset val="186"/>
    </font>
    <font>
      <sz val="9"/>
      <name val="Times New Roman"/>
      <family val="1"/>
      <charset val="186"/>
    </font>
    <font>
      <i/>
      <sz val="9"/>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s>
  <cellStyleXfs count="2">
    <xf numFmtId="0" fontId="0" fillId="0" borderId="0"/>
    <xf numFmtId="0" fontId="1" fillId="0" borderId="0"/>
  </cellStyleXfs>
  <cellXfs count="74">
    <xf numFmtId="0" fontId="0" fillId="0" borderId="0" xfId="0"/>
    <xf numFmtId="3" fontId="0" fillId="0" borderId="0" xfId="0" applyNumberFormat="1"/>
    <xf numFmtId="0" fontId="2" fillId="0" borderId="0" xfId="0" applyFont="1"/>
    <xf numFmtId="0" fontId="3" fillId="3" borderId="1" xfId="0" applyFont="1" applyFill="1" applyBorder="1" applyAlignment="1">
      <alignment horizontal="center" vertical="center" wrapText="1"/>
    </xf>
    <xf numFmtId="0" fontId="2" fillId="0" borderId="1" xfId="0" applyFont="1" applyBorder="1" applyAlignment="1">
      <alignment horizontal="center"/>
    </xf>
    <xf numFmtId="0" fontId="4" fillId="0" borderId="1" xfId="0" applyFont="1" applyFill="1" applyBorder="1" applyAlignment="1">
      <alignment horizontal="left" vertical="top"/>
    </xf>
    <xf numFmtId="0" fontId="3" fillId="0" borderId="1" xfId="0" applyFont="1" applyFill="1" applyBorder="1" applyAlignment="1">
      <alignment horizontal="left" vertical="top"/>
    </xf>
    <xf numFmtId="0" fontId="3"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xf>
    <xf numFmtId="0" fontId="5" fillId="3" borderId="1" xfId="0" applyFont="1" applyFill="1" applyBorder="1" applyAlignment="1">
      <alignment horizontal="center" vertical="center" wrapText="1"/>
    </xf>
    <xf numFmtId="0" fontId="4" fillId="0" borderId="1" xfId="0" applyFont="1" applyBorder="1"/>
    <xf numFmtId="0" fontId="2" fillId="0" borderId="1" xfId="0" applyFont="1" applyBorder="1" applyAlignment="1">
      <alignment horizontal="center" vertical="center"/>
    </xf>
    <xf numFmtId="0" fontId="2" fillId="0" borderId="1" xfId="0" applyFont="1" applyBorder="1" applyAlignment="1">
      <alignment horizontal="left" vertical="top"/>
    </xf>
    <xf numFmtId="0" fontId="5" fillId="0" borderId="1" xfId="0" applyFont="1" applyBorder="1" applyAlignment="1">
      <alignment horizontal="left" vertical="top"/>
    </xf>
    <xf numFmtId="0" fontId="5" fillId="0" borderId="1" xfId="0" applyFont="1" applyBorder="1" applyAlignment="1">
      <alignment horizontal="center" vertical="center"/>
    </xf>
    <xf numFmtId="0" fontId="2" fillId="0" borderId="1" xfId="0" applyFont="1" applyBorder="1" applyAlignment="1">
      <alignment horizontal="justify" vertical="center" wrapText="1"/>
    </xf>
    <xf numFmtId="0" fontId="2" fillId="0" borderId="1" xfId="0" applyFont="1" applyBorder="1" applyAlignment="1">
      <alignment horizontal="center" wrapText="1"/>
    </xf>
    <xf numFmtId="0" fontId="2" fillId="0" borderId="1" xfId="0" applyFont="1" applyBorder="1"/>
    <xf numFmtId="0" fontId="2" fillId="0" borderId="1" xfId="0" applyFont="1" applyFill="1" applyBorder="1"/>
    <xf numFmtId="4" fontId="2" fillId="0" borderId="0" xfId="0" applyNumberFormat="1" applyFont="1" applyAlignment="1">
      <alignment horizontal="center" vertical="center"/>
    </xf>
    <xf numFmtId="4" fontId="3" fillId="0" borderId="1" xfId="0" applyNumberFormat="1" applyFont="1" applyBorder="1" applyAlignment="1">
      <alignment horizontal="center" vertical="center"/>
    </xf>
    <xf numFmtId="0" fontId="3" fillId="0" borderId="1" xfId="0" applyFont="1" applyBorder="1"/>
    <xf numFmtId="9" fontId="2" fillId="0" borderId="1" xfId="0" applyNumberFormat="1" applyFont="1" applyBorder="1" applyAlignment="1">
      <alignment horizontal="center" vertical="center"/>
    </xf>
    <xf numFmtId="3" fontId="2" fillId="0" borderId="1" xfId="0" applyNumberFormat="1" applyFont="1" applyBorder="1" applyAlignment="1">
      <alignment horizontal="center" vertical="center"/>
    </xf>
    <xf numFmtId="0" fontId="2" fillId="0" borderId="0" xfId="0" applyFont="1" applyBorder="1" applyAlignment="1"/>
    <xf numFmtId="0" fontId="2" fillId="0" borderId="0" xfId="0" applyFont="1" applyBorder="1"/>
    <xf numFmtId="4" fontId="2" fillId="0" borderId="1" xfId="0" applyNumberFormat="1" applyFont="1" applyBorder="1" applyAlignment="1"/>
    <xf numFmtId="0" fontId="2" fillId="0" borderId="2" xfId="0" applyFont="1" applyBorder="1" applyAlignment="1">
      <alignment horizontal="center" vertical="center" wrapText="1"/>
    </xf>
    <xf numFmtId="0" fontId="2" fillId="0" borderId="4" xfId="0" applyFont="1" applyBorder="1" applyAlignment="1">
      <alignment horizontal="justify" vertical="center" wrapText="1"/>
    </xf>
    <xf numFmtId="0" fontId="2" fillId="0" borderId="4" xfId="0" applyFont="1" applyBorder="1" applyAlignment="1">
      <alignment horizontal="center" wrapText="1"/>
    </xf>
    <xf numFmtId="0" fontId="2" fillId="0" borderId="4" xfId="0" applyFont="1" applyBorder="1" applyAlignment="1">
      <alignment horizontal="center"/>
    </xf>
    <xf numFmtId="4" fontId="2" fillId="0" borderId="4" xfId="0" applyNumberFormat="1" applyFont="1" applyBorder="1" applyAlignment="1">
      <alignment horizontal="center" vertical="center"/>
    </xf>
    <xf numFmtId="9" fontId="2" fillId="0" borderId="4" xfId="0" applyNumberFormat="1" applyFont="1" applyBorder="1" applyAlignment="1">
      <alignment horizontal="center" vertical="center"/>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6" fillId="0" borderId="0" xfId="0" applyFont="1" applyAlignment="1">
      <alignment horizontal="center"/>
    </xf>
    <xf numFmtId="0" fontId="3" fillId="2" borderId="1" xfId="0" applyFont="1" applyFill="1" applyBorder="1" applyAlignment="1">
      <alignment horizontal="center" vertical="center" wrapText="1"/>
    </xf>
    <xf numFmtId="0" fontId="6" fillId="0" borderId="0" xfId="0" applyFont="1" applyAlignment="1"/>
    <xf numFmtId="0" fontId="9" fillId="0" borderId="0" xfId="0" applyFont="1" applyAlignment="1">
      <alignment horizontal="right" vertical="center"/>
    </xf>
    <xf numFmtId="0" fontId="7" fillId="0" borderId="0" xfId="0" applyFont="1" applyAlignment="1">
      <alignment horizontal="right" wrapText="1"/>
    </xf>
    <xf numFmtId="0" fontId="10" fillId="2" borderId="1" xfId="0"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3" fontId="11" fillId="2" borderId="1" xfId="1" applyNumberFormat="1" applyFont="1" applyFill="1" applyBorder="1" applyAlignment="1">
      <alignment horizontal="center" vertical="center" wrapText="1"/>
    </xf>
    <xf numFmtId="3" fontId="10" fillId="2" borderId="1" xfId="1" applyNumberFormat="1" applyFont="1" applyFill="1" applyBorder="1" applyAlignment="1">
      <alignment horizontal="center" vertical="center" wrapText="1"/>
    </xf>
    <xf numFmtId="3" fontId="10" fillId="0" borderId="1" xfId="1" applyNumberFormat="1" applyFont="1" applyFill="1" applyBorder="1" applyAlignment="1">
      <alignment horizontal="center" vertical="center" wrapText="1"/>
    </xf>
    <xf numFmtId="3" fontId="11" fillId="0" borderId="1" xfId="0" applyNumberFormat="1" applyFont="1" applyBorder="1" applyAlignment="1">
      <alignment horizontal="center" vertical="center"/>
    </xf>
    <xf numFmtId="0" fontId="11" fillId="2" borderId="1" xfId="1" applyFont="1" applyFill="1" applyBorder="1" applyAlignment="1">
      <alignment vertical="center" wrapText="1"/>
    </xf>
    <xf numFmtId="0" fontId="10" fillId="2" borderId="1" xfId="1" applyFont="1" applyFill="1" applyBorder="1" applyAlignment="1">
      <alignment vertical="center" wrapText="1"/>
    </xf>
    <xf numFmtId="0" fontId="11" fillId="0" borderId="1" xfId="0" applyFont="1" applyBorder="1" applyAlignment="1">
      <alignment vertical="center" wrapText="1"/>
    </xf>
    <xf numFmtId="0" fontId="10" fillId="4" borderId="1" xfId="1" applyFont="1" applyFill="1" applyBorder="1" applyAlignment="1">
      <alignment horizontal="center" vertical="center" wrapText="1"/>
    </xf>
    <xf numFmtId="0" fontId="10" fillId="2" borderId="1" xfId="1" applyFont="1" applyFill="1" applyBorder="1" applyAlignment="1">
      <alignment wrapText="1"/>
    </xf>
    <xf numFmtId="0" fontId="11" fillId="2" borderId="1" xfId="1" applyFont="1" applyFill="1" applyBorder="1" applyAlignment="1">
      <alignment wrapText="1"/>
    </xf>
    <xf numFmtId="0" fontId="11" fillId="2" borderId="2" xfId="1" applyFont="1" applyFill="1" applyBorder="1" applyAlignment="1">
      <alignment horizontal="left" wrapText="1"/>
    </xf>
    <xf numFmtId="0" fontId="11" fillId="2" borderId="4" xfId="1" applyFont="1" applyFill="1" applyBorder="1" applyAlignment="1">
      <alignment horizontal="left" wrapText="1"/>
    </xf>
    <xf numFmtId="0" fontId="11" fillId="2" borderId="3" xfId="1" applyFont="1" applyFill="1" applyBorder="1" applyAlignment="1">
      <alignment horizontal="left" wrapText="1"/>
    </xf>
    <xf numFmtId="0" fontId="7" fillId="0" borderId="0" xfId="0" applyFont="1" applyAlignment="1">
      <alignment horizontal="right" wrapText="1"/>
    </xf>
    <xf numFmtId="0" fontId="11" fillId="0" borderId="0" xfId="0" applyFont="1" applyAlignment="1">
      <alignment horizontal="center" vertical="center" wrapText="1"/>
    </xf>
    <xf numFmtId="0" fontId="10" fillId="2" borderId="1" xfId="1" applyFont="1" applyFill="1" applyBorder="1" applyAlignment="1">
      <alignment horizontal="center" vertical="center" wrapText="1"/>
    </xf>
    <xf numFmtId="0" fontId="11" fillId="0" borderId="0" xfId="0" applyFont="1" applyAlignment="1">
      <alignment horizontal="right" wrapText="1"/>
    </xf>
    <xf numFmtId="0" fontId="11" fillId="0" borderId="0" xfId="0" applyFont="1" applyAlignment="1">
      <alignment horizontal="right"/>
    </xf>
    <xf numFmtId="0" fontId="0" fillId="0" borderId="0" xfId="0" applyAlignment="1">
      <alignment horizontal="left" vertical="center" wrapText="1"/>
    </xf>
    <xf numFmtId="0" fontId="0" fillId="0" borderId="6" xfId="0" applyBorder="1" applyAlignment="1">
      <alignment horizontal="center"/>
    </xf>
    <xf numFmtId="0" fontId="0" fillId="0" borderId="0" xfId="0"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3" fillId="0" borderId="2" xfId="0" applyFont="1" applyBorder="1" applyAlignment="1">
      <alignment horizontal="right" vertical="center" wrapText="1"/>
    </xf>
    <xf numFmtId="0" fontId="3" fillId="0" borderId="4" xfId="0" applyFont="1" applyBorder="1" applyAlignment="1">
      <alignment horizontal="right" vertical="center" wrapText="1"/>
    </xf>
    <xf numFmtId="0" fontId="3" fillId="0" borderId="3" xfId="0" applyFont="1" applyBorder="1" applyAlignment="1">
      <alignment horizontal="right"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xf>
  </cellXfs>
  <cellStyles count="2">
    <cellStyle name="Normal" xfId="0" builtinId="0"/>
    <cellStyle name="Normal 4" xfId="1" xr:uid="{B250E4AA-A197-43B2-9011-668E2458FD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9D9B4-3505-4B80-A47E-09F85BB82F21}">
  <sheetPr>
    <pageSetUpPr fitToPage="1"/>
  </sheetPr>
  <dimension ref="A1:H23"/>
  <sheetViews>
    <sheetView tabSelected="1" zoomScale="110" zoomScaleNormal="110" workbookViewId="0">
      <selection activeCell="J8" sqref="J8"/>
    </sheetView>
  </sheetViews>
  <sheetFormatPr defaultRowHeight="12.75" x14ac:dyDescent="0.2"/>
  <cols>
    <col min="3" max="3" width="16.85546875" customWidth="1"/>
    <col min="4" max="4" width="32.7109375" customWidth="1"/>
    <col min="5" max="5" width="12.7109375" customWidth="1"/>
  </cols>
  <sheetData>
    <row r="1" spans="1:8" ht="46.5" customHeight="1" x14ac:dyDescent="0.2">
      <c r="C1" s="59" t="s">
        <v>63</v>
      </c>
      <c r="D1" s="59"/>
      <c r="E1" s="59"/>
    </row>
    <row r="2" spans="1:8" ht="18.600000000000001" customHeight="1" x14ac:dyDescent="0.2">
      <c r="C2" s="43"/>
      <c r="D2" s="43"/>
      <c r="E2" s="43" t="s">
        <v>50</v>
      </c>
    </row>
    <row r="3" spans="1:8" ht="60" customHeight="1" x14ac:dyDescent="0.2">
      <c r="A3" s="60" t="s">
        <v>69</v>
      </c>
      <c r="B3" s="60"/>
      <c r="C3" s="60"/>
      <c r="D3" s="60"/>
      <c r="E3" s="60"/>
    </row>
    <row r="4" spans="1:8" ht="18" customHeight="1" x14ac:dyDescent="0.2">
      <c r="A4" s="61" t="s">
        <v>54</v>
      </c>
      <c r="B4" s="61"/>
      <c r="C4" s="61"/>
      <c r="D4" s="61"/>
      <c r="E4" s="44" t="s">
        <v>46</v>
      </c>
    </row>
    <row r="5" spans="1:8" ht="15.95" customHeight="1" x14ac:dyDescent="0.2">
      <c r="A5" s="61" t="s">
        <v>48</v>
      </c>
      <c r="B5" s="61"/>
      <c r="C5" s="61"/>
      <c r="D5" s="61"/>
      <c r="E5" s="45">
        <f>E7+E12</f>
        <v>193875</v>
      </c>
    </row>
    <row r="6" spans="1:8" ht="17.45" customHeight="1" x14ac:dyDescent="0.2">
      <c r="A6" s="53" t="s">
        <v>45</v>
      </c>
      <c r="B6" s="53"/>
      <c r="C6" s="53"/>
      <c r="D6" s="53"/>
      <c r="E6" s="45"/>
    </row>
    <row r="7" spans="1:8" x14ac:dyDescent="0.2">
      <c r="A7" s="54" t="s">
        <v>1</v>
      </c>
      <c r="B7" s="54"/>
      <c r="C7" s="54"/>
      <c r="D7" s="54"/>
      <c r="E7" s="45">
        <f>E8</f>
        <v>63817</v>
      </c>
    </row>
    <row r="8" spans="1:8" x14ac:dyDescent="0.2">
      <c r="A8" s="51" t="s">
        <v>56</v>
      </c>
      <c r="B8" s="51"/>
      <c r="C8" s="51"/>
      <c r="D8" s="51"/>
      <c r="E8" s="45">
        <f>E9+E10</f>
        <v>63817</v>
      </c>
    </row>
    <row r="9" spans="1:8" x14ac:dyDescent="0.2">
      <c r="A9" s="55" t="s">
        <v>53</v>
      </c>
      <c r="B9" s="55"/>
      <c r="C9" s="55"/>
      <c r="D9" s="55"/>
      <c r="E9" s="46">
        <v>51636</v>
      </c>
    </row>
    <row r="10" spans="1:8" ht="13.5" customHeight="1" x14ac:dyDescent="0.2">
      <c r="A10" s="56" t="s">
        <v>52</v>
      </c>
      <c r="B10" s="57"/>
      <c r="C10" s="57"/>
      <c r="D10" s="58"/>
      <c r="E10" s="46">
        <v>12181</v>
      </c>
    </row>
    <row r="11" spans="1:8" ht="18.600000000000001" customHeight="1" x14ac:dyDescent="0.2">
      <c r="A11" s="53" t="s">
        <v>0</v>
      </c>
      <c r="B11" s="53"/>
      <c r="C11" s="53"/>
      <c r="D11" s="53"/>
      <c r="E11" s="44"/>
    </row>
    <row r="12" spans="1:8" x14ac:dyDescent="0.2">
      <c r="A12" s="54" t="s">
        <v>1</v>
      </c>
      <c r="B12" s="54"/>
      <c r="C12" s="54"/>
      <c r="D12" s="54"/>
      <c r="E12" s="47">
        <f>E13</f>
        <v>130058</v>
      </c>
    </row>
    <row r="13" spans="1:8" x14ac:dyDescent="0.2">
      <c r="A13" s="54" t="s">
        <v>47</v>
      </c>
      <c r="B13" s="54"/>
      <c r="C13" s="54"/>
      <c r="D13" s="54"/>
      <c r="E13" s="48">
        <f>E14+E18</f>
        <v>130058</v>
      </c>
    </row>
    <row r="14" spans="1:8" ht="11.45" customHeight="1" x14ac:dyDescent="0.2">
      <c r="A14" s="54" t="s">
        <v>57</v>
      </c>
      <c r="B14" s="54"/>
      <c r="C14" s="54"/>
      <c r="D14" s="54"/>
      <c r="E14" s="47">
        <f>SUM(E15:E17)</f>
        <v>115061</v>
      </c>
    </row>
    <row r="15" spans="1:8" ht="57" customHeight="1" x14ac:dyDescent="0.2">
      <c r="A15" s="50" t="s">
        <v>64</v>
      </c>
      <c r="B15" s="50"/>
      <c r="C15" s="50"/>
      <c r="D15" s="50"/>
      <c r="E15" s="46">
        <v>65135</v>
      </c>
    </row>
    <row r="16" spans="1:8" ht="63.75" customHeight="1" x14ac:dyDescent="0.2">
      <c r="A16" s="50" t="s">
        <v>65</v>
      </c>
      <c r="B16" s="50"/>
      <c r="C16" s="50"/>
      <c r="D16" s="50"/>
      <c r="E16" s="46">
        <v>37257</v>
      </c>
      <c r="H16" s="1"/>
    </row>
    <row r="17" spans="1:8" ht="30" customHeight="1" x14ac:dyDescent="0.2">
      <c r="A17" s="50" t="s">
        <v>66</v>
      </c>
      <c r="B17" s="50"/>
      <c r="C17" s="50"/>
      <c r="D17" s="50"/>
      <c r="E17" s="46">
        <f>4223*3</f>
        <v>12669</v>
      </c>
      <c r="H17" s="1"/>
    </row>
    <row r="18" spans="1:8" x14ac:dyDescent="0.2">
      <c r="A18" s="51" t="s">
        <v>2</v>
      </c>
      <c r="B18" s="51"/>
      <c r="C18" s="51"/>
      <c r="D18" s="51"/>
      <c r="E18" s="47">
        <f>E19</f>
        <v>14997</v>
      </c>
      <c r="H18" s="1"/>
    </row>
    <row r="19" spans="1:8" ht="30" customHeight="1" x14ac:dyDescent="0.2">
      <c r="A19" s="52" t="s">
        <v>67</v>
      </c>
      <c r="B19" s="52"/>
      <c r="C19" s="52"/>
      <c r="D19" s="52"/>
      <c r="E19" s="49">
        <v>14997</v>
      </c>
    </row>
    <row r="23" spans="1:8" x14ac:dyDescent="0.2">
      <c r="E23" s="1"/>
    </row>
  </sheetData>
  <mergeCells count="18">
    <mergeCell ref="A9:D9"/>
    <mergeCell ref="A10:D10"/>
    <mergeCell ref="C1:E1"/>
    <mergeCell ref="A6:D6"/>
    <mergeCell ref="A7:D7"/>
    <mergeCell ref="A8:D8"/>
    <mergeCell ref="A3:E3"/>
    <mergeCell ref="A4:D4"/>
    <mergeCell ref="A5:D5"/>
    <mergeCell ref="A16:D16"/>
    <mergeCell ref="A17:D17"/>
    <mergeCell ref="A18:D18"/>
    <mergeCell ref="A19:D19"/>
    <mergeCell ref="A11:D11"/>
    <mergeCell ref="A12:D12"/>
    <mergeCell ref="A13:D13"/>
    <mergeCell ref="A15:D15"/>
    <mergeCell ref="A14:D14"/>
  </mergeCells>
  <pageMargins left="0.53" right="0.4" top="0.75" bottom="0.75"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8ADCF-98ED-4A59-996D-B04C839C1DCB}">
  <dimension ref="A1:K83"/>
  <sheetViews>
    <sheetView topLeftCell="A29" zoomScale="60" zoomScaleNormal="60" workbookViewId="0">
      <selection activeCell="A83" sqref="A83:I83"/>
    </sheetView>
  </sheetViews>
  <sheetFormatPr defaultRowHeight="12.75" x14ac:dyDescent="0.2"/>
  <cols>
    <col min="2" max="2" width="34.85546875" customWidth="1"/>
    <col min="4" max="4" width="15.7109375" customWidth="1"/>
    <col min="5" max="5" width="14.140625" customWidth="1"/>
    <col min="6" max="7" width="15" customWidth="1"/>
    <col min="8" max="8" width="17" customWidth="1"/>
    <col min="9" max="9" width="20.42578125" customWidth="1"/>
  </cols>
  <sheetData>
    <row r="1" spans="1:9" ht="57" customHeight="1" x14ac:dyDescent="0.3">
      <c r="A1" s="41"/>
      <c r="B1" s="41"/>
      <c r="C1" s="41"/>
      <c r="D1" s="62" t="s">
        <v>62</v>
      </c>
      <c r="E1" s="63"/>
      <c r="F1" s="63"/>
      <c r="G1" s="63"/>
      <c r="H1" s="63"/>
      <c r="I1" s="63"/>
    </row>
    <row r="2" spans="1:9" ht="21.6" customHeight="1" x14ac:dyDescent="0.3">
      <c r="A2" s="39"/>
      <c r="B2" s="39"/>
      <c r="C2" s="39"/>
      <c r="D2" s="39"/>
      <c r="E2" s="39"/>
      <c r="F2" s="39"/>
      <c r="G2" s="39"/>
      <c r="H2" s="39"/>
      <c r="I2" s="42" t="s">
        <v>51</v>
      </c>
    </row>
    <row r="3" spans="1:9" ht="47.45" customHeight="1" x14ac:dyDescent="0.2">
      <c r="A3" s="72" t="s">
        <v>55</v>
      </c>
      <c r="B3" s="73"/>
      <c r="C3" s="73"/>
      <c r="D3" s="73"/>
      <c r="E3" s="73"/>
      <c r="F3" s="73"/>
      <c r="G3" s="73"/>
      <c r="H3" s="73"/>
      <c r="I3" s="73"/>
    </row>
    <row r="4" spans="1:9" ht="63.95" customHeight="1" x14ac:dyDescent="0.25">
      <c r="A4" s="3" t="s">
        <v>3</v>
      </c>
      <c r="B4" s="4"/>
      <c r="C4" s="3" t="s">
        <v>4</v>
      </c>
      <c r="D4" s="3" t="s">
        <v>5</v>
      </c>
      <c r="E4" s="3" t="s">
        <v>35</v>
      </c>
      <c r="F4" s="3" t="s">
        <v>10</v>
      </c>
      <c r="G4" s="3" t="s">
        <v>34</v>
      </c>
      <c r="H4" s="3" t="s">
        <v>11</v>
      </c>
      <c r="I4" s="40" t="s">
        <v>49</v>
      </c>
    </row>
    <row r="5" spans="1:9" ht="18.75" x14ac:dyDescent="0.2">
      <c r="A5" s="5" t="s">
        <v>12</v>
      </c>
      <c r="B5" s="6"/>
      <c r="C5" s="7"/>
      <c r="D5" s="7"/>
      <c r="E5" s="7"/>
      <c r="F5" s="7"/>
      <c r="G5" s="7"/>
      <c r="H5" s="7"/>
      <c r="I5" s="7"/>
    </row>
    <row r="6" spans="1:9" ht="47.25" x14ac:dyDescent="0.2">
      <c r="A6" s="8">
        <v>1</v>
      </c>
      <c r="B6" s="9" t="s">
        <v>13</v>
      </c>
      <c r="C6" s="10">
        <v>1</v>
      </c>
      <c r="D6" s="10">
        <v>16</v>
      </c>
      <c r="E6" s="11">
        <v>4100</v>
      </c>
      <c r="F6" s="26">
        <v>0.2</v>
      </c>
      <c r="G6" s="12">
        <f>F6*E6</f>
        <v>820</v>
      </c>
      <c r="H6" s="27">
        <v>3</v>
      </c>
      <c r="I6" s="12">
        <f>G6*H6</f>
        <v>2460</v>
      </c>
    </row>
    <row r="7" spans="1:9" ht="15.75" x14ac:dyDescent="0.2">
      <c r="A7" s="6" t="s">
        <v>14</v>
      </c>
      <c r="B7" s="9"/>
      <c r="C7" s="10"/>
      <c r="D7" s="10"/>
      <c r="E7" s="11"/>
      <c r="F7" s="26"/>
      <c r="G7" s="12"/>
      <c r="H7" s="27"/>
      <c r="I7" s="12"/>
    </row>
    <row r="8" spans="1:9" ht="15.75" x14ac:dyDescent="0.2">
      <c r="A8" s="8">
        <v>2</v>
      </c>
      <c r="B8" s="9" t="s">
        <v>15</v>
      </c>
      <c r="C8" s="10">
        <v>1</v>
      </c>
      <c r="D8" s="10">
        <v>13</v>
      </c>
      <c r="E8" s="11">
        <v>2910</v>
      </c>
      <c r="F8" s="26">
        <v>0.2</v>
      </c>
      <c r="G8" s="12">
        <f t="shared" ref="G8:G70" si="0">F8*E8</f>
        <v>582</v>
      </c>
      <c r="H8" s="27">
        <v>3</v>
      </c>
      <c r="I8" s="12">
        <f t="shared" ref="I8:I70" si="1">G8*H8</f>
        <v>1746</v>
      </c>
    </row>
    <row r="9" spans="1:9" ht="15.75" x14ac:dyDescent="0.2">
      <c r="A9" s="6" t="s">
        <v>16</v>
      </c>
      <c r="B9" s="9"/>
      <c r="C9" s="10"/>
      <c r="D9" s="10"/>
      <c r="E9" s="11"/>
      <c r="F9" s="26"/>
      <c r="G9" s="12"/>
      <c r="H9" s="27"/>
      <c r="I9" s="12"/>
    </row>
    <row r="10" spans="1:9" ht="15.75" x14ac:dyDescent="0.2">
      <c r="A10" s="8">
        <v>3</v>
      </c>
      <c r="B10" s="9" t="s">
        <v>7</v>
      </c>
      <c r="C10" s="10">
        <v>1</v>
      </c>
      <c r="D10" s="10">
        <v>11</v>
      </c>
      <c r="E10" s="11">
        <v>2034</v>
      </c>
      <c r="F10" s="26">
        <v>0.2</v>
      </c>
      <c r="G10" s="12">
        <f t="shared" si="0"/>
        <v>406.8</v>
      </c>
      <c r="H10" s="27">
        <v>3</v>
      </c>
      <c r="I10" s="12">
        <f t="shared" si="1"/>
        <v>1220.4000000000001</v>
      </c>
    </row>
    <row r="11" spans="1:9" ht="15.75" x14ac:dyDescent="0.2">
      <c r="A11" s="8">
        <v>4</v>
      </c>
      <c r="B11" s="9" t="s">
        <v>8</v>
      </c>
      <c r="C11" s="10">
        <v>1</v>
      </c>
      <c r="D11" s="10">
        <v>9</v>
      </c>
      <c r="E11" s="11">
        <v>1489</v>
      </c>
      <c r="F11" s="26">
        <v>0.2</v>
      </c>
      <c r="G11" s="12">
        <f t="shared" si="0"/>
        <v>297.8</v>
      </c>
      <c r="H11" s="27">
        <v>3</v>
      </c>
      <c r="I11" s="12">
        <f t="shared" si="1"/>
        <v>893.40000000000009</v>
      </c>
    </row>
    <row r="12" spans="1:9" ht="15.75" x14ac:dyDescent="0.2">
      <c r="A12" s="8">
        <v>5</v>
      </c>
      <c r="B12" s="9" t="s">
        <v>6</v>
      </c>
      <c r="C12" s="10">
        <v>1</v>
      </c>
      <c r="D12" s="10">
        <v>8</v>
      </c>
      <c r="E12" s="11">
        <v>1371</v>
      </c>
      <c r="F12" s="26">
        <v>0.2</v>
      </c>
      <c r="G12" s="12">
        <f t="shared" si="0"/>
        <v>274.2</v>
      </c>
      <c r="H12" s="27">
        <v>3</v>
      </c>
      <c r="I12" s="12">
        <f t="shared" si="1"/>
        <v>822.59999999999991</v>
      </c>
    </row>
    <row r="13" spans="1:9" ht="15.75" x14ac:dyDescent="0.2">
      <c r="A13" s="8">
        <v>6</v>
      </c>
      <c r="B13" s="9" t="s">
        <v>6</v>
      </c>
      <c r="C13" s="10">
        <v>1</v>
      </c>
      <c r="D13" s="10">
        <v>8</v>
      </c>
      <c r="E13" s="11">
        <v>1377</v>
      </c>
      <c r="F13" s="26">
        <v>0.2</v>
      </c>
      <c r="G13" s="12">
        <f t="shared" si="0"/>
        <v>275.40000000000003</v>
      </c>
      <c r="H13" s="27">
        <v>3</v>
      </c>
      <c r="I13" s="12">
        <f t="shared" si="1"/>
        <v>826.2</v>
      </c>
    </row>
    <row r="14" spans="1:9" ht="15.75" x14ac:dyDescent="0.2">
      <c r="A14" s="8">
        <v>7</v>
      </c>
      <c r="B14" s="9" t="s">
        <v>6</v>
      </c>
      <c r="C14" s="10">
        <v>1</v>
      </c>
      <c r="D14" s="10">
        <v>8</v>
      </c>
      <c r="E14" s="11">
        <v>1358</v>
      </c>
      <c r="F14" s="26">
        <v>0.2</v>
      </c>
      <c r="G14" s="12">
        <f t="shared" si="0"/>
        <v>271.60000000000002</v>
      </c>
      <c r="H14" s="27">
        <v>3</v>
      </c>
      <c r="I14" s="12">
        <f t="shared" si="1"/>
        <v>814.80000000000007</v>
      </c>
    </row>
    <row r="15" spans="1:9" ht="15.75" x14ac:dyDescent="0.2">
      <c r="A15" s="8">
        <v>8</v>
      </c>
      <c r="B15" s="9" t="s">
        <v>6</v>
      </c>
      <c r="C15" s="10">
        <v>1</v>
      </c>
      <c r="D15" s="10">
        <v>8</v>
      </c>
      <c r="E15" s="11">
        <v>1358</v>
      </c>
      <c r="F15" s="26">
        <v>0.2</v>
      </c>
      <c r="G15" s="12">
        <f t="shared" si="0"/>
        <v>271.60000000000002</v>
      </c>
      <c r="H15" s="27">
        <v>3</v>
      </c>
      <c r="I15" s="12">
        <f t="shared" si="1"/>
        <v>814.80000000000007</v>
      </c>
    </row>
    <row r="16" spans="1:9" ht="15.75" x14ac:dyDescent="0.2">
      <c r="A16" s="8">
        <v>9</v>
      </c>
      <c r="B16" s="9" t="s">
        <v>6</v>
      </c>
      <c r="C16" s="13">
        <v>1</v>
      </c>
      <c r="D16" s="13">
        <v>8</v>
      </c>
      <c r="E16" s="11">
        <v>1358</v>
      </c>
      <c r="F16" s="26">
        <v>0.2</v>
      </c>
      <c r="G16" s="12">
        <f t="shared" si="0"/>
        <v>271.60000000000002</v>
      </c>
      <c r="H16" s="27">
        <v>3</v>
      </c>
      <c r="I16" s="12">
        <f t="shared" si="1"/>
        <v>814.80000000000007</v>
      </c>
    </row>
    <row r="17" spans="1:9" ht="15.75" x14ac:dyDescent="0.2">
      <c r="A17" s="8">
        <v>10</v>
      </c>
      <c r="B17" s="9" t="s">
        <v>6</v>
      </c>
      <c r="C17" s="13">
        <v>1</v>
      </c>
      <c r="D17" s="13">
        <v>5</v>
      </c>
      <c r="E17" s="11">
        <v>1371</v>
      </c>
      <c r="F17" s="26">
        <v>0.2</v>
      </c>
      <c r="G17" s="12">
        <f t="shared" si="0"/>
        <v>274.2</v>
      </c>
      <c r="H17" s="27">
        <v>3</v>
      </c>
      <c r="I17" s="12">
        <f t="shared" si="1"/>
        <v>822.59999999999991</v>
      </c>
    </row>
    <row r="18" spans="1:9" ht="18.75" x14ac:dyDescent="0.3">
      <c r="A18" s="14" t="s">
        <v>17</v>
      </c>
      <c r="B18" s="15"/>
      <c r="C18" s="15"/>
      <c r="D18" s="15"/>
      <c r="E18" s="12"/>
      <c r="F18" s="26"/>
      <c r="G18" s="12"/>
      <c r="H18" s="27"/>
      <c r="I18" s="12"/>
    </row>
    <row r="19" spans="1:9" ht="15.75" x14ac:dyDescent="0.2">
      <c r="A19" s="8">
        <v>11</v>
      </c>
      <c r="B19" s="16" t="s">
        <v>15</v>
      </c>
      <c r="C19" s="15">
        <v>1</v>
      </c>
      <c r="D19" s="15">
        <v>13</v>
      </c>
      <c r="E19" s="12">
        <v>2910</v>
      </c>
      <c r="F19" s="26">
        <v>0.2</v>
      </c>
      <c r="G19" s="12">
        <f t="shared" si="0"/>
        <v>582</v>
      </c>
      <c r="H19" s="27">
        <v>3</v>
      </c>
      <c r="I19" s="12">
        <f t="shared" si="1"/>
        <v>1746</v>
      </c>
    </row>
    <row r="20" spans="1:9" ht="15.75" x14ac:dyDescent="0.2">
      <c r="A20" s="6" t="s">
        <v>18</v>
      </c>
      <c r="B20" s="16"/>
      <c r="C20" s="15"/>
      <c r="D20" s="15"/>
      <c r="E20" s="12"/>
      <c r="F20" s="26"/>
      <c r="G20" s="12"/>
      <c r="H20" s="27"/>
      <c r="I20" s="12"/>
    </row>
    <row r="21" spans="1:9" ht="15.75" x14ac:dyDescent="0.2">
      <c r="A21" s="8">
        <v>12</v>
      </c>
      <c r="B21" s="16" t="s">
        <v>7</v>
      </c>
      <c r="C21" s="15">
        <v>1</v>
      </c>
      <c r="D21" s="15">
        <v>11</v>
      </c>
      <c r="E21" s="12">
        <v>2044</v>
      </c>
      <c r="F21" s="26">
        <v>0.2</v>
      </c>
      <c r="G21" s="12">
        <f t="shared" si="0"/>
        <v>408.8</v>
      </c>
      <c r="H21" s="27">
        <v>3</v>
      </c>
      <c r="I21" s="12">
        <f t="shared" si="1"/>
        <v>1226.4000000000001</v>
      </c>
    </row>
    <row r="22" spans="1:9" ht="15.75" x14ac:dyDescent="0.2">
      <c r="A22" s="8">
        <v>13</v>
      </c>
      <c r="B22" s="16" t="s">
        <v>6</v>
      </c>
      <c r="C22" s="15">
        <v>1</v>
      </c>
      <c r="D22" s="15">
        <v>8</v>
      </c>
      <c r="E22" s="12">
        <v>1358</v>
      </c>
      <c r="F22" s="26">
        <v>0.2</v>
      </c>
      <c r="G22" s="12">
        <f t="shared" si="0"/>
        <v>271.60000000000002</v>
      </c>
      <c r="H22" s="27">
        <v>3</v>
      </c>
      <c r="I22" s="12">
        <f t="shared" si="1"/>
        <v>814.80000000000007</v>
      </c>
    </row>
    <row r="23" spans="1:9" ht="15.75" x14ac:dyDescent="0.2">
      <c r="A23" s="8">
        <v>14</v>
      </c>
      <c r="B23" s="16" t="s">
        <v>6</v>
      </c>
      <c r="C23" s="15">
        <v>1</v>
      </c>
      <c r="D23" s="15">
        <v>8</v>
      </c>
      <c r="E23" s="12">
        <v>1358</v>
      </c>
      <c r="F23" s="26">
        <v>0.2</v>
      </c>
      <c r="G23" s="12">
        <f t="shared" si="0"/>
        <v>271.60000000000002</v>
      </c>
      <c r="H23" s="27">
        <v>3</v>
      </c>
      <c r="I23" s="12">
        <f t="shared" si="1"/>
        <v>814.80000000000007</v>
      </c>
    </row>
    <row r="24" spans="1:9" ht="15.75" x14ac:dyDescent="0.2">
      <c r="A24" s="8">
        <v>15</v>
      </c>
      <c r="B24" s="16" t="s">
        <v>6</v>
      </c>
      <c r="C24" s="15">
        <v>1</v>
      </c>
      <c r="D24" s="15">
        <v>8</v>
      </c>
      <c r="E24" s="12">
        <v>1345</v>
      </c>
      <c r="F24" s="26">
        <v>0.2</v>
      </c>
      <c r="G24" s="12">
        <f t="shared" si="0"/>
        <v>269</v>
      </c>
      <c r="H24" s="27">
        <v>3</v>
      </c>
      <c r="I24" s="12">
        <f t="shared" si="1"/>
        <v>807</v>
      </c>
    </row>
    <row r="25" spans="1:9" ht="15.75" x14ac:dyDescent="0.2">
      <c r="A25" s="8">
        <v>16</v>
      </c>
      <c r="B25" s="17" t="s">
        <v>19</v>
      </c>
      <c r="C25" s="15">
        <v>1</v>
      </c>
      <c r="D25" s="18">
        <v>7</v>
      </c>
      <c r="E25" s="12">
        <v>1267</v>
      </c>
      <c r="F25" s="26">
        <v>0.2</v>
      </c>
      <c r="G25" s="12">
        <f t="shared" si="0"/>
        <v>253.4</v>
      </c>
      <c r="H25" s="27">
        <v>3</v>
      </c>
      <c r="I25" s="12">
        <f t="shared" si="1"/>
        <v>760.2</v>
      </c>
    </row>
    <row r="26" spans="1:9" ht="15.75" x14ac:dyDescent="0.2">
      <c r="A26" s="8">
        <v>17</v>
      </c>
      <c r="B26" s="17" t="s">
        <v>19</v>
      </c>
      <c r="C26" s="15">
        <v>1</v>
      </c>
      <c r="D26" s="18">
        <v>7</v>
      </c>
      <c r="E26" s="12">
        <v>1255</v>
      </c>
      <c r="F26" s="26">
        <v>0.2</v>
      </c>
      <c r="G26" s="12">
        <f t="shared" si="0"/>
        <v>251</v>
      </c>
      <c r="H26" s="27">
        <v>3</v>
      </c>
      <c r="I26" s="12">
        <f t="shared" si="1"/>
        <v>753</v>
      </c>
    </row>
    <row r="27" spans="1:9" ht="15.75" x14ac:dyDescent="0.2">
      <c r="A27" s="8">
        <v>18</v>
      </c>
      <c r="B27" s="17" t="s">
        <v>19</v>
      </c>
      <c r="C27" s="15">
        <v>1</v>
      </c>
      <c r="D27" s="18">
        <v>7</v>
      </c>
      <c r="E27" s="12">
        <v>1273</v>
      </c>
      <c r="F27" s="26">
        <v>0.2</v>
      </c>
      <c r="G27" s="12">
        <f t="shared" si="0"/>
        <v>254.60000000000002</v>
      </c>
      <c r="H27" s="27">
        <v>3</v>
      </c>
      <c r="I27" s="12">
        <f t="shared" si="1"/>
        <v>763.80000000000007</v>
      </c>
    </row>
    <row r="28" spans="1:9" ht="15.75" x14ac:dyDescent="0.2">
      <c r="A28" s="8">
        <v>19</v>
      </c>
      <c r="B28" s="17" t="s">
        <v>19</v>
      </c>
      <c r="C28" s="15">
        <v>1</v>
      </c>
      <c r="D28" s="18">
        <v>7</v>
      </c>
      <c r="E28" s="12">
        <v>1244</v>
      </c>
      <c r="F28" s="26">
        <v>0.2</v>
      </c>
      <c r="G28" s="12">
        <f t="shared" si="0"/>
        <v>248.8</v>
      </c>
      <c r="H28" s="27">
        <v>3</v>
      </c>
      <c r="I28" s="12">
        <f t="shared" si="1"/>
        <v>746.40000000000009</v>
      </c>
    </row>
    <row r="29" spans="1:9" ht="15.75" x14ac:dyDescent="0.2">
      <c r="A29" s="8">
        <v>20</v>
      </c>
      <c r="B29" s="17" t="s">
        <v>19</v>
      </c>
      <c r="C29" s="15">
        <v>1</v>
      </c>
      <c r="D29" s="18">
        <v>7</v>
      </c>
      <c r="E29" s="12">
        <v>1267</v>
      </c>
      <c r="F29" s="26">
        <v>0.2</v>
      </c>
      <c r="G29" s="12">
        <f t="shared" si="0"/>
        <v>253.4</v>
      </c>
      <c r="H29" s="27">
        <v>3</v>
      </c>
      <c r="I29" s="12">
        <f t="shared" si="1"/>
        <v>760.2</v>
      </c>
    </row>
    <row r="30" spans="1:9" ht="15.75" x14ac:dyDescent="0.25">
      <c r="A30" s="25" t="s">
        <v>20</v>
      </c>
      <c r="B30" s="15"/>
      <c r="C30" s="15"/>
      <c r="D30" s="15"/>
      <c r="E30" s="12"/>
      <c r="F30" s="26"/>
      <c r="G30" s="12"/>
      <c r="H30" s="27"/>
      <c r="I30" s="12"/>
    </row>
    <row r="31" spans="1:9" ht="31.5" x14ac:dyDescent="0.25">
      <c r="A31" s="8">
        <v>21</v>
      </c>
      <c r="B31" s="19" t="s">
        <v>21</v>
      </c>
      <c r="C31" s="20">
        <v>1</v>
      </c>
      <c r="D31" s="4">
        <v>12</v>
      </c>
      <c r="E31" s="12">
        <v>2431</v>
      </c>
      <c r="F31" s="26">
        <v>0.2</v>
      </c>
      <c r="G31" s="12">
        <f t="shared" si="0"/>
        <v>486.20000000000005</v>
      </c>
      <c r="H31" s="27">
        <v>3</v>
      </c>
      <c r="I31" s="12">
        <f t="shared" si="1"/>
        <v>1458.6000000000001</v>
      </c>
    </row>
    <row r="32" spans="1:9" ht="15.75" x14ac:dyDescent="0.25">
      <c r="A32" s="8">
        <v>22</v>
      </c>
      <c r="B32" s="19" t="s">
        <v>6</v>
      </c>
      <c r="C32" s="20">
        <v>1</v>
      </c>
      <c r="D32" s="4">
        <v>10</v>
      </c>
      <c r="E32" s="12">
        <v>1491</v>
      </c>
      <c r="F32" s="26">
        <v>0.2</v>
      </c>
      <c r="G32" s="12">
        <f t="shared" si="0"/>
        <v>298.2</v>
      </c>
      <c r="H32" s="27">
        <v>3</v>
      </c>
      <c r="I32" s="12">
        <f t="shared" si="1"/>
        <v>894.59999999999991</v>
      </c>
    </row>
    <row r="33" spans="1:9" ht="15.75" x14ac:dyDescent="0.25">
      <c r="A33" s="8">
        <v>23</v>
      </c>
      <c r="B33" s="19" t="s">
        <v>22</v>
      </c>
      <c r="C33" s="20">
        <v>1</v>
      </c>
      <c r="D33" s="4">
        <v>6</v>
      </c>
      <c r="E33" s="11">
        <v>1051</v>
      </c>
      <c r="F33" s="26">
        <v>0.2</v>
      </c>
      <c r="G33" s="12">
        <f t="shared" si="0"/>
        <v>210.20000000000002</v>
      </c>
      <c r="H33" s="27">
        <v>3</v>
      </c>
      <c r="I33" s="12">
        <f t="shared" si="1"/>
        <v>630.6</v>
      </c>
    </row>
    <row r="34" spans="1:9" ht="15.75" x14ac:dyDescent="0.25">
      <c r="A34" s="8">
        <v>24</v>
      </c>
      <c r="B34" s="19" t="s">
        <v>22</v>
      </c>
      <c r="C34" s="20">
        <v>1</v>
      </c>
      <c r="D34" s="4">
        <v>6</v>
      </c>
      <c r="E34" s="11">
        <v>1051</v>
      </c>
      <c r="F34" s="26">
        <v>0.2</v>
      </c>
      <c r="G34" s="12">
        <f t="shared" si="0"/>
        <v>210.20000000000002</v>
      </c>
      <c r="H34" s="27">
        <v>3</v>
      </c>
      <c r="I34" s="12">
        <f t="shared" si="1"/>
        <v>630.6</v>
      </c>
    </row>
    <row r="35" spans="1:9" ht="15.75" x14ac:dyDescent="0.25">
      <c r="A35" s="8">
        <v>25</v>
      </c>
      <c r="B35" s="19" t="s">
        <v>23</v>
      </c>
      <c r="C35" s="20">
        <v>1</v>
      </c>
      <c r="D35" s="4">
        <v>5</v>
      </c>
      <c r="E35" s="11">
        <v>908</v>
      </c>
      <c r="F35" s="26">
        <v>0.2</v>
      </c>
      <c r="G35" s="12">
        <f t="shared" si="0"/>
        <v>181.60000000000002</v>
      </c>
      <c r="H35" s="27">
        <v>3</v>
      </c>
      <c r="I35" s="12">
        <f t="shared" si="1"/>
        <v>544.80000000000007</v>
      </c>
    </row>
    <row r="36" spans="1:9" ht="15.75" x14ac:dyDescent="0.25">
      <c r="A36" s="8">
        <v>26</v>
      </c>
      <c r="B36" s="19" t="s">
        <v>23</v>
      </c>
      <c r="C36" s="20">
        <v>1</v>
      </c>
      <c r="D36" s="4">
        <v>5</v>
      </c>
      <c r="E36" s="11">
        <v>910.76</v>
      </c>
      <c r="F36" s="26">
        <v>0.2</v>
      </c>
      <c r="G36" s="12">
        <f t="shared" si="0"/>
        <v>182.15200000000002</v>
      </c>
      <c r="H36" s="27">
        <v>3</v>
      </c>
      <c r="I36" s="12">
        <f t="shared" si="1"/>
        <v>546.45600000000002</v>
      </c>
    </row>
    <row r="37" spans="1:9" ht="15.75" x14ac:dyDescent="0.25">
      <c r="A37" s="8">
        <v>27</v>
      </c>
      <c r="B37" s="19" t="s">
        <v>23</v>
      </c>
      <c r="C37" s="20">
        <v>1</v>
      </c>
      <c r="D37" s="4">
        <v>5</v>
      </c>
      <c r="E37" s="11">
        <v>910.76</v>
      </c>
      <c r="F37" s="26">
        <v>0.2</v>
      </c>
      <c r="G37" s="12">
        <f t="shared" si="0"/>
        <v>182.15200000000002</v>
      </c>
      <c r="H37" s="27">
        <v>3</v>
      </c>
      <c r="I37" s="12">
        <f t="shared" si="1"/>
        <v>546.45600000000002</v>
      </c>
    </row>
    <row r="38" spans="1:9" ht="15.75" x14ac:dyDescent="0.25">
      <c r="A38" s="8">
        <v>28</v>
      </c>
      <c r="B38" s="19" t="s">
        <v>23</v>
      </c>
      <c r="C38" s="20">
        <v>1</v>
      </c>
      <c r="D38" s="4">
        <v>5</v>
      </c>
      <c r="E38" s="11">
        <v>910.76</v>
      </c>
      <c r="F38" s="26">
        <v>0.2</v>
      </c>
      <c r="G38" s="12">
        <f t="shared" si="0"/>
        <v>182.15200000000002</v>
      </c>
      <c r="H38" s="27">
        <v>3</v>
      </c>
      <c r="I38" s="12">
        <f t="shared" si="1"/>
        <v>546.45600000000002</v>
      </c>
    </row>
    <row r="39" spans="1:9" ht="15.75" x14ac:dyDescent="0.25">
      <c r="A39" s="8">
        <v>29</v>
      </c>
      <c r="B39" s="19" t="s">
        <v>23</v>
      </c>
      <c r="C39" s="20">
        <v>1</v>
      </c>
      <c r="D39" s="4">
        <v>5</v>
      </c>
      <c r="E39" s="11">
        <v>910.76</v>
      </c>
      <c r="F39" s="26">
        <v>0.2</v>
      </c>
      <c r="G39" s="12">
        <f t="shared" si="0"/>
        <v>182.15200000000002</v>
      </c>
      <c r="H39" s="27">
        <v>3</v>
      </c>
      <c r="I39" s="12">
        <f t="shared" si="1"/>
        <v>546.45600000000002</v>
      </c>
    </row>
    <row r="40" spans="1:9" ht="15.75" x14ac:dyDescent="0.25">
      <c r="A40" s="8">
        <v>30</v>
      </c>
      <c r="B40" s="19" t="s">
        <v>23</v>
      </c>
      <c r="C40" s="20">
        <v>1</v>
      </c>
      <c r="D40" s="4">
        <v>5</v>
      </c>
      <c r="E40" s="11">
        <v>910.76</v>
      </c>
      <c r="F40" s="26">
        <v>0.2</v>
      </c>
      <c r="G40" s="12">
        <f t="shared" si="0"/>
        <v>182.15200000000002</v>
      </c>
      <c r="H40" s="27">
        <v>3</v>
      </c>
      <c r="I40" s="12">
        <f t="shared" si="1"/>
        <v>546.45600000000002</v>
      </c>
    </row>
    <row r="41" spans="1:9" ht="15.75" x14ac:dyDescent="0.25">
      <c r="A41" s="8">
        <v>31</v>
      </c>
      <c r="B41" s="19" t="s">
        <v>23</v>
      </c>
      <c r="C41" s="20">
        <v>1</v>
      </c>
      <c r="D41" s="4">
        <v>5</v>
      </c>
      <c r="E41" s="11">
        <v>910.76</v>
      </c>
      <c r="F41" s="26">
        <v>0.2</v>
      </c>
      <c r="G41" s="12">
        <f t="shared" si="0"/>
        <v>182.15200000000002</v>
      </c>
      <c r="H41" s="27">
        <v>3</v>
      </c>
      <c r="I41" s="12">
        <f t="shared" si="1"/>
        <v>546.45600000000002</v>
      </c>
    </row>
    <row r="42" spans="1:9" ht="15.75" x14ac:dyDescent="0.25">
      <c r="A42" s="8">
        <v>32</v>
      </c>
      <c r="B42" s="19" t="s">
        <v>23</v>
      </c>
      <c r="C42" s="20">
        <v>1</v>
      </c>
      <c r="D42" s="4">
        <v>5</v>
      </c>
      <c r="E42" s="11">
        <v>910.76</v>
      </c>
      <c r="F42" s="26">
        <v>0.2</v>
      </c>
      <c r="G42" s="12">
        <f t="shared" si="0"/>
        <v>182.15200000000002</v>
      </c>
      <c r="H42" s="27">
        <v>3</v>
      </c>
      <c r="I42" s="12">
        <f t="shared" si="1"/>
        <v>546.45600000000002</v>
      </c>
    </row>
    <row r="43" spans="1:9" ht="15.75" x14ac:dyDescent="0.25">
      <c r="A43" s="8">
        <v>33</v>
      </c>
      <c r="B43" s="19" t="s">
        <v>23</v>
      </c>
      <c r="C43" s="20">
        <v>1</v>
      </c>
      <c r="D43" s="4">
        <v>5</v>
      </c>
      <c r="E43" s="11">
        <v>910.76</v>
      </c>
      <c r="F43" s="26">
        <v>0.2</v>
      </c>
      <c r="G43" s="12">
        <f t="shared" si="0"/>
        <v>182.15200000000002</v>
      </c>
      <c r="H43" s="27">
        <v>3</v>
      </c>
      <c r="I43" s="12">
        <f t="shared" si="1"/>
        <v>546.45600000000002</v>
      </c>
    </row>
    <row r="44" spans="1:9" ht="15.75" x14ac:dyDescent="0.25">
      <c r="A44" s="8">
        <v>34</v>
      </c>
      <c r="B44" s="19" t="s">
        <v>23</v>
      </c>
      <c r="C44" s="20">
        <v>1</v>
      </c>
      <c r="D44" s="4">
        <v>5</v>
      </c>
      <c r="E44" s="11">
        <v>910.76</v>
      </c>
      <c r="F44" s="26">
        <v>0.2</v>
      </c>
      <c r="G44" s="12">
        <f t="shared" si="0"/>
        <v>182.15200000000002</v>
      </c>
      <c r="H44" s="27">
        <v>3</v>
      </c>
      <c r="I44" s="12">
        <f t="shared" si="1"/>
        <v>546.45600000000002</v>
      </c>
    </row>
    <row r="45" spans="1:9" ht="15.75" x14ac:dyDescent="0.25">
      <c r="A45" s="25" t="s">
        <v>24</v>
      </c>
      <c r="B45" s="19"/>
      <c r="C45" s="20"/>
      <c r="D45" s="4"/>
      <c r="E45" s="12"/>
      <c r="F45" s="26"/>
      <c r="G45" s="12"/>
      <c r="H45" s="27"/>
      <c r="I45" s="12"/>
    </row>
    <row r="46" spans="1:9" ht="15.75" x14ac:dyDescent="0.25">
      <c r="A46" s="15">
        <v>35</v>
      </c>
      <c r="B46" s="21" t="s">
        <v>25</v>
      </c>
      <c r="C46" s="4">
        <v>1</v>
      </c>
      <c r="D46" s="4">
        <v>11</v>
      </c>
      <c r="E46" s="11">
        <v>2034</v>
      </c>
      <c r="F46" s="26">
        <v>0.2</v>
      </c>
      <c r="G46" s="12">
        <f t="shared" si="0"/>
        <v>406.8</v>
      </c>
      <c r="H46" s="27">
        <v>3</v>
      </c>
      <c r="I46" s="12">
        <f t="shared" si="1"/>
        <v>1220.4000000000001</v>
      </c>
    </row>
    <row r="47" spans="1:9" ht="15.75" x14ac:dyDescent="0.25">
      <c r="A47" s="15">
        <v>36</v>
      </c>
      <c r="B47" s="21" t="s">
        <v>6</v>
      </c>
      <c r="C47" s="4">
        <v>1</v>
      </c>
      <c r="D47" s="4">
        <v>8</v>
      </c>
      <c r="E47" s="11">
        <v>1377</v>
      </c>
      <c r="F47" s="26">
        <v>0.2</v>
      </c>
      <c r="G47" s="12">
        <f t="shared" si="0"/>
        <v>275.40000000000003</v>
      </c>
      <c r="H47" s="27">
        <v>3</v>
      </c>
      <c r="I47" s="12">
        <f t="shared" si="1"/>
        <v>826.2</v>
      </c>
    </row>
    <row r="48" spans="1:9" ht="15.75" x14ac:dyDescent="0.25">
      <c r="A48" s="15">
        <v>37</v>
      </c>
      <c r="B48" s="21" t="s">
        <v>6</v>
      </c>
      <c r="C48" s="4">
        <v>1</v>
      </c>
      <c r="D48" s="4">
        <v>8</v>
      </c>
      <c r="E48" s="11">
        <v>1332</v>
      </c>
      <c r="F48" s="26">
        <v>0.2</v>
      </c>
      <c r="G48" s="12">
        <f t="shared" si="0"/>
        <v>266.40000000000003</v>
      </c>
      <c r="H48" s="27">
        <v>3</v>
      </c>
      <c r="I48" s="12">
        <f t="shared" si="1"/>
        <v>799.2</v>
      </c>
    </row>
    <row r="49" spans="1:9" ht="15.75" x14ac:dyDescent="0.25">
      <c r="A49" s="15">
        <v>38</v>
      </c>
      <c r="B49" s="21" t="s">
        <v>26</v>
      </c>
      <c r="C49" s="4">
        <v>1</v>
      </c>
      <c r="D49" s="4">
        <v>9</v>
      </c>
      <c r="E49" s="11">
        <v>1424</v>
      </c>
      <c r="F49" s="26">
        <v>0.2</v>
      </c>
      <c r="G49" s="12">
        <f t="shared" si="0"/>
        <v>284.8</v>
      </c>
      <c r="H49" s="27">
        <v>3</v>
      </c>
      <c r="I49" s="12">
        <f t="shared" si="1"/>
        <v>854.40000000000009</v>
      </c>
    </row>
    <row r="50" spans="1:9" ht="15.75" x14ac:dyDescent="0.25">
      <c r="A50" s="15">
        <v>39</v>
      </c>
      <c r="B50" s="21" t="s">
        <v>26</v>
      </c>
      <c r="C50" s="4">
        <v>1</v>
      </c>
      <c r="D50" s="4">
        <v>9</v>
      </c>
      <c r="E50" s="11">
        <v>1445</v>
      </c>
      <c r="F50" s="26">
        <v>0.2</v>
      </c>
      <c r="G50" s="12">
        <f t="shared" si="0"/>
        <v>289</v>
      </c>
      <c r="H50" s="27">
        <v>3</v>
      </c>
      <c r="I50" s="12">
        <f t="shared" si="1"/>
        <v>867</v>
      </c>
    </row>
    <row r="51" spans="1:9" ht="15.75" x14ac:dyDescent="0.25">
      <c r="A51" s="15">
        <v>40</v>
      </c>
      <c r="B51" s="21" t="s">
        <v>26</v>
      </c>
      <c r="C51" s="4">
        <v>1</v>
      </c>
      <c r="D51" s="4">
        <v>9</v>
      </c>
      <c r="E51" s="11">
        <v>1438</v>
      </c>
      <c r="F51" s="26">
        <v>0.2</v>
      </c>
      <c r="G51" s="12">
        <f t="shared" si="0"/>
        <v>287.60000000000002</v>
      </c>
      <c r="H51" s="27">
        <v>3</v>
      </c>
      <c r="I51" s="12">
        <f t="shared" si="1"/>
        <v>862.80000000000007</v>
      </c>
    </row>
    <row r="52" spans="1:9" ht="15.75" x14ac:dyDescent="0.25">
      <c r="A52" s="15">
        <v>41</v>
      </c>
      <c r="B52" s="21" t="s">
        <v>26</v>
      </c>
      <c r="C52" s="4">
        <v>1</v>
      </c>
      <c r="D52" s="4">
        <v>9</v>
      </c>
      <c r="E52" s="11">
        <v>1424</v>
      </c>
      <c r="F52" s="26">
        <v>0.2</v>
      </c>
      <c r="G52" s="12">
        <f t="shared" si="0"/>
        <v>284.8</v>
      </c>
      <c r="H52" s="27">
        <v>3</v>
      </c>
      <c r="I52" s="12">
        <f t="shared" si="1"/>
        <v>854.40000000000009</v>
      </c>
    </row>
    <row r="53" spans="1:9" ht="15.75" x14ac:dyDescent="0.25">
      <c r="A53" s="15">
        <v>42</v>
      </c>
      <c r="B53" s="21" t="s">
        <v>27</v>
      </c>
      <c r="C53" s="4">
        <v>1</v>
      </c>
      <c r="D53" s="4">
        <v>9</v>
      </c>
      <c r="E53" s="11">
        <v>1438</v>
      </c>
      <c r="F53" s="26">
        <v>0.2</v>
      </c>
      <c r="G53" s="12">
        <f t="shared" si="0"/>
        <v>287.60000000000002</v>
      </c>
      <c r="H53" s="27">
        <v>3</v>
      </c>
      <c r="I53" s="12">
        <f t="shared" si="1"/>
        <v>862.80000000000007</v>
      </c>
    </row>
    <row r="54" spans="1:9" ht="15.75" x14ac:dyDescent="0.25">
      <c r="A54" s="15">
        <v>43</v>
      </c>
      <c r="B54" s="21" t="s">
        <v>28</v>
      </c>
      <c r="C54" s="4">
        <v>1</v>
      </c>
      <c r="D54" s="4">
        <v>6</v>
      </c>
      <c r="E54" s="11">
        <v>1066</v>
      </c>
      <c r="F54" s="26">
        <v>0.2</v>
      </c>
      <c r="G54" s="12">
        <f t="shared" si="0"/>
        <v>213.20000000000002</v>
      </c>
      <c r="H54" s="27">
        <v>3</v>
      </c>
      <c r="I54" s="12">
        <f t="shared" si="1"/>
        <v>639.6</v>
      </c>
    </row>
    <row r="55" spans="1:9" ht="15.75" x14ac:dyDescent="0.25">
      <c r="A55" s="15">
        <v>44</v>
      </c>
      <c r="B55" s="21" t="s">
        <v>28</v>
      </c>
      <c r="C55" s="4">
        <v>1</v>
      </c>
      <c r="D55" s="4">
        <v>6</v>
      </c>
      <c r="E55" s="11">
        <v>1061</v>
      </c>
      <c r="F55" s="26">
        <v>0.2</v>
      </c>
      <c r="G55" s="12">
        <f t="shared" si="0"/>
        <v>212.20000000000002</v>
      </c>
      <c r="H55" s="27">
        <v>3</v>
      </c>
      <c r="I55" s="12">
        <f t="shared" si="1"/>
        <v>636.6</v>
      </c>
    </row>
    <row r="56" spans="1:9" ht="15.75" x14ac:dyDescent="0.25">
      <c r="A56" s="15">
        <v>45</v>
      </c>
      <c r="B56" s="21" t="s">
        <v>28</v>
      </c>
      <c r="C56" s="4">
        <v>1</v>
      </c>
      <c r="D56" s="4">
        <v>6</v>
      </c>
      <c r="E56" s="11">
        <v>1061</v>
      </c>
      <c r="F56" s="26">
        <v>0.2</v>
      </c>
      <c r="G56" s="12">
        <f t="shared" si="0"/>
        <v>212.20000000000002</v>
      </c>
      <c r="H56" s="27">
        <v>3</v>
      </c>
      <c r="I56" s="12">
        <f t="shared" si="1"/>
        <v>636.6</v>
      </c>
    </row>
    <row r="57" spans="1:9" ht="15.75" x14ac:dyDescent="0.25">
      <c r="A57" s="15">
        <v>46</v>
      </c>
      <c r="B57" s="22" t="s">
        <v>29</v>
      </c>
      <c r="C57" s="4">
        <v>1</v>
      </c>
      <c r="D57" s="4">
        <v>6</v>
      </c>
      <c r="E57" s="11">
        <v>1061</v>
      </c>
      <c r="F57" s="26">
        <v>0.2</v>
      </c>
      <c r="G57" s="12">
        <f t="shared" si="0"/>
        <v>212.20000000000002</v>
      </c>
      <c r="H57" s="27">
        <v>3</v>
      </c>
      <c r="I57" s="12">
        <f t="shared" si="1"/>
        <v>636.6</v>
      </c>
    </row>
    <row r="58" spans="1:9" ht="15.75" x14ac:dyDescent="0.25">
      <c r="A58" s="15">
        <v>47</v>
      </c>
      <c r="B58" s="22" t="s">
        <v>30</v>
      </c>
      <c r="C58" s="4">
        <v>1</v>
      </c>
      <c r="D58" s="4">
        <v>5</v>
      </c>
      <c r="E58" s="11">
        <v>908</v>
      </c>
      <c r="F58" s="26">
        <v>0.2</v>
      </c>
      <c r="G58" s="12">
        <f t="shared" si="0"/>
        <v>181.60000000000002</v>
      </c>
      <c r="H58" s="27">
        <v>3</v>
      </c>
      <c r="I58" s="12">
        <f t="shared" si="1"/>
        <v>544.80000000000007</v>
      </c>
    </row>
    <row r="59" spans="1:9" ht="15.75" x14ac:dyDescent="0.25">
      <c r="A59" s="15">
        <v>48</v>
      </c>
      <c r="B59" s="22" t="s">
        <v>30</v>
      </c>
      <c r="C59" s="4">
        <v>1</v>
      </c>
      <c r="D59" s="4">
        <v>5</v>
      </c>
      <c r="E59" s="11">
        <v>1051</v>
      </c>
      <c r="F59" s="26">
        <v>0.2</v>
      </c>
      <c r="G59" s="12">
        <f t="shared" si="0"/>
        <v>210.20000000000002</v>
      </c>
      <c r="H59" s="27">
        <v>3</v>
      </c>
      <c r="I59" s="12">
        <f t="shared" si="1"/>
        <v>630.6</v>
      </c>
    </row>
    <row r="60" spans="1:9" ht="15.75" x14ac:dyDescent="0.25">
      <c r="A60" s="15">
        <v>49</v>
      </c>
      <c r="B60" s="22" t="s">
        <v>31</v>
      </c>
      <c r="C60" s="4">
        <v>1</v>
      </c>
      <c r="D60" s="4">
        <v>3</v>
      </c>
      <c r="E60" s="11">
        <v>1051</v>
      </c>
      <c r="F60" s="26">
        <v>0.2</v>
      </c>
      <c r="G60" s="12">
        <f t="shared" si="0"/>
        <v>210.20000000000002</v>
      </c>
      <c r="H60" s="27">
        <v>3</v>
      </c>
      <c r="I60" s="12">
        <f t="shared" si="1"/>
        <v>630.6</v>
      </c>
    </row>
    <row r="61" spans="1:9" ht="15.75" x14ac:dyDescent="0.25">
      <c r="A61" s="15">
        <v>50</v>
      </c>
      <c r="B61" s="22" t="s">
        <v>31</v>
      </c>
      <c r="C61" s="4">
        <v>1</v>
      </c>
      <c r="D61" s="4">
        <v>3</v>
      </c>
      <c r="E61" s="11">
        <v>1061</v>
      </c>
      <c r="F61" s="26">
        <v>0.2</v>
      </c>
      <c r="G61" s="12">
        <f t="shared" si="0"/>
        <v>212.20000000000002</v>
      </c>
      <c r="H61" s="27">
        <v>3</v>
      </c>
      <c r="I61" s="12">
        <f t="shared" si="1"/>
        <v>636.6</v>
      </c>
    </row>
    <row r="62" spans="1:9" ht="15.75" x14ac:dyDescent="0.25">
      <c r="A62" s="15">
        <v>51</v>
      </c>
      <c r="B62" s="22" t="s">
        <v>31</v>
      </c>
      <c r="C62" s="4">
        <v>1</v>
      </c>
      <c r="D62" s="4">
        <v>3</v>
      </c>
      <c r="E62" s="11">
        <v>1066</v>
      </c>
      <c r="F62" s="26">
        <v>0.2</v>
      </c>
      <c r="G62" s="12">
        <f t="shared" si="0"/>
        <v>213.20000000000002</v>
      </c>
      <c r="H62" s="27">
        <v>3</v>
      </c>
      <c r="I62" s="12">
        <f t="shared" si="1"/>
        <v>639.6</v>
      </c>
    </row>
    <row r="63" spans="1:9" ht="15.75" x14ac:dyDescent="0.25">
      <c r="A63" s="25" t="s">
        <v>32</v>
      </c>
      <c r="B63" s="15"/>
      <c r="C63" s="15"/>
      <c r="D63" s="15"/>
      <c r="E63" s="12"/>
      <c r="F63" s="26"/>
      <c r="G63" s="12"/>
      <c r="H63" s="27"/>
      <c r="I63" s="12"/>
    </row>
    <row r="64" spans="1:9" ht="15.75" x14ac:dyDescent="0.25">
      <c r="A64" s="8">
        <v>52</v>
      </c>
      <c r="B64" s="19" t="s">
        <v>33</v>
      </c>
      <c r="C64" s="20">
        <v>1</v>
      </c>
      <c r="D64" s="4">
        <v>10</v>
      </c>
      <c r="E64" s="12">
        <v>1699</v>
      </c>
      <c r="F64" s="26">
        <v>0.2</v>
      </c>
      <c r="G64" s="12">
        <f t="shared" si="0"/>
        <v>339.8</v>
      </c>
      <c r="H64" s="27">
        <v>3</v>
      </c>
      <c r="I64" s="12">
        <f t="shared" si="1"/>
        <v>1019.4000000000001</v>
      </c>
    </row>
    <row r="65" spans="1:11" ht="15.75" x14ac:dyDescent="0.25">
      <c r="A65" s="8">
        <v>53</v>
      </c>
      <c r="B65" s="19" t="s">
        <v>26</v>
      </c>
      <c r="C65" s="20">
        <v>1</v>
      </c>
      <c r="D65" s="4">
        <v>7</v>
      </c>
      <c r="E65" s="12">
        <v>1190</v>
      </c>
      <c r="F65" s="26">
        <v>0.2</v>
      </c>
      <c r="G65" s="12">
        <f t="shared" si="0"/>
        <v>238</v>
      </c>
      <c r="H65" s="27">
        <v>3</v>
      </c>
      <c r="I65" s="12">
        <f t="shared" si="1"/>
        <v>714</v>
      </c>
    </row>
    <row r="66" spans="1:11" ht="15.75" x14ac:dyDescent="0.25">
      <c r="A66" s="8">
        <v>54</v>
      </c>
      <c r="B66" s="19" t="s">
        <v>26</v>
      </c>
      <c r="C66" s="20">
        <v>1</v>
      </c>
      <c r="D66" s="4">
        <v>7</v>
      </c>
      <c r="E66" s="12">
        <v>1190</v>
      </c>
      <c r="F66" s="26">
        <v>0.2</v>
      </c>
      <c r="G66" s="12">
        <f t="shared" si="0"/>
        <v>238</v>
      </c>
      <c r="H66" s="27">
        <v>3</v>
      </c>
      <c r="I66" s="12">
        <f t="shared" si="1"/>
        <v>714</v>
      </c>
    </row>
    <row r="67" spans="1:11" ht="15.75" x14ac:dyDescent="0.25">
      <c r="A67" s="8">
        <v>55</v>
      </c>
      <c r="B67" s="19" t="s">
        <v>26</v>
      </c>
      <c r="C67" s="20">
        <v>1</v>
      </c>
      <c r="D67" s="4">
        <v>7</v>
      </c>
      <c r="E67" s="12">
        <v>1190</v>
      </c>
      <c r="F67" s="26">
        <v>0.2</v>
      </c>
      <c r="G67" s="12">
        <f t="shared" si="0"/>
        <v>238</v>
      </c>
      <c r="H67" s="27">
        <v>3</v>
      </c>
      <c r="I67" s="12">
        <f t="shared" si="1"/>
        <v>714</v>
      </c>
    </row>
    <row r="68" spans="1:11" ht="15.75" x14ac:dyDescent="0.25">
      <c r="A68" s="8">
        <v>56</v>
      </c>
      <c r="B68" s="19" t="s">
        <v>26</v>
      </c>
      <c r="C68" s="20">
        <v>1</v>
      </c>
      <c r="D68" s="4">
        <v>7</v>
      </c>
      <c r="E68" s="12">
        <v>1190</v>
      </c>
      <c r="F68" s="26">
        <v>0.2</v>
      </c>
      <c r="G68" s="12">
        <f t="shared" si="0"/>
        <v>238</v>
      </c>
      <c r="H68" s="27">
        <v>3</v>
      </c>
      <c r="I68" s="12">
        <f t="shared" si="1"/>
        <v>714</v>
      </c>
    </row>
    <row r="69" spans="1:11" ht="18.75" x14ac:dyDescent="0.3">
      <c r="A69" s="14" t="s">
        <v>37</v>
      </c>
      <c r="B69" s="32"/>
      <c r="C69" s="33"/>
      <c r="D69" s="34"/>
      <c r="E69" s="35"/>
      <c r="F69" s="36"/>
      <c r="G69" s="12"/>
      <c r="H69" s="27"/>
      <c r="I69" s="12"/>
    </row>
    <row r="70" spans="1:11" ht="15.75" x14ac:dyDescent="0.25">
      <c r="A70" s="8">
        <v>57</v>
      </c>
      <c r="B70" s="37" t="s">
        <v>15</v>
      </c>
      <c r="C70" s="33">
        <v>1</v>
      </c>
      <c r="D70" s="34">
        <v>12</v>
      </c>
      <c r="E70" s="35">
        <v>2508</v>
      </c>
      <c r="F70" s="26">
        <v>0.2</v>
      </c>
      <c r="G70" s="12">
        <f t="shared" si="0"/>
        <v>501.6</v>
      </c>
      <c r="H70" s="27">
        <v>3</v>
      </c>
      <c r="I70" s="12">
        <f t="shared" si="1"/>
        <v>1504.8000000000002</v>
      </c>
      <c r="J70" t="s">
        <v>58</v>
      </c>
    </row>
    <row r="71" spans="1:11" ht="15.75" x14ac:dyDescent="0.25">
      <c r="A71" s="25" t="s">
        <v>38</v>
      </c>
      <c r="B71" s="38"/>
      <c r="C71" s="33"/>
      <c r="D71" s="34"/>
      <c r="E71" s="35"/>
      <c r="F71" s="36"/>
      <c r="G71" s="12"/>
      <c r="H71" s="27">
        <v>3</v>
      </c>
      <c r="I71" s="12"/>
    </row>
    <row r="72" spans="1:11" ht="15.75" x14ac:dyDescent="0.25">
      <c r="A72" s="31">
        <v>58</v>
      </c>
      <c r="B72" s="38" t="s">
        <v>39</v>
      </c>
      <c r="C72" s="33">
        <v>1</v>
      </c>
      <c r="D72" s="34">
        <v>11</v>
      </c>
      <c r="E72" s="35">
        <v>2015</v>
      </c>
      <c r="F72" s="26">
        <v>0.2</v>
      </c>
      <c r="G72" s="12">
        <f t="shared" ref="G72:G78" si="2">F72*E72</f>
        <v>403</v>
      </c>
      <c r="H72" s="27">
        <v>3</v>
      </c>
      <c r="I72" s="12">
        <f t="shared" ref="I72:I78" si="3">G72*H72</f>
        <v>1209</v>
      </c>
      <c r="J72" t="s">
        <v>58</v>
      </c>
    </row>
    <row r="73" spans="1:11" ht="15.75" x14ac:dyDescent="0.25">
      <c r="A73" s="25" t="s">
        <v>40</v>
      </c>
      <c r="B73" s="32"/>
      <c r="C73" s="33"/>
      <c r="D73" s="34"/>
      <c r="E73" s="35"/>
      <c r="F73" s="36"/>
      <c r="G73" s="12"/>
      <c r="H73" s="27">
        <v>3</v>
      </c>
      <c r="I73" s="12"/>
    </row>
    <row r="74" spans="1:11" ht="15.75" x14ac:dyDescent="0.25">
      <c r="A74" s="31">
        <v>59</v>
      </c>
      <c r="B74" s="32" t="s">
        <v>41</v>
      </c>
      <c r="C74" s="33">
        <v>1</v>
      </c>
      <c r="D74" s="34">
        <v>8</v>
      </c>
      <c r="E74" s="35">
        <v>1359</v>
      </c>
      <c r="F74" s="26">
        <v>0.2</v>
      </c>
      <c r="G74" s="12">
        <f t="shared" si="2"/>
        <v>271.8</v>
      </c>
      <c r="H74" s="27">
        <v>3</v>
      </c>
      <c r="I74" s="12">
        <f t="shared" si="3"/>
        <v>815.40000000000009</v>
      </c>
      <c r="J74" s="65" t="s">
        <v>60</v>
      </c>
      <c r="K74" s="66"/>
    </row>
    <row r="75" spans="1:11" ht="15.75" x14ac:dyDescent="0.25">
      <c r="A75" s="31">
        <v>60</v>
      </c>
      <c r="B75" s="32" t="s">
        <v>41</v>
      </c>
      <c r="C75" s="33">
        <v>1</v>
      </c>
      <c r="D75" s="34">
        <v>8</v>
      </c>
      <c r="E75" s="35">
        <v>1372</v>
      </c>
      <c r="F75" s="26">
        <v>0.2</v>
      </c>
      <c r="G75" s="12">
        <f t="shared" si="2"/>
        <v>274.40000000000003</v>
      </c>
      <c r="H75" s="27">
        <v>3</v>
      </c>
      <c r="I75" s="12">
        <f t="shared" si="3"/>
        <v>823.2</v>
      </c>
      <c r="J75" s="65" t="s">
        <v>59</v>
      </c>
      <c r="K75" s="66"/>
    </row>
    <row r="76" spans="1:11" ht="18.75" x14ac:dyDescent="0.3">
      <c r="A76" s="14" t="s">
        <v>42</v>
      </c>
      <c r="B76" s="32"/>
      <c r="C76" s="33"/>
      <c r="D76" s="34"/>
      <c r="E76" s="35"/>
      <c r="F76" s="36"/>
      <c r="G76" s="12"/>
      <c r="H76" s="27"/>
      <c r="I76" s="12"/>
    </row>
    <row r="77" spans="1:11" ht="15.75" x14ac:dyDescent="0.25">
      <c r="A77" s="25" t="s">
        <v>43</v>
      </c>
      <c r="B77" s="32"/>
      <c r="C77" s="33"/>
      <c r="D77" s="34"/>
      <c r="E77" s="35"/>
      <c r="F77" s="36"/>
      <c r="G77" s="12"/>
      <c r="H77" s="27">
        <v>3</v>
      </c>
      <c r="I77" s="12">
        <f t="shared" si="3"/>
        <v>0</v>
      </c>
    </row>
    <row r="78" spans="1:11" ht="15.75" x14ac:dyDescent="0.25">
      <c r="A78" s="31">
        <v>61</v>
      </c>
      <c r="B78" s="32" t="s">
        <v>44</v>
      </c>
      <c r="C78" s="33">
        <v>1</v>
      </c>
      <c r="D78" s="34">
        <v>11</v>
      </c>
      <c r="E78" s="35">
        <v>1873</v>
      </c>
      <c r="F78" s="26">
        <v>0.2</v>
      </c>
      <c r="G78" s="12">
        <f t="shared" si="2"/>
        <v>374.6</v>
      </c>
      <c r="H78" s="27">
        <v>3</v>
      </c>
      <c r="I78" s="12">
        <f t="shared" si="3"/>
        <v>1123.8000000000002</v>
      </c>
      <c r="J78" t="s">
        <v>61</v>
      </c>
    </row>
    <row r="79" spans="1:11" ht="15.75" x14ac:dyDescent="0.2">
      <c r="A79" s="69" t="s">
        <v>36</v>
      </c>
      <c r="B79" s="70"/>
      <c r="C79" s="70"/>
      <c r="D79" s="70"/>
      <c r="E79" s="70"/>
      <c r="F79" s="70"/>
      <c r="G79" s="70"/>
      <c r="H79" s="71"/>
      <c r="I79" s="24">
        <f>SUM(I6:I78)</f>
        <v>51635.903999999988</v>
      </c>
    </row>
    <row r="80" spans="1:11" ht="15.75" x14ac:dyDescent="0.25">
      <c r="A80" s="2"/>
      <c r="B80" s="2"/>
      <c r="C80" s="2"/>
      <c r="D80" s="2"/>
      <c r="E80" s="23"/>
      <c r="F80" s="23"/>
      <c r="G80" s="23"/>
      <c r="H80" s="23"/>
      <c r="I80" s="23"/>
    </row>
    <row r="81" spans="1:9" ht="15.75" x14ac:dyDescent="0.25">
      <c r="A81" s="2"/>
      <c r="B81" s="2"/>
      <c r="C81" s="2"/>
      <c r="D81" s="67" t="s">
        <v>9</v>
      </c>
      <c r="E81" s="67"/>
      <c r="F81" s="67"/>
      <c r="G81" s="67"/>
      <c r="H81" s="68"/>
      <c r="I81" s="30">
        <f>I79*23.59%</f>
        <v>12180.909753599997</v>
      </c>
    </row>
    <row r="82" spans="1:9" ht="15.75" x14ac:dyDescent="0.25">
      <c r="A82" s="2"/>
      <c r="B82" s="2"/>
      <c r="C82" s="2"/>
      <c r="D82" s="29"/>
      <c r="E82" s="28"/>
      <c r="F82" s="28"/>
      <c r="G82" s="28"/>
      <c r="H82" s="28"/>
      <c r="I82" s="30">
        <f>I79+I81</f>
        <v>63816.813753599985</v>
      </c>
    </row>
    <row r="83" spans="1:9" ht="36.6" customHeight="1" x14ac:dyDescent="0.2">
      <c r="A83" s="64" t="s">
        <v>68</v>
      </c>
      <c r="B83" s="64"/>
      <c r="C83" s="64"/>
      <c r="D83" s="64"/>
      <c r="E83" s="64"/>
      <c r="F83" s="64"/>
      <c r="G83" s="64"/>
      <c r="H83" s="64"/>
      <c r="I83" s="64"/>
    </row>
  </sheetData>
  <mergeCells count="7">
    <mergeCell ref="D1:I1"/>
    <mergeCell ref="A83:I83"/>
    <mergeCell ref="J74:K74"/>
    <mergeCell ref="J75:K75"/>
    <mergeCell ref="D81:H81"/>
    <mergeCell ref="A79:H79"/>
    <mergeCell ref="A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2.pielikums 1.tabula</vt:lpstr>
      <vt:lpstr>2.pielikums 2.tabula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Nebars</dc:creator>
  <cp:lastModifiedBy>Ieva Potjomkina</cp:lastModifiedBy>
  <cp:lastPrinted>2024-09-09T08:44:29Z</cp:lastPrinted>
  <dcterms:created xsi:type="dcterms:W3CDTF">2024-08-22T10:07:02Z</dcterms:created>
  <dcterms:modified xsi:type="dcterms:W3CDTF">2024-09-10T10:33:27Z</dcterms:modified>
</cp:coreProperties>
</file>