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202300"/>
  <mc:AlternateContent xmlns:mc="http://schemas.openxmlformats.org/markup-compatibility/2006">
    <mc:Choice Requires="x15">
      <x15ac:absPath xmlns:x15ac="http://schemas.microsoft.com/office/spreadsheetml/2010/11/ac" url="\\vnozare.pri\vm\Redirect_profiles\lzandberga\Desktop\LZ\DARBAM_MATERIALI\budzets 2019\2024\antidopinga_cenradis\290524\"/>
    </mc:Choice>
  </mc:AlternateContent>
  <xr:revisionPtr revIDLastSave="0" documentId="8_{3D8855D0-D1C7-4477-84D0-DF5F7E4A3533}" xr6:coauthVersionLast="47" xr6:coauthVersionMax="47" xr10:uidLastSave="{00000000-0000-0000-0000-000000000000}"/>
  <bookViews>
    <workbookView xWindow="-120" yWindow="-120" windowWidth="29040" windowHeight="15840" xr2:uid="{E6490956-0D31-43D5-A2D8-44832EEAD6AA}"/>
  </bookViews>
  <sheets>
    <sheet name="2_pielikums" sheetId="1" r:id="rId1"/>
  </sheets>
  <definedNames>
    <definedName name="_xlnm.Print_Titles" localSheetId="0">'2_pielikums'!$5:$6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4" i="1" l="1"/>
  <c r="N34" i="1"/>
  <c r="M34" i="1"/>
  <c r="L34" i="1"/>
  <c r="K34" i="1"/>
  <c r="G34" i="1"/>
  <c r="F33" i="1"/>
  <c r="F32" i="1"/>
  <c r="I31" i="1"/>
  <c r="F31" i="1"/>
  <c r="J31" i="1" s="1"/>
  <c r="I30" i="1"/>
  <c r="J30" i="1" s="1"/>
  <c r="F30" i="1"/>
  <c r="F29" i="1"/>
  <c r="F28" i="1"/>
  <c r="I27" i="1"/>
  <c r="F27" i="1"/>
  <c r="J27" i="1" s="1"/>
  <c r="I26" i="1"/>
  <c r="J26" i="1" s="1"/>
  <c r="F26" i="1"/>
  <c r="J25" i="1"/>
  <c r="I25" i="1"/>
  <c r="F25" i="1"/>
  <c r="I24" i="1"/>
  <c r="F24" i="1"/>
  <c r="J24" i="1" s="1"/>
  <c r="J23" i="1"/>
  <c r="I23" i="1"/>
  <c r="F23" i="1"/>
  <c r="F22" i="1"/>
  <c r="I21" i="1"/>
  <c r="F21" i="1"/>
  <c r="J21" i="1" s="1"/>
  <c r="I20" i="1"/>
  <c r="J20" i="1" s="1"/>
  <c r="F20" i="1"/>
  <c r="J19" i="1"/>
  <c r="I19" i="1"/>
  <c r="F19" i="1"/>
  <c r="I18" i="1"/>
  <c r="F18" i="1"/>
  <c r="J18" i="1" s="1"/>
  <c r="I17" i="1"/>
  <c r="F17" i="1"/>
  <c r="J17" i="1" s="1"/>
  <c r="I16" i="1"/>
  <c r="F16" i="1"/>
  <c r="J16" i="1" s="1"/>
  <c r="I15" i="1"/>
  <c r="F15" i="1"/>
  <c r="J15" i="1" s="1"/>
  <c r="I14" i="1"/>
  <c r="J14" i="1" s="1"/>
  <c r="F14" i="1"/>
  <c r="I13" i="1"/>
  <c r="F13" i="1"/>
  <c r="J13" i="1" s="1"/>
  <c r="I12" i="1"/>
  <c r="J12" i="1" s="1"/>
  <c r="F12" i="1"/>
  <c r="J11" i="1"/>
  <c r="I11" i="1"/>
  <c r="F11" i="1"/>
  <c r="I10" i="1"/>
  <c r="F10" i="1"/>
  <c r="J10" i="1" s="1"/>
  <c r="I9" i="1"/>
  <c r="F9" i="1"/>
  <c r="J9" i="1" s="1"/>
  <c r="I8" i="1"/>
  <c r="F8" i="1"/>
  <c r="F34" i="1" s="1"/>
  <c r="I34" i="1" l="1"/>
  <c r="J8" i="1"/>
  <c r="J34" i="1" s="1"/>
</calcChain>
</file>

<file path=xl/sharedStrings.xml><?xml version="1.0" encoding="utf-8"?>
<sst xmlns="http://schemas.openxmlformats.org/spreadsheetml/2006/main" count="90" uniqueCount="65">
  <si>
    <t>2.pielikums
 Ministru kabineta noteikumu projektam 
"Grozījumi 10.07.2018. MK noteikumos Nr.410 
"Latvijas Antidopinga biroja maksas pakalpojumu cenrādis"" 
sākotnējās ietekmes novērtējuma
 ziņojumam (anotācijai)</t>
  </si>
  <si>
    <t>Ieņēmumu no maksas pakalpojumiem izmaiņas salīdzinot 10.07.2018. MK noteikumos Nr.410 "Latvijas Antidopinga biroja maksas pakalpojumu cenrādis" apstiprinātās izmaksas ar noteikumu projektā "Grozījumi 10.07.2018. MK noteikumos Nr.410 "Latvijas Antidopinga biroja maksas pakalpojumu cenrādis"" iekļautajām izmaksām</t>
  </si>
  <si>
    <t>Nr. p.k.</t>
  </si>
  <si>
    <t>Pakalpojuma veids</t>
  </si>
  <si>
    <t>Mērvienība</t>
  </si>
  <si>
    <t>Daudzums</t>
  </si>
  <si>
    <t>Atbilstoši 10.07.2018. MK noteikumiem Nr.410</t>
  </si>
  <si>
    <t>Jaunais cenrādis</t>
  </si>
  <si>
    <t>Izmaksu pieaugums/ samazinājums</t>
  </si>
  <si>
    <t>Provizoriskais maksas pakalpojumu apjoms 2025 un turpmākajos gados</t>
  </si>
  <si>
    <t xml:space="preserve">Cena bez PVN (euro) </t>
  </si>
  <si>
    <t>Summa gadā (euro) bez PVN</t>
  </si>
  <si>
    <t>Dopinga kontroles analīzes</t>
  </si>
  <si>
    <t>1.1.</t>
  </si>
  <si>
    <t>viena urīna parauga analīze dopinga vielu noteikšanai sacensību laikā bez papildu izmeklējumiem un atbildes sniegšana 14 dienu laikā</t>
  </si>
  <si>
    <t>1 analīze</t>
  </si>
  <si>
    <t>1.2.</t>
  </si>
  <si>
    <t>viena urīna parauga analīze dopinga vielu noteikšanai ārpus sacensībām bez papildu izmeklējumiem un atbildes sniegšana 14 dienu laikā</t>
  </si>
  <si>
    <t>1.3.</t>
  </si>
  <si>
    <t>viena urīna parauga analīze dopinga vielu noteikšanai sacensību laikā bez papildu izmeklējumiem un atbildes sniegšana 72 stundu laikā</t>
  </si>
  <si>
    <t>1.4.</t>
  </si>
  <si>
    <t>viena urīna parauga analīze dopinga vielu noteikšanai ārpus sacensībām bez papildu izmeklējumiem un atbildes sniegšana 72 stundu laikā</t>
  </si>
  <si>
    <t>1.5.</t>
  </si>
  <si>
    <t>viena urīna parauga savākšana (bez paraugu transportēšanas uz laboratoriju, laboratorijas pakalpojumu un komandējuma izdevumu apmaksas)</t>
  </si>
  <si>
    <t>1.6.</t>
  </si>
  <si>
    <t>viens papildu izmeklējums eritropoetīna noteikšanai urīnā</t>
  </si>
  <si>
    <t>1.7.</t>
  </si>
  <si>
    <t>viens papildu izmeklējums augšanas hormona atbrīvotājfaktoru noteikšanai urīnā</t>
  </si>
  <si>
    <t>1.8.</t>
  </si>
  <si>
    <t>viens papildu izmeklējums gonadotropīna atbrīvotājhormona noteikšanai urīnā</t>
  </si>
  <si>
    <t>1.9.</t>
  </si>
  <si>
    <t>viens papildu izmeklējums endogēno steroīdu noteikšanai urīnā ar IRMS metodi</t>
  </si>
  <si>
    <t>1.10.</t>
  </si>
  <si>
    <t>viens papildu izmeklējums insulīna noteikšanai urīnā</t>
  </si>
  <si>
    <t>1.11.</t>
  </si>
  <si>
    <t>viens izmeklējums endogēno steroīdu apstiprināšanai urīnā, tai skaitā ar IRMS metodi</t>
  </si>
  <si>
    <t>1.12.</t>
  </si>
  <si>
    <t>viena asins parauga analīze eritropoetīna noteikšanai asins serumā</t>
  </si>
  <si>
    <t>1.13.</t>
  </si>
  <si>
    <t>viena asins parauga analīze augšanas hormona noteikšanai asins serumā</t>
  </si>
  <si>
    <t>1.14.</t>
  </si>
  <si>
    <t>viena asins parauga analīze mākslīgu skābekļa pārnesēju uz hemoglobīna bāzes noteikšanai asins plazmā</t>
  </si>
  <si>
    <t>viena asins parauga analīze eritropoetīna noteikšanai asins plazmā</t>
  </si>
  <si>
    <t>1.15.</t>
  </si>
  <si>
    <t>viena asins parauga analīze sportista bioloģiskajai asins pasei asins plazmā</t>
  </si>
  <si>
    <t>1.16.</t>
  </si>
  <si>
    <t>viena asins parauga savākšana (bez paraugu transportēšanas uz laboratoriju, laboratorijas pakalpojumu un komandējuma izdevumu apmaksas)</t>
  </si>
  <si>
    <t>1.17.</t>
  </si>
  <si>
    <t>viena parauga B daļas kvalitatīvā analīze A paraugā noteiktās dopinga vielas apstiprināšanai</t>
  </si>
  <si>
    <t>1.18.</t>
  </si>
  <si>
    <t>viena parauga B daļas kvantitatīvā analīze A paraugā noteiktās dopinga vielas apstiprināšanai</t>
  </si>
  <si>
    <t>1.19.</t>
  </si>
  <si>
    <t>viena parauga B daļas izmeklējums ar IRMS metodi</t>
  </si>
  <si>
    <t>viena parauga B daļas izmeklējums eritropoetīna un tā analogu apstiprināšanai</t>
  </si>
  <si>
    <t>viena parauga B daļas izmeklējums augšanas hormona apstiprināšanai</t>
  </si>
  <si>
    <t>1.20.</t>
  </si>
  <si>
    <t>dopinga kontroles laboratorijas sagatavots analītisko rezultātu pilns dokumentārs pārskats</t>
  </si>
  <si>
    <t>1 dokuments</t>
  </si>
  <si>
    <t>1.21.</t>
  </si>
  <si>
    <t>dopinga kontroles laboratorijas sagatavots analītisko rezultātu pilns dokumentārs pārskats sportista bioloģiskajai asins pasei</t>
  </si>
  <si>
    <t>lekcija antidopinga jomā (bez komandējuma izdevumu apmaksas)</t>
  </si>
  <si>
    <t>1 akadēmiskā stunda</t>
  </si>
  <si>
    <t>antidopinga stenda prezentācija (divi informatori un izdales materiāli 100 personām, bez komandējuma izdevumu apmaksas)</t>
  </si>
  <si>
    <t>1 stunda</t>
  </si>
  <si>
    <t>KOPĀ: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</si>
</sst>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charset val="186"/>
      <scheme val="minor"/>
    </font>
    <font>
      <sz val="12"/>
      <color theme="1"/>
      <name val="Times New Roman"/>
      <family val="1"/>
    </font>
    <font>
      <b/>
      <sz val="12"/>
      <color theme="1"/>
      <name val="Times New Roman"/>
      <family val="1"/>
    </font>
    <font>
      <sz val="10"/>
      <color theme="1"/>
      <name val="Times New Roman"/>
      <family val="1"/>
    </font>
    <font>
      <strike/>
      <sz val="10"/>
      <color theme="1"/>
      <name val="Times New Roman"/>
      <family val="1"/>
    </font>
  </fonts>
  <fills count="8">
    <fill>
      <patternFill patternType="none"/>
    </fill>
    <fill>
      <patternFill patternType="gray125"/>
    </fill>
    <fill>
      <patternFill patternType="solid">
        <fgColor theme="7"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rgb="FFFCE4D6"/>
        <bgColor indexed="64"/>
      </patternFill>
    </fill>
  </fills>
  <borders count="29">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top style="medium">
        <color auto="1"/>
      </top>
      <bottom style="thin">
        <color auto="1"/>
      </bottom>
      <diagonal/>
    </border>
    <border>
      <left style="medium">
        <color indexed="64"/>
      </left>
      <right style="medium">
        <color indexed="64"/>
      </right>
      <top style="medium">
        <color indexed="64"/>
      </top>
      <bottom style="thin">
        <color auto="1"/>
      </bottom>
      <diagonal/>
    </border>
    <border>
      <left style="medium">
        <color auto="1"/>
      </left>
      <right style="thin">
        <color auto="1"/>
      </right>
      <top/>
      <bottom/>
      <diagonal/>
    </border>
    <border>
      <left style="thin">
        <color auto="1"/>
      </left>
      <right style="thin">
        <color auto="1"/>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style="medium">
        <color indexed="64"/>
      </left>
      <right style="medium">
        <color indexed="64"/>
      </right>
      <top style="thin">
        <color auto="1"/>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medium">
        <color indexed="64"/>
      </left>
      <right style="medium">
        <color indexed="64"/>
      </right>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medium">
        <color auto="1"/>
      </left>
      <right style="thin">
        <color auto="1"/>
      </right>
      <top/>
      <bottom style="medium">
        <color indexed="64"/>
      </bottom>
      <diagonal/>
    </border>
    <border>
      <left style="thin">
        <color auto="1"/>
      </left>
      <right style="thin">
        <color auto="1"/>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78">
    <xf numFmtId="0" fontId="0" fillId="0" borderId="0" xfId="0"/>
    <xf numFmtId="0" fontId="1" fillId="0" borderId="0" xfId="0" applyFont="1"/>
    <xf numFmtId="0" fontId="1" fillId="0" borderId="0" xfId="0" applyFont="1" applyAlignment="1">
      <alignment horizontal="justify" vertical="center" wrapText="1"/>
    </xf>
    <xf numFmtId="0" fontId="1" fillId="0" borderId="0" xfId="0" applyFont="1" applyAlignment="1">
      <alignment horizontal="center" vertical="center"/>
    </xf>
    <xf numFmtId="0" fontId="1" fillId="0" borderId="0" xfId="0" applyFont="1" applyAlignment="1">
      <alignment vertical="top" wrapText="1"/>
    </xf>
    <xf numFmtId="0" fontId="1" fillId="0" borderId="0" xfId="0" applyFont="1" applyAlignment="1">
      <alignment horizontal="right" wrapText="1"/>
    </xf>
    <xf numFmtId="0" fontId="1" fillId="0" borderId="0" xfId="0" applyFont="1" applyAlignment="1">
      <alignment horizontal="right" vertical="top" wrapText="1"/>
    </xf>
    <xf numFmtId="0" fontId="2" fillId="0" borderId="0" xfId="0" applyFont="1" applyAlignment="1">
      <alignment horizontal="center" vertical="center" wrapText="1"/>
    </xf>
    <xf numFmtId="0" fontId="2" fillId="0" borderId="0" xfId="0" applyFont="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2" borderId="6"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2" xfId="0" applyFont="1" applyBorder="1" applyAlignment="1">
      <alignment horizontal="center" vertical="center" wrapText="1"/>
    </xf>
    <xf numFmtId="0" fontId="1" fillId="2" borderId="13"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4" borderId="13" xfId="0" applyFont="1" applyFill="1" applyBorder="1" applyAlignment="1">
      <alignment horizontal="center" vertical="center" wrapText="1"/>
    </xf>
    <xf numFmtId="0" fontId="1" fillId="5" borderId="13" xfId="0" applyFont="1" applyFill="1" applyBorder="1" applyAlignment="1">
      <alignment horizontal="center" vertical="center" wrapText="1"/>
    </xf>
    <xf numFmtId="0" fontId="1" fillId="6" borderId="13" xfId="0" applyFont="1" applyFill="1" applyBorder="1" applyAlignment="1">
      <alignment horizontal="center" vertical="center" wrapText="1"/>
    </xf>
    <xf numFmtId="0" fontId="1" fillId="0" borderId="0" xfId="0" applyFont="1" applyAlignment="1">
      <alignment horizontal="center" vertical="center" wrapText="1"/>
    </xf>
    <xf numFmtId="0" fontId="2" fillId="0" borderId="14" xfId="0" applyFont="1" applyBorder="1" applyAlignment="1">
      <alignment horizontal="center" vertical="center"/>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2" fillId="2" borderId="17" xfId="0" applyFont="1" applyFill="1" applyBorder="1"/>
    <xf numFmtId="0" fontId="2" fillId="3" borderId="17" xfId="0" applyFont="1" applyFill="1" applyBorder="1"/>
    <xf numFmtId="0" fontId="2" fillId="4" borderId="17" xfId="0" applyFont="1" applyFill="1" applyBorder="1"/>
    <xf numFmtId="0" fontId="2" fillId="5" borderId="17" xfId="0" applyFont="1" applyFill="1" applyBorder="1"/>
    <xf numFmtId="0" fontId="2" fillId="6" borderId="17" xfId="0" applyFont="1" applyFill="1" applyBorder="1"/>
    <xf numFmtId="0" fontId="1" fillId="0" borderId="18" xfId="0" applyFont="1" applyBorder="1" applyAlignment="1">
      <alignment horizontal="center" vertical="center"/>
    </xf>
    <xf numFmtId="0" fontId="3" fillId="0" borderId="19" xfId="0" applyFont="1" applyBorder="1" applyAlignment="1">
      <alignment horizontal="justify" vertical="center" wrapText="1"/>
    </xf>
    <xf numFmtId="0" fontId="1" fillId="0" borderId="19" xfId="0" applyFont="1" applyBorder="1" applyAlignment="1">
      <alignment horizontal="center" vertical="center"/>
    </xf>
    <xf numFmtId="4" fontId="1" fillId="0" borderId="19" xfId="0" applyNumberFormat="1" applyFont="1" applyBorder="1" applyAlignment="1">
      <alignment horizontal="right" vertical="center"/>
    </xf>
    <xf numFmtId="2" fontId="1" fillId="0" borderId="19" xfId="0" applyNumberFormat="1" applyFont="1" applyBorder="1" applyAlignment="1">
      <alignment horizontal="right" vertical="center"/>
    </xf>
    <xf numFmtId="4" fontId="1" fillId="0" borderId="20" xfId="0" applyNumberFormat="1" applyFont="1" applyBorder="1" applyAlignment="1">
      <alignment horizontal="right" vertical="center"/>
    </xf>
    <xf numFmtId="4" fontId="1" fillId="0" borderId="20" xfId="0" applyNumberFormat="1" applyFont="1" applyBorder="1" applyAlignment="1">
      <alignment vertical="center"/>
    </xf>
    <xf numFmtId="0" fontId="1" fillId="2" borderId="21" xfId="0" applyFont="1" applyFill="1" applyBorder="1"/>
    <xf numFmtId="0" fontId="1" fillId="3" borderId="21" xfId="0" applyFont="1" applyFill="1" applyBorder="1"/>
    <xf numFmtId="0" fontId="1" fillId="4" borderId="21" xfId="0" applyFont="1" applyFill="1" applyBorder="1"/>
    <xf numFmtId="0" fontId="1" fillId="5" borderId="21" xfId="0" applyFont="1" applyFill="1" applyBorder="1"/>
    <xf numFmtId="0" fontId="1" fillId="6" borderId="21" xfId="0" applyFont="1" applyFill="1" applyBorder="1"/>
    <xf numFmtId="0" fontId="1" fillId="0" borderId="22" xfId="0" applyFont="1" applyBorder="1" applyAlignment="1">
      <alignment horizontal="center" vertical="center"/>
    </xf>
    <xf numFmtId="0" fontId="3" fillId="0" borderId="23" xfId="0" applyFont="1" applyBorder="1" applyAlignment="1">
      <alignment horizontal="justify" vertical="center" wrapText="1"/>
    </xf>
    <xf numFmtId="0" fontId="1" fillId="0" borderId="23" xfId="0" applyFont="1" applyBorder="1" applyAlignment="1">
      <alignment horizontal="center" vertical="center"/>
    </xf>
    <xf numFmtId="4" fontId="1" fillId="0" borderId="23" xfId="0" applyNumberFormat="1" applyFont="1" applyBorder="1" applyAlignment="1">
      <alignment horizontal="right" vertical="center"/>
    </xf>
    <xf numFmtId="4" fontId="1" fillId="0" borderId="24" xfId="0" applyNumberFormat="1" applyFont="1" applyBorder="1" applyAlignment="1">
      <alignment vertical="center"/>
    </xf>
    <xf numFmtId="0" fontId="1" fillId="2" borderId="13" xfId="0" applyFont="1" applyFill="1" applyBorder="1"/>
    <xf numFmtId="0" fontId="1" fillId="3" borderId="13" xfId="0" applyFont="1" applyFill="1" applyBorder="1"/>
    <xf numFmtId="0" fontId="1" fillId="4" borderId="13" xfId="0" applyFont="1" applyFill="1" applyBorder="1"/>
    <xf numFmtId="0" fontId="1" fillId="5" borderId="13" xfId="0" applyFont="1" applyFill="1" applyBorder="1"/>
    <xf numFmtId="0" fontId="1" fillId="6" borderId="13" xfId="0" applyFont="1" applyFill="1" applyBorder="1"/>
    <xf numFmtId="0" fontId="1" fillId="7" borderId="0" xfId="0" applyFont="1" applyFill="1"/>
    <xf numFmtId="0" fontId="4" fillId="0" borderId="23" xfId="0" applyFont="1" applyBorder="1" applyAlignment="1">
      <alignment horizontal="justify" vertical="center" wrapText="1"/>
    </xf>
    <xf numFmtId="2" fontId="1" fillId="0" borderId="23" xfId="0" applyNumberFormat="1" applyFont="1" applyBorder="1" applyAlignment="1">
      <alignment horizontal="right" vertical="center"/>
    </xf>
    <xf numFmtId="4" fontId="1" fillId="0" borderId="23" xfId="0" applyNumberFormat="1" applyFont="1" applyBorder="1" applyAlignment="1">
      <alignment vertical="center"/>
    </xf>
    <xf numFmtId="0" fontId="1" fillId="2" borderId="23" xfId="0" applyFont="1" applyFill="1" applyBorder="1"/>
    <xf numFmtId="0" fontId="1" fillId="3" borderId="23" xfId="0" applyFont="1" applyFill="1" applyBorder="1"/>
    <xf numFmtId="0" fontId="1" fillId="4" borderId="23" xfId="0" applyFont="1" applyFill="1" applyBorder="1"/>
    <xf numFmtId="0" fontId="1" fillId="5" borderId="23" xfId="0" applyFont="1" applyFill="1" applyBorder="1"/>
    <xf numFmtId="0" fontId="1" fillId="6" borderId="23" xfId="0" applyFont="1" applyFill="1" applyBorder="1"/>
    <xf numFmtId="0" fontId="2" fillId="0" borderId="25" xfId="0" applyFont="1" applyBorder="1" applyAlignment="1">
      <alignment horizontal="right"/>
    </xf>
    <xf numFmtId="0" fontId="2" fillId="0" borderId="26" xfId="0" applyFont="1" applyBorder="1" applyAlignment="1">
      <alignment horizontal="right"/>
    </xf>
    <xf numFmtId="4" fontId="2" fillId="0" borderId="26" xfId="0" applyNumberFormat="1" applyFont="1" applyBorder="1" applyAlignment="1">
      <alignment horizontal="right"/>
    </xf>
    <xf numFmtId="0" fontId="2" fillId="0" borderId="26" xfId="0" applyFont="1" applyBorder="1" applyAlignment="1">
      <alignment horizontal="right"/>
    </xf>
    <xf numFmtId="4" fontId="2" fillId="0" borderId="27" xfId="0" applyNumberFormat="1" applyFont="1" applyBorder="1" applyAlignment="1">
      <alignment horizontal="right" vertical="center"/>
    </xf>
    <xf numFmtId="0" fontId="1" fillId="2" borderId="28" xfId="0" applyFont="1" applyFill="1" applyBorder="1" applyAlignment="1">
      <alignment horizontal="right"/>
    </xf>
    <xf numFmtId="0" fontId="1"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C542D-E64A-410E-8AEA-E6A9C739412C}">
  <dimension ref="A1:O34"/>
  <sheetViews>
    <sheetView tabSelected="1" view="pageBreakPreview" zoomScale="60" zoomScaleNormal="100" workbookViewId="0">
      <selection activeCell="J11" sqref="J11"/>
    </sheetView>
  </sheetViews>
  <sheetFormatPr defaultColWidth="8.85546875" defaultRowHeight="15.75" x14ac:dyDescent="0.25"/>
  <cols>
    <col min="1" max="1" width="8.85546875" style="1"/>
    <col min="2" max="2" width="48.28515625" style="2" customWidth="1"/>
    <col min="3" max="3" width="16.5703125" style="3" customWidth="1"/>
    <col min="4" max="4" width="12.7109375" style="1" customWidth="1"/>
    <col min="5" max="9" width="12.5703125" style="1" customWidth="1"/>
    <col min="10" max="10" width="17.140625" style="1" customWidth="1"/>
    <col min="11" max="11" width="16" style="1" customWidth="1"/>
    <col min="12" max="16384" width="8.85546875" style="1"/>
  </cols>
  <sheetData>
    <row r="1" spans="1:15" ht="100.15" customHeight="1" x14ac:dyDescent="0.25">
      <c r="G1" s="4"/>
      <c r="H1" s="4"/>
      <c r="I1" s="4"/>
      <c r="J1" s="5" t="s">
        <v>0</v>
      </c>
      <c r="K1" s="5"/>
      <c r="L1" s="5"/>
      <c r="M1" s="5"/>
      <c r="N1" s="5"/>
      <c r="O1" s="5"/>
    </row>
    <row r="2" spans="1:15" ht="17.45" customHeight="1" x14ac:dyDescent="0.25">
      <c r="G2" s="6"/>
      <c r="H2" s="6"/>
      <c r="I2" s="6"/>
      <c r="J2" s="6"/>
    </row>
    <row r="3" spans="1:15" s="8" customFormat="1" ht="64.900000000000006" customHeight="1" x14ac:dyDescent="0.25">
      <c r="A3" s="7" t="s">
        <v>1</v>
      </c>
      <c r="B3" s="7"/>
      <c r="C3" s="7"/>
      <c r="D3" s="7"/>
      <c r="E3" s="7"/>
      <c r="F3" s="7"/>
      <c r="G3" s="7"/>
      <c r="H3" s="7"/>
      <c r="I3" s="7"/>
      <c r="J3" s="7"/>
      <c r="K3" s="7"/>
      <c r="L3" s="7"/>
      <c r="M3" s="7"/>
      <c r="N3" s="7"/>
      <c r="O3" s="7"/>
    </row>
    <row r="4" spans="1:15" ht="16.5" thickBot="1" x14ac:dyDescent="0.3"/>
    <row r="5" spans="1:15" ht="54" customHeight="1" x14ac:dyDescent="0.25">
      <c r="A5" s="9" t="s">
        <v>2</v>
      </c>
      <c r="B5" s="10" t="s">
        <v>3</v>
      </c>
      <c r="C5" s="10" t="s">
        <v>4</v>
      </c>
      <c r="D5" s="10" t="s">
        <v>5</v>
      </c>
      <c r="E5" s="11" t="s">
        <v>6</v>
      </c>
      <c r="F5" s="12"/>
      <c r="G5" s="10" t="s">
        <v>5</v>
      </c>
      <c r="H5" s="11" t="s">
        <v>7</v>
      </c>
      <c r="I5" s="13"/>
      <c r="J5" s="13" t="s">
        <v>8</v>
      </c>
      <c r="K5" s="14" t="s">
        <v>9</v>
      </c>
      <c r="L5" s="15">
        <v>2021</v>
      </c>
      <c r="M5" s="16">
        <v>2020</v>
      </c>
      <c r="N5" s="17">
        <v>2019</v>
      </c>
      <c r="O5" s="18">
        <v>2018</v>
      </c>
    </row>
    <row r="6" spans="1:15" s="31" customFormat="1" ht="48" thickBot="1" x14ac:dyDescent="0.3">
      <c r="A6" s="19"/>
      <c r="B6" s="20"/>
      <c r="C6" s="20"/>
      <c r="D6" s="20"/>
      <c r="E6" s="21" t="s">
        <v>10</v>
      </c>
      <c r="F6" s="22" t="s">
        <v>11</v>
      </c>
      <c r="G6" s="20"/>
      <c r="H6" s="23" t="s">
        <v>10</v>
      </c>
      <c r="I6" s="24" t="s">
        <v>11</v>
      </c>
      <c r="J6" s="25"/>
      <c r="K6" s="26"/>
      <c r="L6" s="27"/>
      <c r="M6" s="28"/>
      <c r="N6" s="29"/>
      <c r="O6" s="30"/>
    </row>
    <row r="7" spans="1:15" s="8" customFormat="1" ht="16.5" thickBot="1" x14ac:dyDescent="0.3">
      <c r="A7" s="32">
        <v>1</v>
      </c>
      <c r="B7" s="33" t="s">
        <v>12</v>
      </c>
      <c r="C7" s="34"/>
      <c r="D7" s="34"/>
      <c r="E7" s="34"/>
      <c r="F7" s="34"/>
      <c r="G7" s="34"/>
      <c r="H7" s="34"/>
      <c r="I7" s="34"/>
      <c r="J7" s="34"/>
      <c r="K7" s="35"/>
      <c r="L7" s="36"/>
      <c r="M7" s="37"/>
      <c r="N7" s="38"/>
      <c r="O7" s="39"/>
    </row>
    <row r="8" spans="1:15" ht="38.25" x14ac:dyDescent="0.25">
      <c r="A8" s="40" t="s">
        <v>13</v>
      </c>
      <c r="B8" s="41" t="s">
        <v>14</v>
      </c>
      <c r="C8" s="42" t="s">
        <v>15</v>
      </c>
      <c r="D8" s="42">
        <v>170</v>
      </c>
      <c r="E8" s="43">
        <v>468.46</v>
      </c>
      <c r="F8" s="43">
        <f>SUM(D8)*E8</f>
        <v>79638.2</v>
      </c>
      <c r="G8" s="42">
        <v>53</v>
      </c>
      <c r="H8" s="44">
        <v>508.14416412426158</v>
      </c>
      <c r="I8" s="45">
        <f>SUM(G8)*H8</f>
        <v>26931.640698585863</v>
      </c>
      <c r="J8" s="46">
        <f>SUM(I8)-F8</f>
        <v>-52706.559301414134</v>
      </c>
      <c r="K8" s="47">
        <v>53</v>
      </c>
      <c r="L8" s="48">
        <v>59</v>
      </c>
      <c r="M8" s="49">
        <v>33</v>
      </c>
      <c r="N8" s="50">
        <v>56</v>
      </c>
      <c r="O8" s="51">
        <v>91</v>
      </c>
    </row>
    <row r="9" spans="1:15" ht="38.25" x14ac:dyDescent="0.25">
      <c r="A9" s="52" t="s">
        <v>16</v>
      </c>
      <c r="B9" s="53" t="s">
        <v>17</v>
      </c>
      <c r="C9" s="54" t="s">
        <v>15</v>
      </c>
      <c r="D9" s="54">
        <v>80</v>
      </c>
      <c r="E9" s="55">
        <v>380.12</v>
      </c>
      <c r="F9" s="55">
        <f>SUM(D9)*E9</f>
        <v>30409.599999999999</v>
      </c>
      <c r="G9" s="42">
        <v>8</v>
      </c>
      <c r="H9" s="44">
        <v>415.67739521011305</v>
      </c>
      <c r="I9" s="45">
        <f>SUM(G9)*H9</f>
        <v>3325.4191616809044</v>
      </c>
      <c r="J9" s="56">
        <f>SUM(I9)-F9</f>
        <v>-27084.180838319095</v>
      </c>
      <c r="K9" s="57">
        <v>8</v>
      </c>
      <c r="L9" s="58">
        <v>5</v>
      </c>
      <c r="M9" s="59">
        <v>10</v>
      </c>
      <c r="N9" s="60">
        <v>1</v>
      </c>
      <c r="O9" s="61">
        <v>16</v>
      </c>
    </row>
    <row r="10" spans="1:15" ht="38.25" x14ac:dyDescent="0.25">
      <c r="A10" s="52" t="s">
        <v>18</v>
      </c>
      <c r="B10" s="53" t="s">
        <v>19</v>
      </c>
      <c r="C10" s="54" t="s">
        <v>15</v>
      </c>
      <c r="D10" s="54">
        <v>2</v>
      </c>
      <c r="E10" s="55">
        <v>607.48</v>
      </c>
      <c r="F10" s="55">
        <f t="shared" ref="F10:F31" si="0">SUM(D10)*E10</f>
        <v>1214.96</v>
      </c>
      <c r="G10" s="42">
        <v>1</v>
      </c>
      <c r="H10" s="44">
        <v>616.43621294809998</v>
      </c>
      <c r="I10" s="45">
        <f>SUM(G10)*H10</f>
        <v>616.43621294809998</v>
      </c>
      <c r="J10" s="56">
        <f t="shared" ref="J10:J33" si="1">SUM(I10)-F10</f>
        <v>-598.52378705190006</v>
      </c>
      <c r="K10" s="57">
        <v>1</v>
      </c>
      <c r="L10" s="58">
        <v>0</v>
      </c>
      <c r="M10" s="59">
        <v>0</v>
      </c>
      <c r="N10" s="60">
        <v>0</v>
      </c>
      <c r="O10" s="61">
        <v>0</v>
      </c>
    </row>
    <row r="11" spans="1:15" ht="38.25" x14ac:dyDescent="0.25">
      <c r="A11" s="52" t="s">
        <v>20</v>
      </c>
      <c r="B11" s="53" t="s">
        <v>21</v>
      </c>
      <c r="C11" s="54" t="s">
        <v>15</v>
      </c>
      <c r="D11" s="54">
        <v>2</v>
      </c>
      <c r="E11" s="55">
        <v>519.15</v>
      </c>
      <c r="F11" s="55">
        <f t="shared" si="0"/>
        <v>1038.3</v>
      </c>
      <c r="G11" s="42">
        <v>2</v>
      </c>
      <c r="H11" s="44">
        <v>515.86665928469824</v>
      </c>
      <c r="I11" s="45">
        <f t="shared" ref="I11:I31" si="2">SUM(G11)*H11</f>
        <v>1031.7333185693965</v>
      </c>
      <c r="J11" s="56">
        <f t="shared" si="1"/>
        <v>-6.5666814306034667</v>
      </c>
      <c r="K11" s="57">
        <v>2</v>
      </c>
      <c r="L11" s="58">
        <v>0</v>
      </c>
      <c r="M11" s="59">
        <v>0</v>
      </c>
      <c r="N11" s="60">
        <v>0</v>
      </c>
      <c r="O11" s="61">
        <v>5</v>
      </c>
    </row>
    <row r="12" spans="1:15" ht="38.25" x14ac:dyDescent="0.25">
      <c r="A12" s="52" t="s">
        <v>22</v>
      </c>
      <c r="B12" s="53" t="s">
        <v>23</v>
      </c>
      <c r="C12" s="54" t="s">
        <v>15</v>
      </c>
      <c r="D12" s="54">
        <v>2</v>
      </c>
      <c r="E12" s="55">
        <v>257.58</v>
      </c>
      <c r="F12" s="55">
        <f t="shared" si="0"/>
        <v>515.16</v>
      </c>
      <c r="G12" s="42">
        <v>8</v>
      </c>
      <c r="H12" s="44">
        <v>329.52422398444685</v>
      </c>
      <c r="I12" s="45">
        <f>SUM(G12)*H12</f>
        <v>2636.1937918755748</v>
      </c>
      <c r="J12" s="56">
        <f t="shared" si="1"/>
        <v>2121.0337918755749</v>
      </c>
      <c r="K12" s="57">
        <v>8</v>
      </c>
      <c r="L12" s="58">
        <v>0</v>
      </c>
      <c r="M12" s="59">
        <v>0</v>
      </c>
      <c r="N12" s="60">
        <v>0</v>
      </c>
      <c r="O12" s="61">
        <v>0</v>
      </c>
    </row>
    <row r="13" spans="1:15" x14ac:dyDescent="0.25">
      <c r="A13" s="52" t="s">
        <v>24</v>
      </c>
      <c r="B13" s="53" t="s">
        <v>25</v>
      </c>
      <c r="C13" s="54" t="s">
        <v>15</v>
      </c>
      <c r="D13" s="54">
        <v>20</v>
      </c>
      <c r="E13" s="55">
        <v>243.32</v>
      </c>
      <c r="F13" s="55">
        <f t="shared" si="0"/>
        <v>4866.3999999999996</v>
      </c>
      <c r="G13" s="42">
        <v>6</v>
      </c>
      <c r="H13" s="44">
        <v>343.31848242988934</v>
      </c>
      <c r="I13" s="45">
        <f>SUM(G13)*H13</f>
        <v>2059.9108945793359</v>
      </c>
      <c r="J13" s="56">
        <f t="shared" si="1"/>
        <v>-2806.4891054206637</v>
      </c>
      <c r="K13" s="57">
        <v>6</v>
      </c>
      <c r="L13" s="58">
        <v>9</v>
      </c>
      <c r="M13" s="59">
        <v>4</v>
      </c>
      <c r="N13" s="60">
        <v>6</v>
      </c>
      <c r="O13" s="61">
        <v>6</v>
      </c>
    </row>
    <row r="14" spans="1:15" ht="25.5" x14ac:dyDescent="0.25">
      <c r="A14" s="52" t="s">
        <v>26</v>
      </c>
      <c r="B14" s="53" t="s">
        <v>27</v>
      </c>
      <c r="C14" s="54" t="s">
        <v>15</v>
      </c>
      <c r="D14" s="54">
        <v>30</v>
      </c>
      <c r="E14" s="55">
        <v>108.86</v>
      </c>
      <c r="F14" s="55">
        <f t="shared" si="0"/>
        <v>3265.8</v>
      </c>
      <c r="G14" s="42">
        <v>12</v>
      </c>
      <c r="H14" s="44">
        <v>199.32837496433385</v>
      </c>
      <c r="I14" s="45">
        <f t="shared" si="2"/>
        <v>2391.940499572006</v>
      </c>
      <c r="J14" s="56">
        <f t="shared" si="1"/>
        <v>-873.85950042799413</v>
      </c>
      <c r="K14" s="57">
        <v>12</v>
      </c>
      <c r="L14" s="58">
        <v>9</v>
      </c>
      <c r="M14" s="59">
        <v>1</v>
      </c>
      <c r="N14" s="60">
        <v>16</v>
      </c>
      <c r="O14" s="61">
        <v>39</v>
      </c>
    </row>
    <row r="15" spans="1:15" ht="25.5" x14ac:dyDescent="0.25">
      <c r="A15" s="52" t="s">
        <v>28</v>
      </c>
      <c r="B15" s="53" t="s">
        <v>29</v>
      </c>
      <c r="C15" s="54" t="s">
        <v>15</v>
      </c>
      <c r="D15" s="54">
        <v>20</v>
      </c>
      <c r="E15" s="55">
        <v>108.85</v>
      </c>
      <c r="F15" s="55">
        <f t="shared" si="0"/>
        <v>2177</v>
      </c>
      <c r="G15" s="42">
        <v>1</v>
      </c>
      <c r="H15" s="44">
        <v>199.32896471433378</v>
      </c>
      <c r="I15" s="45">
        <f t="shared" si="2"/>
        <v>199.32896471433378</v>
      </c>
      <c r="J15" s="56">
        <f t="shared" si="1"/>
        <v>-1977.6710352856662</v>
      </c>
      <c r="K15" s="57">
        <v>1</v>
      </c>
      <c r="L15" s="58">
        <v>0</v>
      </c>
      <c r="M15" s="59">
        <v>0</v>
      </c>
      <c r="N15" s="60">
        <v>0</v>
      </c>
      <c r="O15" s="61">
        <v>0</v>
      </c>
    </row>
    <row r="16" spans="1:15" ht="25.5" x14ac:dyDescent="0.25">
      <c r="A16" s="52" t="s">
        <v>30</v>
      </c>
      <c r="B16" s="53" t="s">
        <v>31</v>
      </c>
      <c r="C16" s="54" t="s">
        <v>15</v>
      </c>
      <c r="D16" s="54">
        <v>3</v>
      </c>
      <c r="E16" s="55">
        <v>463.47</v>
      </c>
      <c r="F16" s="55">
        <f t="shared" si="0"/>
        <v>1390.41</v>
      </c>
      <c r="G16" s="42">
        <v>1</v>
      </c>
      <c r="H16" s="44">
        <v>545.34014071433376</v>
      </c>
      <c r="I16" s="45">
        <f t="shared" si="2"/>
        <v>545.34014071433376</v>
      </c>
      <c r="J16" s="56">
        <f t="shared" si="1"/>
        <v>-845.06985928566633</v>
      </c>
      <c r="K16" s="57">
        <v>1</v>
      </c>
      <c r="L16" s="58">
        <v>0</v>
      </c>
      <c r="M16" s="59">
        <v>0</v>
      </c>
      <c r="N16" s="60">
        <v>0</v>
      </c>
      <c r="O16" s="61">
        <v>0</v>
      </c>
    </row>
    <row r="17" spans="1:15" x14ac:dyDescent="0.25">
      <c r="A17" s="52" t="s">
        <v>32</v>
      </c>
      <c r="B17" s="53" t="s">
        <v>33</v>
      </c>
      <c r="C17" s="54" t="s">
        <v>15</v>
      </c>
      <c r="D17" s="54">
        <v>3</v>
      </c>
      <c r="E17" s="55">
        <v>223.09</v>
      </c>
      <c r="F17" s="55">
        <f t="shared" si="0"/>
        <v>669.27</v>
      </c>
      <c r="G17" s="42">
        <v>1</v>
      </c>
      <c r="H17" s="44">
        <v>293.87896471433379</v>
      </c>
      <c r="I17" s="45">
        <f t="shared" si="2"/>
        <v>293.87896471433379</v>
      </c>
      <c r="J17" s="56">
        <f t="shared" si="1"/>
        <v>-375.39103528566619</v>
      </c>
      <c r="K17" s="57">
        <v>1</v>
      </c>
      <c r="L17" s="58">
        <v>0</v>
      </c>
      <c r="M17" s="59">
        <v>0</v>
      </c>
      <c r="N17" s="60">
        <v>0</v>
      </c>
      <c r="O17" s="61">
        <v>0</v>
      </c>
    </row>
    <row r="18" spans="1:15" ht="25.5" x14ac:dyDescent="0.25">
      <c r="A18" s="52" t="s">
        <v>34</v>
      </c>
      <c r="B18" s="53" t="s">
        <v>35</v>
      </c>
      <c r="C18" s="54" t="s">
        <v>15</v>
      </c>
      <c r="D18" s="54">
        <v>2</v>
      </c>
      <c r="E18" s="55">
        <v>522.98</v>
      </c>
      <c r="F18" s="55">
        <f t="shared" si="0"/>
        <v>1045.96</v>
      </c>
      <c r="G18" s="42">
        <v>1</v>
      </c>
      <c r="H18" s="44">
        <v>533.87896471433373</v>
      </c>
      <c r="I18" s="45">
        <f t="shared" si="2"/>
        <v>533.87896471433373</v>
      </c>
      <c r="J18" s="56">
        <f t="shared" si="1"/>
        <v>-512.0810352856663</v>
      </c>
      <c r="K18" s="57">
        <v>1</v>
      </c>
      <c r="L18" s="58">
        <v>0</v>
      </c>
      <c r="M18" s="59">
        <v>0</v>
      </c>
      <c r="N18" s="60">
        <v>0</v>
      </c>
      <c r="O18" s="61">
        <v>0</v>
      </c>
    </row>
    <row r="19" spans="1:15" ht="25.5" x14ac:dyDescent="0.25">
      <c r="A19" s="52" t="s">
        <v>36</v>
      </c>
      <c r="B19" s="53" t="s">
        <v>37</v>
      </c>
      <c r="C19" s="54" t="s">
        <v>15</v>
      </c>
      <c r="D19" s="54">
        <v>10</v>
      </c>
      <c r="E19" s="55">
        <v>448.39</v>
      </c>
      <c r="F19" s="55">
        <f t="shared" si="0"/>
        <v>4483.8999999999996</v>
      </c>
      <c r="G19" s="42">
        <v>1</v>
      </c>
      <c r="H19" s="44">
        <v>545.61730155848954</v>
      </c>
      <c r="I19" s="45">
        <f t="shared" si="2"/>
        <v>545.61730155848954</v>
      </c>
      <c r="J19" s="56">
        <f t="shared" si="1"/>
        <v>-3938.2826984415101</v>
      </c>
      <c r="K19" s="57">
        <v>1</v>
      </c>
      <c r="L19" s="58">
        <v>0</v>
      </c>
      <c r="M19" s="59">
        <v>0</v>
      </c>
      <c r="N19" s="60">
        <v>0</v>
      </c>
      <c r="O19" s="61">
        <v>0</v>
      </c>
    </row>
    <row r="20" spans="1:15" ht="25.5" x14ac:dyDescent="0.25">
      <c r="A20" s="52" t="s">
        <v>38</v>
      </c>
      <c r="B20" s="53" t="s">
        <v>39</v>
      </c>
      <c r="C20" s="54" t="s">
        <v>15</v>
      </c>
      <c r="D20" s="54">
        <v>30</v>
      </c>
      <c r="E20" s="55">
        <v>359.14</v>
      </c>
      <c r="F20" s="55">
        <f t="shared" si="0"/>
        <v>10774.199999999999</v>
      </c>
      <c r="G20" s="42">
        <v>4</v>
      </c>
      <c r="H20" s="44">
        <v>483.16527925293411</v>
      </c>
      <c r="I20" s="45">
        <f t="shared" si="2"/>
        <v>1932.6611170117365</v>
      </c>
      <c r="J20" s="56">
        <f t="shared" si="1"/>
        <v>-8841.5388829882631</v>
      </c>
      <c r="K20" s="57">
        <v>4</v>
      </c>
      <c r="L20" s="58">
        <v>2</v>
      </c>
      <c r="M20" s="59">
        <v>4</v>
      </c>
      <c r="N20" s="60">
        <v>1</v>
      </c>
      <c r="O20" s="61">
        <v>0</v>
      </c>
    </row>
    <row r="21" spans="1:15" ht="25.5" x14ac:dyDescent="0.25">
      <c r="A21" s="52" t="s">
        <v>40</v>
      </c>
      <c r="B21" s="53" t="s">
        <v>41</v>
      </c>
      <c r="C21" s="54" t="s">
        <v>15</v>
      </c>
      <c r="D21" s="54">
        <v>2</v>
      </c>
      <c r="E21" s="55">
        <v>281</v>
      </c>
      <c r="F21" s="55">
        <f t="shared" si="0"/>
        <v>562</v>
      </c>
      <c r="G21" s="42">
        <v>1</v>
      </c>
      <c r="H21" s="44">
        <v>411.6173015584896</v>
      </c>
      <c r="I21" s="45">
        <f t="shared" si="2"/>
        <v>411.6173015584896</v>
      </c>
      <c r="J21" s="56">
        <f t="shared" si="1"/>
        <v>-150.3826984415104</v>
      </c>
      <c r="K21" s="57">
        <v>1</v>
      </c>
      <c r="L21" s="58">
        <v>0</v>
      </c>
      <c r="M21" s="59">
        <v>0</v>
      </c>
      <c r="N21" s="62">
        <v>0</v>
      </c>
      <c r="O21" s="61">
        <v>0</v>
      </c>
    </row>
    <row r="22" spans="1:15" ht="25.5" x14ac:dyDescent="0.25">
      <c r="A22" s="52"/>
      <c r="B22" s="63" t="s">
        <v>42</v>
      </c>
      <c r="C22" s="54" t="s">
        <v>15</v>
      </c>
      <c r="D22" s="54">
        <v>2</v>
      </c>
      <c r="E22" s="55">
        <v>442.84</v>
      </c>
      <c r="F22" s="55">
        <f t="shared" si="0"/>
        <v>885.68</v>
      </c>
      <c r="G22" s="42"/>
      <c r="H22" s="44"/>
      <c r="I22" s="45"/>
      <c r="J22" s="56"/>
      <c r="K22" s="57"/>
      <c r="L22" s="58"/>
      <c r="M22" s="59"/>
      <c r="N22" s="62"/>
      <c r="O22" s="61"/>
    </row>
    <row r="23" spans="1:15" ht="25.5" x14ac:dyDescent="0.25">
      <c r="A23" s="52" t="s">
        <v>43</v>
      </c>
      <c r="B23" s="53" t="s">
        <v>44</v>
      </c>
      <c r="C23" s="54" t="s">
        <v>15</v>
      </c>
      <c r="D23" s="54">
        <v>2</v>
      </c>
      <c r="E23" s="55">
        <v>285.72000000000003</v>
      </c>
      <c r="F23" s="55">
        <f t="shared" si="0"/>
        <v>571.44000000000005</v>
      </c>
      <c r="G23" s="42">
        <v>2</v>
      </c>
      <c r="H23" s="44">
        <v>419.59999999999997</v>
      </c>
      <c r="I23" s="45">
        <f t="shared" si="2"/>
        <v>839.19999999999993</v>
      </c>
      <c r="J23" s="56">
        <f t="shared" si="1"/>
        <v>267.75999999999988</v>
      </c>
      <c r="K23" s="57">
        <v>2</v>
      </c>
      <c r="L23" s="58">
        <v>3</v>
      </c>
      <c r="M23" s="59">
        <v>2</v>
      </c>
      <c r="N23" s="60">
        <v>0</v>
      </c>
      <c r="O23" s="61">
        <v>0</v>
      </c>
    </row>
    <row r="24" spans="1:15" ht="38.25" x14ac:dyDescent="0.25">
      <c r="A24" s="52" t="s">
        <v>45</v>
      </c>
      <c r="B24" s="53" t="s">
        <v>46</v>
      </c>
      <c r="C24" s="54" t="s">
        <v>15</v>
      </c>
      <c r="D24" s="54">
        <v>2</v>
      </c>
      <c r="E24" s="55">
        <v>245.7</v>
      </c>
      <c r="F24" s="55">
        <f t="shared" si="0"/>
        <v>491.4</v>
      </c>
      <c r="G24" s="42">
        <v>1</v>
      </c>
      <c r="H24" s="44">
        <v>352.95730155848963</v>
      </c>
      <c r="I24" s="45">
        <f t="shared" si="2"/>
        <v>352.95730155848963</v>
      </c>
      <c r="J24" s="56">
        <f t="shared" si="1"/>
        <v>-138.44269844151034</v>
      </c>
      <c r="K24" s="57">
        <v>1</v>
      </c>
      <c r="L24" s="58">
        <v>0</v>
      </c>
      <c r="M24" s="59">
        <v>0</v>
      </c>
      <c r="N24" s="60">
        <v>0</v>
      </c>
      <c r="O24" s="61">
        <v>0</v>
      </c>
    </row>
    <row r="25" spans="1:15" ht="25.5" x14ac:dyDescent="0.25">
      <c r="A25" s="52" t="s">
        <v>47</v>
      </c>
      <c r="B25" s="53" t="s">
        <v>48</v>
      </c>
      <c r="C25" s="54" t="s">
        <v>15</v>
      </c>
      <c r="D25" s="54">
        <v>2</v>
      </c>
      <c r="E25" s="55">
        <v>684.86</v>
      </c>
      <c r="F25" s="55">
        <f t="shared" si="0"/>
        <v>1369.72</v>
      </c>
      <c r="G25" s="42">
        <v>1</v>
      </c>
      <c r="H25" s="44">
        <v>1058.8377244545934</v>
      </c>
      <c r="I25" s="45">
        <f t="shared" si="2"/>
        <v>1058.8377244545934</v>
      </c>
      <c r="J25" s="56">
        <f t="shared" si="1"/>
        <v>-310.88227554540663</v>
      </c>
      <c r="K25" s="57">
        <v>1</v>
      </c>
      <c r="L25" s="58">
        <v>0</v>
      </c>
      <c r="M25" s="59">
        <v>0</v>
      </c>
      <c r="N25" s="60">
        <v>0</v>
      </c>
      <c r="O25" s="61">
        <v>0</v>
      </c>
    </row>
    <row r="26" spans="1:15" ht="25.5" x14ac:dyDescent="0.25">
      <c r="A26" s="52" t="s">
        <v>49</v>
      </c>
      <c r="B26" s="53" t="s">
        <v>50</v>
      </c>
      <c r="C26" s="54" t="s">
        <v>15</v>
      </c>
      <c r="D26" s="54">
        <v>2</v>
      </c>
      <c r="E26" s="55">
        <v>1101.3599999999999</v>
      </c>
      <c r="F26" s="55">
        <f t="shared" si="0"/>
        <v>2202.7199999999998</v>
      </c>
      <c r="G26" s="42">
        <v>1</v>
      </c>
      <c r="H26" s="44">
        <v>1358.8341837138528</v>
      </c>
      <c r="I26" s="45">
        <f t="shared" si="2"/>
        <v>1358.8341837138528</v>
      </c>
      <c r="J26" s="56">
        <f t="shared" si="1"/>
        <v>-843.88581628614702</v>
      </c>
      <c r="K26" s="57">
        <v>1</v>
      </c>
      <c r="L26" s="58">
        <v>0</v>
      </c>
      <c r="M26" s="59">
        <v>0</v>
      </c>
      <c r="N26" s="60">
        <v>0</v>
      </c>
      <c r="O26" s="61">
        <v>0</v>
      </c>
    </row>
    <row r="27" spans="1:15" x14ac:dyDescent="0.25">
      <c r="A27" s="52" t="s">
        <v>51</v>
      </c>
      <c r="B27" s="53" t="s">
        <v>52</v>
      </c>
      <c r="C27" s="54" t="s">
        <v>15</v>
      </c>
      <c r="D27" s="54">
        <v>2</v>
      </c>
      <c r="E27" s="55">
        <v>684.86</v>
      </c>
      <c r="F27" s="55">
        <f t="shared" si="0"/>
        <v>1369.72</v>
      </c>
      <c r="G27" s="42">
        <v>1</v>
      </c>
      <c r="H27" s="44">
        <v>1958.8377244545936</v>
      </c>
      <c r="I27" s="45">
        <f t="shared" si="2"/>
        <v>1958.8377244545936</v>
      </c>
      <c r="J27" s="56">
        <f t="shared" si="1"/>
        <v>589.1177244545936</v>
      </c>
      <c r="K27" s="57">
        <v>1</v>
      </c>
      <c r="L27" s="58">
        <v>0</v>
      </c>
      <c r="M27" s="59">
        <v>0</v>
      </c>
      <c r="N27" s="60">
        <v>0</v>
      </c>
      <c r="O27" s="61">
        <v>0</v>
      </c>
    </row>
    <row r="28" spans="1:15" ht="25.5" x14ac:dyDescent="0.25">
      <c r="A28" s="54"/>
      <c r="B28" s="63" t="s">
        <v>53</v>
      </c>
      <c r="C28" s="54" t="s">
        <v>15</v>
      </c>
      <c r="D28" s="54">
        <v>2</v>
      </c>
      <c r="E28" s="55">
        <v>684.86</v>
      </c>
      <c r="F28" s="55">
        <f t="shared" si="0"/>
        <v>1369.72</v>
      </c>
      <c r="G28" s="54"/>
      <c r="H28" s="64"/>
      <c r="I28" s="55"/>
      <c r="J28" s="65"/>
      <c r="K28" s="66"/>
      <c r="L28" s="67"/>
      <c r="M28" s="68"/>
      <c r="N28" s="69"/>
      <c r="O28" s="70"/>
    </row>
    <row r="29" spans="1:15" ht="25.5" x14ac:dyDescent="0.25">
      <c r="A29" s="54"/>
      <c r="B29" s="63" t="s">
        <v>54</v>
      </c>
      <c r="C29" s="54" t="s">
        <v>15</v>
      </c>
      <c r="D29" s="54">
        <v>2</v>
      </c>
      <c r="E29" s="55">
        <v>684.86</v>
      </c>
      <c r="F29" s="55">
        <f t="shared" si="0"/>
        <v>1369.72</v>
      </c>
      <c r="G29" s="54"/>
      <c r="H29" s="64"/>
      <c r="I29" s="55"/>
      <c r="J29" s="65"/>
      <c r="K29" s="66"/>
      <c r="L29" s="67"/>
      <c r="M29" s="68"/>
      <c r="N29" s="69"/>
      <c r="O29" s="70"/>
    </row>
    <row r="30" spans="1:15" ht="25.5" x14ac:dyDescent="0.25">
      <c r="A30" s="54" t="s">
        <v>55</v>
      </c>
      <c r="B30" s="53" t="s">
        <v>56</v>
      </c>
      <c r="C30" s="54" t="s">
        <v>57</v>
      </c>
      <c r="D30" s="54">
        <v>4</v>
      </c>
      <c r="E30" s="55">
        <v>803.85</v>
      </c>
      <c r="F30" s="55">
        <f t="shared" si="0"/>
        <v>3215.4</v>
      </c>
      <c r="G30" s="54">
        <v>1</v>
      </c>
      <c r="H30" s="64">
        <v>1288.9877244545937</v>
      </c>
      <c r="I30" s="55">
        <f t="shared" si="2"/>
        <v>1288.9877244545937</v>
      </c>
      <c r="J30" s="65">
        <f t="shared" si="1"/>
        <v>-1926.4122755454064</v>
      </c>
      <c r="K30" s="66">
        <v>1</v>
      </c>
      <c r="L30" s="67">
        <v>0</v>
      </c>
      <c r="M30" s="68">
        <v>0</v>
      </c>
      <c r="N30" s="69">
        <v>0</v>
      </c>
      <c r="O30" s="70">
        <v>0</v>
      </c>
    </row>
    <row r="31" spans="1:15" ht="38.25" x14ac:dyDescent="0.25">
      <c r="A31" s="54" t="s">
        <v>58</v>
      </c>
      <c r="B31" s="53" t="s">
        <v>59</v>
      </c>
      <c r="C31" s="54" t="s">
        <v>57</v>
      </c>
      <c r="D31" s="54">
        <v>4</v>
      </c>
      <c r="E31" s="55">
        <v>387.35</v>
      </c>
      <c r="F31" s="55">
        <f t="shared" si="0"/>
        <v>1549.4</v>
      </c>
      <c r="G31" s="54">
        <v>1</v>
      </c>
      <c r="H31" s="64">
        <v>1508.8377244545936</v>
      </c>
      <c r="I31" s="55">
        <f t="shared" si="2"/>
        <v>1508.8377244545936</v>
      </c>
      <c r="J31" s="65">
        <f t="shared" si="1"/>
        <v>-40.562275545406465</v>
      </c>
      <c r="K31" s="66">
        <v>1</v>
      </c>
      <c r="L31" s="67">
        <v>0</v>
      </c>
      <c r="M31" s="68">
        <v>0</v>
      </c>
      <c r="N31" s="69">
        <v>0</v>
      </c>
      <c r="O31" s="70">
        <v>0</v>
      </c>
    </row>
    <row r="32" spans="1:15" ht="25.5" x14ac:dyDescent="0.25">
      <c r="A32" s="54"/>
      <c r="B32" s="63" t="s">
        <v>60</v>
      </c>
      <c r="C32" s="54" t="s">
        <v>61</v>
      </c>
      <c r="D32" s="54">
        <v>15</v>
      </c>
      <c r="E32" s="55">
        <v>20.02</v>
      </c>
      <c r="F32" s="55">
        <f>SUM(D32)*E32</f>
        <v>300.3</v>
      </c>
      <c r="G32" s="54"/>
      <c r="H32" s="64"/>
      <c r="I32" s="55"/>
      <c r="J32" s="65"/>
      <c r="K32" s="66"/>
      <c r="L32" s="67"/>
      <c r="M32" s="68"/>
      <c r="N32" s="69"/>
      <c r="O32" s="70"/>
    </row>
    <row r="33" spans="1:15" ht="38.25" x14ac:dyDescent="0.25">
      <c r="A33" s="54"/>
      <c r="B33" s="63" t="s">
        <v>62</v>
      </c>
      <c r="C33" s="54" t="s">
        <v>63</v>
      </c>
      <c r="D33" s="54">
        <v>60</v>
      </c>
      <c r="E33" s="55">
        <v>18.36</v>
      </c>
      <c r="F33" s="55">
        <f>SUM(D33)*E33</f>
        <v>1101.5999999999999</v>
      </c>
      <c r="G33" s="54"/>
      <c r="H33" s="64"/>
      <c r="I33" s="55"/>
      <c r="J33" s="65"/>
      <c r="K33" s="66"/>
      <c r="L33" s="67"/>
      <c r="M33" s="68"/>
      <c r="N33" s="69"/>
      <c r="O33" s="70"/>
    </row>
    <row r="34" spans="1:15" s="77" customFormat="1" ht="16.5" thickBot="1" x14ac:dyDescent="0.3">
      <c r="A34" s="71" t="s">
        <v>64</v>
      </c>
      <c r="B34" s="72"/>
      <c r="C34" s="72"/>
      <c r="D34" s="72"/>
      <c r="E34" s="72"/>
      <c r="F34" s="73">
        <f>ROUND(SUM(F8:F33),2)</f>
        <v>157847.98000000001</v>
      </c>
      <c r="G34" s="73">
        <f>SUM(G8:G33)</f>
        <v>108</v>
      </c>
      <c r="H34" s="74"/>
      <c r="I34" s="73">
        <f>SUM(I8:I31)</f>
        <v>51822.089715887931</v>
      </c>
      <c r="J34" s="75">
        <f>SUM(J8:J31)</f>
        <v>-100998.87028411202</v>
      </c>
      <c r="K34" s="76">
        <f>SUM(K8:K33)</f>
        <v>108</v>
      </c>
      <c r="L34" s="67">
        <f t="shared" ref="L34:O34" si="3">SUM(L8:L33)</f>
        <v>87</v>
      </c>
      <c r="M34" s="68">
        <f t="shared" si="3"/>
        <v>54</v>
      </c>
      <c r="N34" s="69">
        <f t="shared" si="3"/>
        <v>80</v>
      </c>
      <c r="O34" s="70">
        <f t="shared" si="3"/>
        <v>157</v>
      </c>
    </row>
  </sheetData>
  <mergeCells count="17">
    <mergeCell ref="A34:E34"/>
    <mergeCell ref="K5:K6"/>
    <mergeCell ref="L5:L6"/>
    <mergeCell ref="M5:M6"/>
    <mergeCell ref="N5:N6"/>
    <mergeCell ref="O5:O6"/>
    <mergeCell ref="B7:J7"/>
    <mergeCell ref="J1:O1"/>
    <mergeCell ref="A3:O3"/>
    <mergeCell ref="A5:A6"/>
    <mergeCell ref="B5:B6"/>
    <mergeCell ref="C5:C6"/>
    <mergeCell ref="D5:D6"/>
    <mergeCell ref="E5:F5"/>
    <mergeCell ref="G5:G6"/>
    <mergeCell ref="H5:I5"/>
    <mergeCell ref="J5:J6"/>
  </mergeCells>
  <pageMargins left="0.70866141732283472" right="0.70866141732283472" top="0.74803149606299213" bottom="0.74803149606299213" header="0.31496062992125984" footer="0.31496062992125984"/>
  <pageSetup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2_pielikums</vt:lpstr>
      <vt:lpstr>'2_pielikums'!Print_Titles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Lāsma Zandberga</dc:creator>
  <cp:lastModifiedBy>Lāsma Zandberga</cp:lastModifiedBy>
  <dcterms:created xsi:type="dcterms:W3CDTF">2024-05-29T13:34:38Z</dcterms:created>
  <dcterms:modified xsi:type="dcterms:W3CDTF">2024-05-29T13:35:54Z</dcterms:modified>
</cp:coreProperties>
</file>