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2" l="1"/>
  <c r="I14" i="2"/>
  <c r="H15" i="2"/>
  <c r="E14" i="2"/>
  <c r="F14" i="2" s="1"/>
  <c r="E13" i="2"/>
  <c r="F13" i="2" s="1"/>
  <c r="I13" i="2" s="1"/>
  <c r="J13" i="2" s="1"/>
  <c r="E12" i="2"/>
  <c r="F12" i="2" s="1"/>
  <c r="I12" i="2" s="1"/>
  <c r="J12" i="2" s="1"/>
  <c r="E11" i="2"/>
  <c r="F11" i="2" s="1"/>
  <c r="I11" i="2" s="1"/>
  <c r="J11" i="2" s="1"/>
  <c r="E10" i="2"/>
  <c r="F10" i="2" s="1"/>
  <c r="I10" i="2" s="1"/>
  <c r="J10" i="2" s="1"/>
  <c r="E9" i="2"/>
  <c r="F9" i="2" s="1"/>
  <c r="I9" i="2" s="1"/>
  <c r="J9" i="2" s="1"/>
  <c r="E8" i="2"/>
  <c r="F8" i="2" s="1"/>
  <c r="J14" i="2" l="1"/>
  <c r="J8" i="2"/>
  <c r="I15" i="2"/>
  <c r="J15" i="2" l="1"/>
</calcChain>
</file>

<file path=xl/sharedStrings.xml><?xml version="1.0" encoding="utf-8"?>
<sst xmlns="http://schemas.openxmlformats.org/spreadsheetml/2006/main" count="36" uniqueCount="32">
  <si>
    <t>4. pielikums</t>
  </si>
  <si>
    <t>Ministru kabineta noteikumu projekta „Grozījums Ministru kabineta 2017.gada 3.oktobra noteikumos Nr.600 “Iekšlietu Ministrijas veselības un sporta centra maksas pakalpojumu cenrādis” sākotnējās ietekmes novērtējuma ziņojumam (anotācijai)</t>
  </si>
  <si>
    <t>Ieņēmumu prognoze no maksas pakalpojumiem</t>
  </si>
  <si>
    <t>Nr.p.k.</t>
  </si>
  <si>
    <t>Pakalpojuma veids</t>
  </si>
  <si>
    <t>Mērvienība</t>
  </si>
  <si>
    <t>Vienas vienības cena (EUR)</t>
  </si>
  <si>
    <t>Prognozētais apjoms gadā</t>
  </si>
  <si>
    <t>Prognozētie ieņēmumi (EUR)</t>
  </si>
  <si>
    <t>bez PVN</t>
  </si>
  <si>
    <t>PVN</t>
  </si>
  <si>
    <t>ar PVN</t>
  </si>
  <si>
    <t>1.</t>
  </si>
  <si>
    <t>1 stunda</t>
  </si>
  <si>
    <t>2.</t>
  </si>
  <si>
    <t>3.</t>
  </si>
  <si>
    <t>4.</t>
  </si>
  <si>
    <t>5.</t>
  </si>
  <si>
    <t>6.</t>
  </si>
  <si>
    <t>Psihologa individuālā konsultācija
(krīzes situāciju un stresa pārvarēšanas jomās)</t>
  </si>
  <si>
    <t>7.</t>
  </si>
  <si>
    <t>1 reize</t>
  </si>
  <si>
    <t>Sporta instruktora pakalpojumi (papildus iegādājoties trenažieru zāles apmeklējumu Piestātnes ielā 14, Jūrmalā)</t>
  </si>
  <si>
    <t>1 diena</t>
  </si>
  <si>
    <t>Kopā</t>
  </si>
  <si>
    <t>Misus 67829852</t>
  </si>
  <si>
    <t>irena.misus@iem.gov.lv</t>
  </si>
  <si>
    <t>Tuvcīņas zāles noma (zāle, dušas, ģērbtuves) Klusajā ielā 12, Rīgā</t>
  </si>
  <si>
    <t>Sporta spēļu zāles noma (zāle, dušas, ģērbtuves) Klusajā ielā 12, Rīgā</t>
  </si>
  <si>
    <t>Nodarbība psiholoģijas jomā grupā
(lekcijas, atbalsta grupu nodarbības u. tml. atbilstoši Iekšlietu ministrijas veselības un sporta centrā izstrādātajām apmācību programmām)
 (nodarbība grupā no 6 līdz 30 personām)</t>
  </si>
  <si>
    <t>Psiholoģiskā atbalsta kurss līdz 12 dienām (Piestātnes ielā 14, Jūrmalā) (neieskaitot izmitināšanas pakalpojumus viesnīcā)</t>
  </si>
  <si>
    <t>Trenažieru zāles apmeklējums Piestātnes ielā 14, Jūrmalā 1 reize
(1 personai)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</si>
</sst>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i/>
      <sz val="10"/>
      <color rgb="FF00000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8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u/>
      <sz val="9"/>
      <color theme="10"/>
      <name val="Calibri"/>
      <family val="2"/>
      <charset val="186"/>
      <scheme val="minor"/>
    </font>
    <font>
      <sz val="9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 applyNumberFormat="0" applyFill="0" applyBorder="0" applyAlignment="0" applyProtection="0"/>
  </cellStyleXfs>
  <cellXfs count="39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1" applyFont="1" applyBorder="1" applyAlignment="1">
      <alignment vertical="center" wrapText="1"/>
    </xf>
    <xf numFmtId="0" fontId="9" fillId="0" borderId="1" xfId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9" fillId="2" borderId="1" xfId="1" applyFont="1" applyFill="1" applyBorder="1" applyAlignment="1">
      <alignment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1" fillId="0" borderId="1" xfId="1" applyFont="1" applyBorder="1" applyAlignment="1">
      <alignment wrapText="1"/>
    </xf>
    <xf numFmtId="0" fontId="4" fillId="0" borderId="1" xfId="0" applyFont="1" applyBorder="1"/>
    <xf numFmtId="0" fontId="2" fillId="0" borderId="1" xfId="0" applyFont="1" applyBorder="1"/>
    <xf numFmtId="0" fontId="9" fillId="0" borderId="0" xfId="1" applyFont="1" applyFill="1" applyBorder="1" applyAlignment="1">
      <alignment horizontal="left" vertical="center" wrapText="1"/>
    </xf>
    <xf numFmtId="0" fontId="13" fillId="0" borderId="0" xfId="0" applyFont="1"/>
    <xf numFmtId="0" fontId="14" fillId="0" borderId="0" xfId="0" applyFont="1"/>
    <xf numFmtId="0" fontId="13" fillId="0" borderId="0" xfId="0" applyFont="1" applyAlignment="1">
      <alignment wrapText="1"/>
    </xf>
    <xf numFmtId="0" fontId="13" fillId="0" borderId="0" xfId="0" applyFont="1" applyAlignment="1">
      <alignment vertical="center"/>
    </xf>
    <xf numFmtId="0" fontId="16" fillId="0" borderId="0" xfId="2" applyFont="1"/>
    <xf numFmtId="0" fontId="17" fillId="0" borderId="0" xfId="0" applyFont="1"/>
    <xf numFmtId="0" fontId="15" fillId="0" borderId="0" xfId="2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3" fontId="12" fillId="0" borderId="1" xfId="0" applyNumberFormat="1" applyFont="1" applyBorder="1"/>
    <xf numFmtId="0" fontId="5" fillId="0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rena.misus@ie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4"/>
  <sheetViews>
    <sheetView tabSelected="1" workbookViewId="0">
      <selection activeCell="O11" sqref="O11"/>
    </sheetView>
  </sheetViews>
  <sheetFormatPr defaultRowHeight="14.5" x14ac:dyDescent="0.35"/>
  <cols>
    <col min="2" max="2" width="27.1796875" customWidth="1"/>
    <col min="3" max="3" width="10.54296875" customWidth="1"/>
    <col min="7" max="7" width="14" customWidth="1"/>
  </cols>
  <sheetData>
    <row r="1" spans="1:11" ht="15.5" x14ac:dyDescent="0.35">
      <c r="E1" s="31" t="s">
        <v>0</v>
      </c>
      <c r="F1" s="31"/>
      <c r="G1" s="31"/>
      <c r="H1" s="31"/>
      <c r="I1" s="31"/>
      <c r="J1" s="31"/>
      <c r="K1" s="31"/>
    </row>
    <row r="2" spans="1:11" ht="76.150000000000006" customHeight="1" x14ac:dyDescent="0.35">
      <c r="E2" s="32" t="s">
        <v>1</v>
      </c>
      <c r="F2" s="32"/>
      <c r="G2" s="32"/>
      <c r="H2" s="32"/>
      <c r="I2" s="32"/>
      <c r="J2" s="32"/>
      <c r="K2" s="32"/>
    </row>
    <row r="4" spans="1:11" ht="15" x14ac:dyDescent="0.35">
      <c r="B4" s="33" t="s">
        <v>2</v>
      </c>
      <c r="C4" s="33"/>
      <c r="D4" s="33"/>
      <c r="E4" s="33"/>
      <c r="F4" s="33"/>
      <c r="G4" s="33"/>
      <c r="H4" s="33"/>
      <c r="I4" s="33"/>
      <c r="J4" s="33"/>
    </row>
    <row r="5" spans="1:11" ht="15" x14ac:dyDescent="0.35">
      <c r="A5" s="34" t="s">
        <v>3</v>
      </c>
      <c r="B5" s="34" t="s">
        <v>4</v>
      </c>
      <c r="C5" s="34" t="s">
        <v>5</v>
      </c>
      <c r="D5" s="35" t="s">
        <v>6</v>
      </c>
      <c r="E5" s="35"/>
      <c r="F5" s="35"/>
      <c r="G5" s="36" t="s">
        <v>7</v>
      </c>
      <c r="H5" s="38" t="s">
        <v>8</v>
      </c>
      <c r="I5" s="38"/>
      <c r="J5" s="38"/>
    </row>
    <row r="6" spans="1:11" ht="30" x14ac:dyDescent="0.35">
      <c r="A6" s="34"/>
      <c r="B6" s="34"/>
      <c r="C6" s="34"/>
      <c r="D6" s="23" t="s">
        <v>9</v>
      </c>
      <c r="E6" s="23" t="s">
        <v>10</v>
      </c>
      <c r="F6" s="24" t="s">
        <v>11</v>
      </c>
      <c r="G6" s="37"/>
      <c r="H6" s="24">
        <v>2025</v>
      </c>
      <c r="I6" s="24">
        <v>2026</v>
      </c>
      <c r="J6" s="24">
        <v>2027</v>
      </c>
    </row>
    <row r="7" spans="1:11" x14ac:dyDescent="0.35">
      <c r="A7" s="22">
        <v>1</v>
      </c>
      <c r="B7" s="22">
        <v>2</v>
      </c>
      <c r="C7" s="22">
        <v>3</v>
      </c>
      <c r="D7" s="1">
        <v>4</v>
      </c>
      <c r="E7" s="1">
        <v>5</v>
      </c>
      <c r="F7" s="2">
        <v>6</v>
      </c>
      <c r="G7" s="2">
        <v>7</v>
      </c>
      <c r="H7" s="2">
        <v>8</v>
      </c>
      <c r="I7" s="2">
        <v>9</v>
      </c>
      <c r="J7" s="2">
        <v>10</v>
      </c>
    </row>
    <row r="8" spans="1:11" ht="26" x14ac:dyDescent="0.35">
      <c r="A8" s="22" t="s">
        <v>12</v>
      </c>
      <c r="B8" s="3" t="s">
        <v>27</v>
      </c>
      <c r="C8" s="4" t="s">
        <v>13</v>
      </c>
      <c r="D8" s="25">
        <v>16.88</v>
      </c>
      <c r="E8" s="6">
        <f>ROUND(D8*0.21,2)</f>
        <v>3.54</v>
      </c>
      <c r="F8" s="5">
        <f>D8+E8</f>
        <v>20.419999999999998</v>
      </c>
      <c r="G8" s="22">
        <v>330</v>
      </c>
      <c r="H8" s="27">
        <v>5333</v>
      </c>
      <c r="I8" s="27">
        <f>ROUND(G8*F8,0)</f>
        <v>6739</v>
      </c>
      <c r="J8" s="27">
        <f>I8</f>
        <v>6739</v>
      </c>
    </row>
    <row r="9" spans="1:11" ht="39" x14ac:dyDescent="0.35">
      <c r="A9" s="22" t="s">
        <v>14</v>
      </c>
      <c r="B9" s="3" t="s">
        <v>28</v>
      </c>
      <c r="C9" s="4" t="s">
        <v>13</v>
      </c>
      <c r="D9" s="25">
        <v>37.24</v>
      </c>
      <c r="E9" s="6">
        <f t="shared" ref="E9:E14" si="0">ROUND(D9*0.21,2)</f>
        <v>7.82</v>
      </c>
      <c r="F9" s="5">
        <f t="shared" ref="F9:F14" si="1">D9+E9</f>
        <v>45.06</v>
      </c>
      <c r="G9" s="22">
        <v>360</v>
      </c>
      <c r="H9" s="27">
        <v>16301</v>
      </c>
      <c r="I9" s="27">
        <f t="shared" ref="I9:I13" si="2">ROUND(G9*F9,0)</f>
        <v>16222</v>
      </c>
      <c r="J9" s="27">
        <f t="shared" ref="J9:J14" si="3">I9</f>
        <v>16222</v>
      </c>
    </row>
    <row r="10" spans="1:11" ht="104" x14ac:dyDescent="0.35">
      <c r="A10" s="22" t="s">
        <v>15</v>
      </c>
      <c r="B10" s="3" t="s">
        <v>29</v>
      </c>
      <c r="C10" s="4" t="s">
        <v>13</v>
      </c>
      <c r="D10" s="25">
        <v>16.899999999999999</v>
      </c>
      <c r="E10" s="6">
        <f t="shared" si="0"/>
        <v>3.55</v>
      </c>
      <c r="F10" s="5">
        <f t="shared" si="1"/>
        <v>20.45</v>
      </c>
      <c r="G10" s="22">
        <v>161</v>
      </c>
      <c r="H10" s="27">
        <v>2573</v>
      </c>
      <c r="I10" s="27">
        <f t="shared" si="2"/>
        <v>3292</v>
      </c>
      <c r="J10" s="27">
        <f t="shared" si="3"/>
        <v>3292</v>
      </c>
    </row>
    <row r="11" spans="1:11" ht="39" x14ac:dyDescent="0.35">
      <c r="A11" s="7" t="s">
        <v>16</v>
      </c>
      <c r="B11" s="3" t="s">
        <v>19</v>
      </c>
      <c r="C11" s="4" t="s">
        <v>13</v>
      </c>
      <c r="D11" s="25">
        <v>24.87</v>
      </c>
      <c r="E11" s="6">
        <f t="shared" si="0"/>
        <v>5.22</v>
      </c>
      <c r="F11" s="5">
        <f t="shared" si="1"/>
        <v>30.09</v>
      </c>
      <c r="G11" s="29">
        <v>200</v>
      </c>
      <c r="H11" s="27">
        <v>4978</v>
      </c>
      <c r="I11" s="27">
        <f>ROUND(G11*F11,0)</f>
        <v>6018</v>
      </c>
      <c r="J11" s="27">
        <f t="shared" si="3"/>
        <v>6018</v>
      </c>
    </row>
    <row r="12" spans="1:11" ht="39" x14ac:dyDescent="0.35">
      <c r="A12" s="22" t="s">
        <v>17</v>
      </c>
      <c r="B12" s="3" t="s">
        <v>31</v>
      </c>
      <c r="C12" s="4" t="s">
        <v>21</v>
      </c>
      <c r="D12" s="25">
        <v>8.58</v>
      </c>
      <c r="E12" s="6">
        <f t="shared" si="0"/>
        <v>1.8</v>
      </c>
      <c r="F12" s="5">
        <f t="shared" si="1"/>
        <v>10.38</v>
      </c>
      <c r="G12" s="22">
        <v>10</v>
      </c>
      <c r="H12" s="27">
        <v>99</v>
      </c>
      <c r="I12" s="27">
        <f t="shared" si="2"/>
        <v>104</v>
      </c>
      <c r="J12" s="27">
        <f t="shared" si="3"/>
        <v>104</v>
      </c>
    </row>
    <row r="13" spans="1:11" ht="52" x14ac:dyDescent="0.35">
      <c r="A13" s="22" t="s">
        <v>18</v>
      </c>
      <c r="B13" s="3" t="s">
        <v>22</v>
      </c>
      <c r="C13" s="4" t="s">
        <v>13</v>
      </c>
      <c r="D13" s="25">
        <v>10.68</v>
      </c>
      <c r="E13" s="6">
        <f t="shared" si="0"/>
        <v>2.2400000000000002</v>
      </c>
      <c r="F13" s="5">
        <f t="shared" si="1"/>
        <v>12.92</v>
      </c>
      <c r="G13" s="22">
        <v>5</v>
      </c>
      <c r="H13" s="27">
        <v>57</v>
      </c>
      <c r="I13" s="27">
        <f t="shared" si="2"/>
        <v>65</v>
      </c>
      <c r="J13" s="27">
        <f t="shared" si="3"/>
        <v>65</v>
      </c>
    </row>
    <row r="14" spans="1:11" ht="52" x14ac:dyDescent="0.35">
      <c r="A14" s="22" t="s">
        <v>20</v>
      </c>
      <c r="B14" s="8" t="s">
        <v>30</v>
      </c>
      <c r="C14" s="9" t="s">
        <v>23</v>
      </c>
      <c r="D14" s="25">
        <v>85.2</v>
      </c>
      <c r="E14" s="6">
        <f t="shared" si="0"/>
        <v>17.89</v>
      </c>
      <c r="F14" s="5">
        <f t="shared" si="1"/>
        <v>103.09</v>
      </c>
      <c r="G14" s="22">
        <v>10</v>
      </c>
      <c r="H14" s="27">
        <v>923</v>
      </c>
      <c r="I14" s="27">
        <f>ROUND(G14*F14,0)</f>
        <v>1031</v>
      </c>
      <c r="J14" s="27">
        <f t="shared" si="3"/>
        <v>1031</v>
      </c>
    </row>
    <row r="15" spans="1:11" ht="15.5" x14ac:dyDescent="0.35">
      <c r="A15" s="10"/>
      <c r="B15" s="11" t="s">
        <v>24</v>
      </c>
      <c r="C15" s="12"/>
      <c r="D15" s="13"/>
      <c r="E15" s="13"/>
      <c r="F15" s="13"/>
      <c r="G15" s="13"/>
      <c r="H15" s="28">
        <f>SUM(H8:H14)</f>
        <v>30264</v>
      </c>
      <c r="I15" s="28">
        <f>SUM(I8:I14)</f>
        <v>33471</v>
      </c>
      <c r="J15" s="28">
        <f>SUM(J8:J14)</f>
        <v>33471</v>
      </c>
    </row>
    <row r="16" spans="1:11" x14ac:dyDescent="0.35">
      <c r="D16" s="14"/>
      <c r="E16" s="14"/>
      <c r="F16" s="14"/>
      <c r="G16" s="14"/>
      <c r="H16" s="14"/>
      <c r="I16" s="14"/>
      <c r="J16" s="14"/>
    </row>
    <row r="17" spans="2:10" ht="18" x14ac:dyDescent="0.4">
      <c r="B17" s="15"/>
      <c r="H17" s="26"/>
    </row>
    <row r="18" spans="2:10" ht="18" x14ac:dyDescent="0.4">
      <c r="D18" s="16"/>
      <c r="I18" s="15"/>
    </row>
    <row r="19" spans="2:10" ht="18" x14ac:dyDescent="0.4">
      <c r="B19" s="17"/>
      <c r="D19" s="16"/>
      <c r="J19" s="15"/>
    </row>
    <row r="20" spans="2:10" ht="18" x14ac:dyDescent="0.35">
      <c r="B20" s="30"/>
      <c r="C20" s="30"/>
      <c r="D20" s="16"/>
      <c r="I20" s="18"/>
    </row>
    <row r="21" spans="2:10" x14ac:dyDescent="0.35">
      <c r="B21" s="19"/>
      <c r="D21" s="16"/>
      <c r="E21" s="16"/>
      <c r="F21" s="16"/>
    </row>
    <row r="22" spans="2:10" x14ac:dyDescent="0.35">
      <c r="D22" s="16"/>
      <c r="E22" s="16"/>
      <c r="F22" s="16"/>
    </row>
    <row r="23" spans="2:10" x14ac:dyDescent="0.35">
      <c r="B23" s="20" t="s">
        <v>25</v>
      </c>
      <c r="D23" s="16"/>
      <c r="E23" s="16"/>
      <c r="F23" s="16"/>
    </row>
    <row r="24" spans="2:10" x14ac:dyDescent="0.35">
      <c r="B24" s="21" t="s">
        <v>26</v>
      </c>
      <c r="D24" s="16"/>
      <c r="E24" s="16"/>
      <c r="F24" s="16"/>
    </row>
  </sheetData>
  <mergeCells count="10">
    <mergeCell ref="B20:C20"/>
    <mergeCell ref="E1:K1"/>
    <mergeCell ref="E2:K2"/>
    <mergeCell ref="B4:J4"/>
    <mergeCell ref="A5:A6"/>
    <mergeCell ref="B5:B6"/>
    <mergeCell ref="C5:C6"/>
    <mergeCell ref="D5:F5"/>
    <mergeCell ref="G5:G6"/>
    <mergeCell ref="H5:J5"/>
  </mergeCells>
  <hyperlinks>
    <hyperlink ref="B24" r:id="rId1"/>
  </hyperlinks>
  <pageMargins left="0.7" right="0.7" top="0.75" bottom="0.75" header="0.3" footer="0.3"/>
  <pageSetup paperSize="9" scale="69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2025-03-24T10:08:11Z</dcterms:modified>
</cp:coreProperties>
</file>