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isma.gavare\Desktop\Aisma\TA_projekti\ANA\Cenradis\"/>
    </mc:Choice>
  </mc:AlternateContent>
  <bookViews>
    <workbookView xWindow="-120" yWindow="-120" windowWidth="29040" windowHeight="15840"/>
  </bookViews>
  <sheets>
    <sheet name="1.pielikums" sheetId="7" r:id="rId1"/>
  </sheets>
  <definedNames>
    <definedName name="_xlnm.Print_Area" localSheetId="0">'1.pielikums'!$A$1:$P$27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7" l="1"/>
  <c r="M16" i="7"/>
  <c r="O16" i="7" s="1"/>
  <c r="J19" i="7"/>
  <c r="K19" i="7" s="1"/>
  <c r="M19" i="7" s="1"/>
  <c r="F19" i="7"/>
  <c r="H19" i="7" s="1"/>
  <c r="E19" i="7"/>
  <c r="J18" i="7"/>
  <c r="K18" i="7" s="1"/>
  <c r="F18" i="7"/>
  <c r="H18" i="7" s="1"/>
  <c r="E18" i="7"/>
  <c r="J17" i="7"/>
  <c r="K17" i="7" s="1"/>
  <c r="F17" i="7"/>
  <c r="H17" i="7" s="1"/>
  <c r="E17" i="7"/>
  <c r="J16" i="7"/>
  <c r="K16" i="7" s="1"/>
  <c r="F16" i="7"/>
  <c r="H16" i="7" s="1"/>
  <c r="E16" i="7"/>
  <c r="J15" i="7"/>
  <c r="K15" i="7" s="1"/>
  <c r="F15" i="7"/>
  <c r="H15" i="7" s="1"/>
  <c r="E15" i="7"/>
  <c r="E14" i="7"/>
  <c r="F14" i="7" s="1"/>
  <c r="E13" i="7"/>
  <c r="F13" i="7" s="1"/>
  <c r="J12" i="7"/>
  <c r="K12" i="7" s="1"/>
  <c r="E12" i="7"/>
  <c r="F12" i="7" s="1"/>
  <c r="H12" i="7" s="1"/>
  <c r="J11" i="7"/>
  <c r="K11" i="7" s="1"/>
  <c r="E11" i="7"/>
  <c r="F11" i="7" s="1"/>
  <c r="H11" i="7" s="1"/>
  <c r="N17" i="7" l="1"/>
  <c r="M17" i="7"/>
  <c r="O17" i="7" s="1"/>
  <c r="N15" i="7"/>
  <c r="M15" i="7"/>
  <c r="O15" i="7" s="1"/>
  <c r="N11" i="7"/>
  <c r="N18" i="7"/>
  <c r="M18" i="7"/>
  <c r="O18" i="7" s="1"/>
  <c r="N14" i="7"/>
  <c r="H14" i="7"/>
  <c r="O14" i="7" s="1"/>
  <c r="N12" i="7"/>
  <c r="M12" i="7"/>
  <c r="O12" i="7" s="1"/>
  <c r="N16" i="7"/>
  <c r="H13" i="7"/>
  <c r="O13" i="7" s="1"/>
  <c r="N13" i="7"/>
  <c r="N19" i="7"/>
  <c r="O19" i="7"/>
  <c r="H20" i="7" l="1"/>
  <c r="M20" i="7"/>
  <c r="O11" i="7"/>
  <c r="O20" i="7" s="1"/>
</calcChain>
</file>

<file path=xl/sharedStrings.xml><?xml version="1.0" encoding="utf-8"?>
<sst xmlns="http://schemas.openxmlformats.org/spreadsheetml/2006/main" count="72" uniqueCount="51">
  <si>
    <t>Kopā</t>
  </si>
  <si>
    <t>1 stunda</t>
  </si>
  <si>
    <t>Nr.p.k.</t>
  </si>
  <si>
    <t>Mērvienība</t>
  </si>
  <si>
    <t>1 diena</t>
  </si>
  <si>
    <t>1 reize</t>
  </si>
  <si>
    <t>Sporta instruktora pakalpojumi (papildus iegādājoties trenažieru zāles apmeklējumu Piestātnes ielā 14, Jūrmalā)</t>
  </si>
  <si>
    <t>Psihologa individuālā konsultācija
(krīzes situāciju un stresa pārvarēšanas jomās)</t>
  </si>
  <si>
    <t>1. pielikums</t>
  </si>
  <si>
    <t>Informācija par maksas pakalpojumu cenu un plānoto ieņēmumu izmaiņām</t>
  </si>
  <si>
    <t>Pakalpojuma veids</t>
  </si>
  <si>
    <t>Spēkā esošais cenrādis</t>
  </si>
  <si>
    <t>Precizētais cenrādis</t>
  </si>
  <si>
    <t>Paskaidrojums par cenu izmaiņām</t>
  </si>
  <si>
    <t>Plānotais skaits gadā</t>
  </si>
  <si>
    <t>Cena ar PVN</t>
  </si>
  <si>
    <t>Plānotie ieņēmumi kopā ar PVN</t>
  </si>
  <si>
    <t>14 = (11-6)</t>
  </si>
  <si>
    <t>15=(13-8)</t>
  </si>
  <si>
    <t>1.</t>
  </si>
  <si>
    <t xml:space="preserve">Palielinājums sakarā ar tiešo un netiešo izmaksu palielināšanos </t>
  </si>
  <si>
    <t>2.</t>
  </si>
  <si>
    <t>3.</t>
  </si>
  <si>
    <t>Ministru kabineta noteikumu projekta „Grozījums Ministru kabineta 2017.gada 3.oktobra noteikumos Nr.600 “Iekšlietu Ministrijas veselības un sporta centra maksas pakalpojumu cenrādis” sākotnējās ietekmes novērtējuma ziņojumam (anotācijai)</t>
  </si>
  <si>
    <t>4.</t>
  </si>
  <si>
    <t>5.</t>
  </si>
  <si>
    <t>6.</t>
  </si>
  <si>
    <t>7.</t>
  </si>
  <si>
    <t>8.</t>
  </si>
  <si>
    <t>9.</t>
  </si>
  <si>
    <t xml:space="preserve">1 stunda </t>
  </si>
  <si>
    <t>X</t>
  </si>
  <si>
    <t>Misus 67829852</t>
  </si>
  <si>
    <t>irena.misus@iem.gov.lv</t>
  </si>
  <si>
    <r>
      <t xml:space="preserve">Izmaiņas, </t>
    </r>
    <r>
      <rPr>
        <i/>
        <sz val="10"/>
        <color indexed="8"/>
        <rFont val="Times New Roman"/>
        <family val="1"/>
        <charset val="186"/>
      </rPr>
      <t>euro</t>
    </r>
  </si>
  <si>
    <r>
      <t>Cena bez PVN (</t>
    </r>
    <r>
      <rPr>
        <i/>
        <sz val="10"/>
        <color indexed="8"/>
        <rFont val="Times New Roman"/>
        <family val="1"/>
        <charset val="186"/>
      </rPr>
      <t>euro</t>
    </r>
    <r>
      <rPr>
        <sz val="10"/>
        <color indexed="8"/>
        <rFont val="Times New Roman"/>
        <family val="1"/>
        <charset val="186"/>
      </rPr>
      <t>)</t>
    </r>
  </si>
  <si>
    <r>
      <t>PVN (</t>
    </r>
    <r>
      <rPr>
        <i/>
        <sz val="10"/>
        <color indexed="8"/>
        <rFont val="Times New Roman"/>
        <family val="1"/>
        <charset val="186"/>
      </rPr>
      <t>euro</t>
    </r>
    <r>
      <rPr>
        <sz val="10"/>
        <color indexed="8"/>
        <rFont val="Times New Roman"/>
        <family val="1"/>
        <charset val="186"/>
      </rPr>
      <t>)</t>
    </r>
  </si>
  <si>
    <r>
      <t>Cena ar PVN (</t>
    </r>
    <r>
      <rPr>
        <i/>
        <sz val="10"/>
        <color indexed="8"/>
        <rFont val="Times New Roman"/>
        <family val="1"/>
        <charset val="186"/>
      </rPr>
      <t>euro</t>
    </r>
    <r>
      <rPr>
        <sz val="10"/>
        <color indexed="8"/>
        <rFont val="Times New Roman"/>
        <family val="1"/>
        <charset val="186"/>
      </rPr>
      <t>)</t>
    </r>
  </si>
  <si>
    <r>
      <t>Plānotie ieņēmumi kopā ar PVN (</t>
    </r>
    <r>
      <rPr>
        <i/>
        <sz val="10"/>
        <color indexed="8"/>
        <rFont val="Times New Roman"/>
        <family val="1"/>
        <charset val="186"/>
      </rPr>
      <t>euro</t>
    </r>
    <r>
      <rPr>
        <sz val="10"/>
        <color indexed="8"/>
        <rFont val="Times New Roman"/>
        <family val="1"/>
        <charset val="186"/>
      </rPr>
      <t>)</t>
    </r>
  </si>
  <si>
    <t>Palielinājums sakarā ar tiešo un netiešo izmaksu palielināšanos un plānotā pakalpojumu skaita palielinājumu, ņemot vērā iepriekšējo periodu izpildes datus</t>
  </si>
  <si>
    <t>Tuvcīņas zāles noma (zāle, dušas, ģērbtuves) Klusajā ielā 12, Rīgā</t>
  </si>
  <si>
    <t>Sporta spēļu zāles noma (zāle, dušas, ģērbtuves) Klusajā ielā 12, Rīgā</t>
  </si>
  <si>
    <t>Šautuves noma Klusajā ielā 12, Rīgā
(1 celiņš)</t>
  </si>
  <si>
    <t>Šaušanas instruktora pakalpojumi
(papildus nomājot šautuvi ar vienu celiņu)</t>
  </si>
  <si>
    <t>Nodarbība psiholoģijas jomā grupā
(lekcijas, atbalsta grupu nodarbības u. tml. atbilstoši Iekšlietu ministrijas veselības un sporta centrā izstrādātajām apmācību programmām)
 (nodarbība grupā no 6 līdz 30 personām)</t>
  </si>
  <si>
    <t>Psiholoģiskā atbalsta kurss līdz 12 dienām (Piestātnes ielā 14, Jūrmalā) (neieskaitot izmitināšanas pakalpojumus viesnīcā)</t>
  </si>
  <si>
    <t>Samazinājums sakarā ar pakalpojuma sniegšanas pārtraukšanu</t>
  </si>
  <si>
    <t>Samazinājums sakarā ar tiešo un netiešo izmaksu samazināšanos</t>
  </si>
  <si>
    <t>Trenažieru zāles apmeklējums Piestātnes ielā 14, Jūrmalā 1 reize
(1 personai)</t>
  </si>
  <si>
    <t xml:space="preserve">Pakalpojuma cenas palielinājums sakarā ar tiešo un netiešo izmaksu palielināšanos </t>
  </si>
  <si>
    <t>Pakalpojuma cenas samazinājums sakarā ar netiešo izmaksu samazināšanos un ieņēmumu palielinājums sakarā ar plānoto pakalpojumu skaita palielinājumu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</si>
</sst>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86"/>
      <scheme val="minor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4" fillId="0" borderId="0"/>
  </cellStyleXfs>
  <cellXfs count="57">
    <xf numFmtId="0" fontId="0" fillId="0" borderId="0" xfId="0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1" fillId="0" borderId="0" xfId="2" applyFont="1" applyBorder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/>
    <xf numFmtId="0" fontId="13" fillId="0" borderId="0" xfId="0" applyFont="1"/>
    <xf numFmtId="0" fontId="11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/>
    <xf numFmtId="0" fontId="1" fillId="0" borderId="1" xfId="2" applyFont="1" applyBorder="1" applyAlignment="1">
      <alignment vertical="center" wrapText="1"/>
    </xf>
    <xf numFmtId="0" fontId="1" fillId="2" borderId="1" xfId="2" applyFont="1" applyFill="1" applyBorder="1" applyAlignment="1">
      <alignment vertical="center" wrapText="1"/>
    </xf>
    <xf numFmtId="0" fontId="5" fillId="0" borderId="0" xfId="1"/>
    <xf numFmtId="0" fontId="7" fillId="0" borderId="0" xfId="0" applyFont="1" applyAlignment="1"/>
    <xf numFmtId="0" fontId="7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3" fontId="15" fillId="0" borderId="7" xfId="0" applyNumberFormat="1" applyFont="1" applyBorder="1" applyAlignment="1">
      <alignment horizontal="center"/>
    </xf>
    <xf numFmtId="4" fontId="16" fillId="0" borderId="3" xfId="0" applyNumberFormat="1" applyFont="1" applyFill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/>
    </xf>
    <xf numFmtId="0" fontId="1" fillId="0" borderId="4" xfId="2" applyFont="1" applyBorder="1" applyAlignment="1">
      <alignment horizontal="center" vertical="center" wrapText="1"/>
    </xf>
    <xf numFmtId="14" fontId="16" fillId="0" borderId="3" xfId="0" applyNumberFormat="1" applyFont="1" applyBorder="1" applyAlignment="1">
      <alignment horizontal="center" vertical="center" wrapText="1"/>
    </xf>
    <xf numFmtId="0" fontId="1" fillId="2" borderId="4" xfId="2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2" fillId="0" borderId="6" xfId="2" applyFont="1" applyBorder="1" applyAlignment="1">
      <alignment wrapText="1"/>
    </xf>
    <xf numFmtId="0" fontId="14" fillId="0" borderId="7" xfId="0" applyFont="1" applyBorder="1"/>
    <xf numFmtId="0" fontId="16" fillId="0" borderId="8" xfId="0" applyFont="1" applyBorder="1" applyAlignment="1">
      <alignment horizontal="left" vertical="center" wrapText="1"/>
    </xf>
    <xf numFmtId="0" fontId="6" fillId="0" borderId="9" xfId="0" applyFont="1" applyBorder="1"/>
    <xf numFmtId="0" fontId="16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ena.misus@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2"/>
  <sheetViews>
    <sheetView tabSelected="1" workbookViewId="0">
      <selection activeCell="A4" sqref="A4:M4"/>
    </sheetView>
  </sheetViews>
  <sheetFormatPr defaultRowHeight="14.5" x14ac:dyDescent="0.35"/>
  <cols>
    <col min="1" max="1" width="9.1796875" style="4" customWidth="1"/>
    <col min="2" max="2" width="37.26953125" customWidth="1"/>
    <col min="3" max="3" width="11" customWidth="1"/>
    <col min="4" max="6" width="9.1796875" style="5" customWidth="1"/>
    <col min="8" max="8" width="9.453125" customWidth="1"/>
    <col min="13" max="13" width="8.7265625" customWidth="1"/>
    <col min="15" max="15" width="10.54296875" customWidth="1"/>
    <col min="16" max="16" width="31.453125" customWidth="1"/>
  </cols>
  <sheetData>
    <row r="1" spans="1:24" ht="15.5" x14ac:dyDescent="0.35">
      <c r="I1" s="14"/>
      <c r="J1" s="14"/>
      <c r="K1" s="14"/>
      <c r="L1" s="14"/>
      <c r="M1" s="14"/>
      <c r="N1" s="14" t="s">
        <v>8</v>
      </c>
      <c r="O1" s="14"/>
    </row>
    <row r="2" spans="1:24" ht="81" customHeight="1" x14ac:dyDescent="0.35">
      <c r="I2" s="15"/>
      <c r="J2" s="15"/>
      <c r="K2" s="15"/>
      <c r="L2" s="15"/>
      <c r="M2" s="15"/>
      <c r="N2" s="40" t="s">
        <v>23</v>
      </c>
      <c r="O2" s="40"/>
      <c r="P2" s="40"/>
      <c r="R2" s="41"/>
      <c r="S2" s="41"/>
      <c r="T2" s="41"/>
      <c r="U2" s="41"/>
      <c r="V2" s="41"/>
      <c r="W2" s="41"/>
      <c r="X2" s="41"/>
    </row>
    <row r="3" spans="1:24" ht="15.5" x14ac:dyDescent="0.35">
      <c r="A3" s="1"/>
      <c r="M3" s="2"/>
      <c r="R3" s="40"/>
      <c r="S3" s="40"/>
      <c r="T3" s="40"/>
      <c r="U3" s="40"/>
      <c r="V3" s="40"/>
      <c r="W3" s="40"/>
      <c r="X3" s="40"/>
    </row>
    <row r="4" spans="1:24" ht="17.5" x14ac:dyDescent="0.35">
      <c r="A4" s="42" t="s">
        <v>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24" ht="21" customHeight="1" x14ac:dyDescent="0.35">
      <c r="A5" s="1"/>
    </row>
    <row r="6" spans="1:24" ht="16" thickBot="1" x14ac:dyDescent="0.4">
      <c r="A6" s="1"/>
    </row>
    <row r="7" spans="1:24" x14ac:dyDescent="0.35">
      <c r="A7" s="43" t="s">
        <v>2</v>
      </c>
      <c r="B7" s="46" t="s">
        <v>10</v>
      </c>
      <c r="C7" s="49" t="s">
        <v>3</v>
      </c>
      <c r="D7" s="52" t="s">
        <v>11</v>
      </c>
      <c r="E7" s="53"/>
      <c r="F7" s="53"/>
      <c r="G7" s="53"/>
      <c r="H7" s="54"/>
      <c r="I7" s="52" t="s">
        <v>12</v>
      </c>
      <c r="J7" s="53"/>
      <c r="K7" s="53"/>
      <c r="L7" s="53"/>
      <c r="M7" s="54"/>
      <c r="N7" s="52" t="s">
        <v>34</v>
      </c>
      <c r="O7" s="54"/>
      <c r="P7" s="55" t="s">
        <v>13</v>
      </c>
    </row>
    <row r="8" spans="1:24" ht="39" x14ac:dyDescent="0.35">
      <c r="A8" s="44"/>
      <c r="B8" s="47"/>
      <c r="C8" s="50"/>
      <c r="D8" s="38" t="s">
        <v>35</v>
      </c>
      <c r="E8" s="39" t="s">
        <v>36</v>
      </c>
      <c r="F8" s="39" t="s">
        <v>37</v>
      </c>
      <c r="G8" s="39" t="s">
        <v>14</v>
      </c>
      <c r="H8" s="37" t="s">
        <v>38</v>
      </c>
      <c r="I8" s="38" t="s">
        <v>35</v>
      </c>
      <c r="J8" s="39" t="s">
        <v>36</v>
      </c>
      <c r="K8" s="39" t="s">
        <v>37</v>
      </c>
      <c r="L8" s="39" t="s">
        <v>14</v>
      </c>
      <c r="M8" s="37" t="s">
        <v>38</v>
      </c>
      <c r="N8" s="36" t="s">
        <v>15</v>
      </c>
      <c r="O8" s="33" t="s">
        <v>16</v>
      </c>
      <c r="P8" s="56"/>
    </row>
    <row r="9" spans="1:24" ht="20.5" customHeight="1" x14ac:dyDescent="0.35">
      <c r="A9" s="45"/>
      <c r="B9" s="48"/>
      <c r="C9" s="51"/>
      <c r="D9" s="38"/>
      <c r="E9" s="39"/>
      <c r="F9" s="39"/>
      <c r="G9" s="39"/>
      <c r="H9" s="37"/>
      <c r="I9" s="38"/>
      <c r="J9" s="39"/>
      <c r="K9" s="39"/>
      <c r="L9" s="39"/>
      <c r="M9" s="37"/>
      <c r="N9" s="36" t="s">
        <v>17</v>
      </c>
      <c r="O9" s="33" t="s">
        <v>18</v>
      </c>
      <c r="P9" s="56"/>
    </row>
    <row r="10" spans="1:24" x14ac:dyDescent="0.35">
      <c r="A10" s="36">
        <v>1</v>
      </c>
      <c r="B10" s="34">
        <v>2</v>
      </c>
      <c r="C10" s="33">
        <v>3</v>
      </c>
      <c r="D10" s="36">
        <v>4</v>
      </c>
      <c r="E10" s="34">
        <v>5</v>
      </c>
      <c r="F10" s="34">
        <v>6</v>
      </c>
      <c r="G10" s="34">
        <v>7</v>
      </c>
      <c r="H10" s="33">
        <v>8</v>
      </c>
      <c r="I10" s="36">
        <v>9</v>
      </c>
      <c r="J10" s="34">
        <v>10</v>
      </c>
      <c r="K10" s="34">
        <v>11</v>
      </c>
      <c r="L10" s="34">
        <v>12</v>
      </c>
      <c r="M10" s="33">
        <v>13</v>
      </c>
      <c r="N10" s="36">
        <v>14</v>
      </c>
      <c r="O10" s="33">
        <v>15</v>
      </c>
      <c r="P10" s="35">
        <v>16</v>
      </c>
    </row>
    <row r="11" spans="1:24" ht="64.5" customHeight="1" x14ac:dyDescent="0.35">
      <c r="A11" s="36" t="s">
        <v>19</v>
      </c>
      <c r="B11" s="11" t="s">
        <v>40</v>
      </c>
      <c r="C11" s="25" t="s">
        <v>1</v>
      </c>
      <c r="D11" s="18">
        <v>14.1</v>
      </c>
      <c r="E11" s="16">
        <f>ROUND(D11*0.21,2)</f>
        <v>2.96</v>
      </c>
      <c r="F11" s="17">
        <f>D11+E11</f>
        <v>17.059999999999999</v>
      </c>
      <c r="G11" s="34">
        <v>277</v>
      </c>
      <c r="H11" s="33">
        <f>ROUND(F11*G11,0)</f>
        <v>4726</v>
      </c>
      <c r="I11" s="18">
        <v>16.88</v>
      </c>
      <c r="J11" s="16">
        <f>ROUND(I11*0.21,2)</f>
        <v>3.54</v>
      </c>
      <c r="K11" s="17">
        <f>I11+J11</f>
        <v>20.419999999999998</v>
      </c>
      <c r="L11" s="34">
        <v>330</v>
      </c>
      <c r="M11" s="33">
        <f>ROUND(K11*L11,0)</f>
        <v>6739</v>
      </c>
      <c r="N11" s="23">
        <f t="shared" ref="N11:N17" si="0">K11-F11</f>
        <v>3.3599999999999994</v>
      </c>
      <c r="O11" s="19">
        <f t="shared" ref="O11:O17" si="1">M11-H11</f>
        <v>2013</v>
      </c>
      <c r="P11" s="31" t="s">
        <v>39</v>
      </c>
    </row>
    <row r="12" spans="1:24" ht="33" customHeight="1" x14ac:dyDescent="0.35">
      <c r="A12" s="36" t="s">
        <v>21</v>
      </c>
      <c r="B12" s="11" t="s">
        <v>41</v>
      </c>
      <c r="C12" s="25" t="s">
        <v>1</v>
      </c>
      <c r="D12" s="18">
        <v>37.42</v>
      </c>
      <c r="E12" s="16">
        <f t="shared" ref="E12:E19" si="2">ROUND(D12*0.21,2)</f>
        <v>7.86</v>
      </c>
      <c r="F12" s="17">
        <f t="shared" ref="F12:F19" si="3">D12+E12</f>
        <v>45.28</v>
      </c>
      <c r="G12" s="34">
        <v>360</v>
      </c>
      <c r="H12" s="33">
        <f t="shared" ref="H12:H19" si="4">ROUND(F12*G12,0)</f>
        <v>16301</v>
      </c>
      <c r="I12" s="18">
        <v>37.24</v>
      </c>
      <c r="J12" s="16">
        <f t="shared" ref="J12:J19" si="5">ROUND(I12*0.21,2)</f>
        <v>7.82</v>
      </c>
      <c r="K12" s="17">
        <f t="shared" ref="K12:K19" si="6">I12+J12</f>
        <v>45.06</v>
      </c>
      <c r="L12" s="34">
        <v>360</v>
      </c>
      <c r="M12" s="33">
        <f t="shared" ref="M12:M19" si="7">ROUND(K12*L12,0)</f>
        <v>16222</v>
      </c>
      <c r="N12" s="23">
        <f>K12-F12</f>
        <v>-0.21999999999999886</v>
      </c>
      <c r="O12" s="19">
        <f>M12-H12</f>
        <v>-79</v>
      </c>
      <c r="P12" s="31" t="s">
        <v>47</v>
      </c>
    </row>
    <row r="13" spans="1:24" ht="26" x14ac:dyDescent="0.35">
      <c r="A13" s="36" t="s">
        <v>22</v>
      </c>
      <c r="B13" s="11" t="s">
        <v>42</v>
      </c>
      <c r="C13" s="25" t="s">
        <v>30</v>
      </c>
      <c r="D13" s="18">
        <v>25.72</v>
      </c>
      <c r="E13" s="16">
        <f t="shared" si="2"/>
        <v>5.4</v>
      </c>
      <c r="F13" s="17">
        <f t="shared" si="3"/>
        <v>31.119999999999997</v>
      </c>
      <c r="G13" s="34">
        <v>10</v>
      </c>
      <c r="H13" s="33">
        <f t="shared" si="4"/>
        <v>311</v>
      </c>
      <c r="I13" s="18"/>
      <c r="J13" s="16"/>
      <c r="K13" s="17"/>
      <c r="L13" s="34"/>
      <c r="M13" s="33"/>
      <c r="N13" s="23">
        <f>K13-F13</f>
        <v>-31.119999999999997</v>
      </c>
      <c r="O13" s="19">
        <f>M13-H13</f>
        <v>-311</v>
      </c>
      <c r="P13" s="31" t="s">
        <v>46</v>
      </c>
    </row>
    <row r="14" spans="1:24" ht="26" x14ac:dyDescent="0.35">
      <c r="A14" s="36" t="s">
        <v>24</v>
      </c>
      <c r="B14" s="11" t="s">
        <v>43</v>
      </c>
      <c r="C14" s="25" t="s">
        <v>1</v>
      </c>
      <c r="D14" s="18">
        <v>9.08</v>
      </c>
      <c r="E14" s="16">
        <f t="shared" si="2"/>
        <v>1.91</v>
      </c>
      <c r="F14" s="17">
        <f t="shared" si="3"/>
        <v>10.99</v>
      </c>
      <c r="G14" s="34">
        <v>12</v>
      </c>
      <c r="H14" s="33">
        <f t="shared" si="4"/>
        <v>132</v>
      </c>
      <c r="I14" s="18"/>
      <c r="J14" s="16"/>
      <c r="K14" s="17"/>
      <c r="L14" s="34"/>
      <c r="M14" s="33"/>
      <c r="N14" s="23">
        <f t="shared" si="0"/>
        <v>-10.99</v>
      </c>
      <c r="O14" s="19">
        <f t="shared" si="1"/>
        <v>-132</v>
      </c>
      <c r="P14" s="31" t="s">
        <v>46</v>
      </c>
    </row>
    <row r="15" spans="1:24" ht="65" x14ac:dyDescent="0.35">
      <c r="A15" s="36" t="s">
        <v>25</v>
      </c>
      <c r="B15" s="11" t="s">
        <v>44</v>
      </c>
      <c r="C15" s="25" t="s">
        <v>1</v>
      </c>
      <c r="D15" s="18">
        <v>13.36</v>
      </c>
      <c r="E15" s="16">
        <f t="shared" si="2"/>
        <v>2.81</v>
      </c>
      <c r="F15" s="17">
        <f t="shared" si="3"/>
        <v>16.169999999999998</v>
      </c>
      <c r="G15" s="34">
        <v>161</v>
      </c>
      <c r="H15" s="33">
        <f t="shared" si="4"/>
        <v>2603</v>
      </c>
      <c r="I15" s="18">
        <v>16.899999999999999</v>
      </c>
      <c r="J15" s="16">
        <f t="shared" si="5"/>
        <v>3.55</v>
      </c>
      <c r="K15" s="17">
        <f t="shared" si="6"/>
        <v>20.45</v>
      </c>
      <c r="L15" s="34">
        <v>161</v>
      </c>
      <c r="M15" s="33">
        <f t="shared" si="7"/>
        <v>3292</v>
      </c>
      <c r="N15" s="23">
        <f t="shared" si="0"/>
        <v>4.2800000000000011</v>
      </c>
      <c r="O15" s="19">
        <f t="shared" si="1"/>
        <v>689</v>
      </c>
      <c r="P15" s="31" t="s">
        <v>49</v>
      </c>
    </row>
    <row r="16" spans="1:24" ht="52" x14ac:dyDescent="0.35">
      <c r="A16" s="26" t="s">
        <v>26</v>
      </c>
      <c r="B16" s="11" t="s">
        <v>7</v>
      </c>
      <c r="C16" s="25" t="s">
        <v>1</v>
      </c>
      <c r="D16" s="18">
        <v>26.24</v>
      </c>
      <c r="E16" s="16">
        <f t="shared" si="2"/>
        <v>5.51</v>
      </c>
      <c r="F16" s="17">
        <f t="shared" si="3"/>
        <v>31.75</v>
      </c>
      <c r="G16" s="34">
        <v>161</v>
      </c>
      <c r="H16" s="33">
        <f t="shared" si="4"/>
        <v>5112</v>
      </c>
      <c r="I16" s="18">
        <v>24.87</v>
      </c>
      <c r="J16" s="16">
        <f t="shared" si="5"/>
        <v>5.22</v>
      </c>
      <c r="K16" s="17">
        <f t="shared" si="6"/>
        <v>30.09</v>
      </c>
      <c r="L16" s="34">
        <v>200</v>
      </c>
      <c r="M16" s="33">
        <f>ROUND(K16*L16,0)</f>
        <v>6018</v>
      </c>
      <c r="N16" s="23">
        <f t="shared" si="0"/>
        <v>-1.6600000000000001</v>
      </c>
      <c r="O16" s="19">
        <f>M16-H16</f>
        <v>906</v>
      </c>
      <c r="P16" s="31" t="s">
        <v>50</v>
      </c>
    </row>
    <row r="17" spans="1:16" ht="39" x14ac:dyDescent="0.35">
      <c r="A17" s="36" t="s">
        <v>27</v>
      </c>
      <c r="B17" s="11" t="s">
        <v>48</v>
      </c>
      <c r="C17" s="25" t="s">
        <v>5</v>
      </c>
      <c r="D17" s="18">
        <v>8.14</v>
      </c>
      <c r="E17" s="16">
        <f t="shared" si="2"/>
        <v>1.71</v>
      </c>
      <c r="F17" s="17">
        <f t="shared" si="3"/>
        <v>9.8500000000000014</v>
      </c>
      <c r="G17" s="34">
        <v>10</v>
      </c>
      <c r="H17" s="33">
        <f t="shared" si="4"/>
        <v>99</v>
      </c>
      <c r="I17" s="18">
        <v>8.58</v>
      </c>
      <c r="J17" s="16">
        <f t="shared" si="5"/>
        <v>1.8</v>
      </c>
      <c r="K17" s="17">
        <f t="shared" si="6"/>
        <v>10.38</v>
      </c>
      <c r="L17" s="34">
        <v>10</v>
      </c>
      <c r="M17" s="33">
        <f t="shared" si="7"/>
        <v>104</v>
      </c>
      <c r="N17" s="23">
        <f t="shared" si="0"/>
        <v>0.52999999999999936</v>
      </c>
      <c r="O17" s="19">
        <f t="shared" si="1"/>
        <v>5</v>
      </c>
      <c r="P17" s="31" t="s">
        <v>20</v>
      </c>
    </row>
    <row r="18" spans="1:16" ht="39" x14ac:dyDescent="0.35">
      <c r="A18" s="36" t="s">
        <v>28</v>
      </c>
      <c r="B18" s="11" t="s">
        <v>6</v>
      </c>
      <c r="C18" s="25" t="s">
        <v>1</v>
      </c>
      <c r="D18" s="18">
        <v>9.4</v>
      </c>
      <c r="E18" s="16">
        <f t="shared" si="2"/>
        <v>1.97</v>
      </c>
      <c r="F18" s="17">
        <f t="shared" si="3"/>
        <v>11.370000000000001</v>
      </c>
      <c r="G18" s="34">
        <v>5</v>
      </c>
      <c r="H18" s="33">
        <f t="shared" si="4"/>
        <v>57</v>
      </c>
      <c r="I18" s="18">
        <v>10.68</v>
      </c>
      <c r="J18" s="16">
        <f t="shared" si="5"/>
        <v>2.2400000000000002</v>
      </c>
      <c r="K18" s="17">
        <f t="shared" si="6"/>
        <v>12.92</v>
      </c>
      <c r="L18" s="34">
        <v>5</v>
      </c>
      <c r="M18" s="33">
        <f t="shared" si="7"/>
        <v>65</v>
      </c>
      <c r="N18" s="23">
        <f>K18-F18</f>
        <v>1.5499999999999989</v>
      </c>
      <c r="O18" s="19">
        <f>M18-H18</f>
        <v>8</v>
      </c>
      <c r="P18" s="31" t="s">
        <v>20</v>
      </c>
    </row>
    <row r="19" spans="1:16" ht="39" x14ac:dyDescent="0.35">
      <c r="A19" s="36" t="s">
        <v>29</v>
      </c>
      <c r="B19" s="12" t="s">
        <v>45</v>
      </c>
      <c r="C19" s="27" t="s">
        <v>4</v>
      </c>
      <c r="D19" s="18">
        <v>76.28</v>
      </c>
      <c r="E19" s="16">
        <f t="shared" si="2"/>
        <v>16.02</v>
      </c>
      <c r="F19" s="17">
        <f t="shared" si="3"/>
        <v>92.3</v>
      </c>
      <c r="G19" s="34">
        <v>10</v>
      </c>
      <c r="H19" s="33">
        <f t="shared" si="4"/>
        <v>923</v>
      </c>
      <c r="I19" s="18">
        <v>85.2</v>
      </c>
      <c r="J19" s="16">
        <f t="shared" si="5"/>
        <v>17.89</v>
      </c>
      <c r="K19" s="17">
        <f t="shared" si="6"/>
        <v>103.09</v>
      </c>
      <c r="L19" s="34">
        <v>10</v>
      </c>
      <c r="M19" s="33">
        <f t="shared" si="7"/>
        <v>1031</v>
      </c>
      <c r="N19" s="23">
        <f>K19-F19</f>
        <v>10.790000000000006</v>
      </c>
      <c r="O19" s="19">
        <f>M19-H19</f>
        <v>108</v>
      </c>
      <c r="P19" s="31" t="s">
        <v>20</v>
      </c>
    </row>
    <row r="20" spans="1:16" s="10" customFormat="1" ht="22.9" customHeight="1" thickBot="1" x14ac:dyDescent="0.4">
      <c r="A20" s="28"/>
      <c r="B20" s="29" t="s">
        <v>0</v>
      </c>
      <c r="C20" s="30"/>
      <c r="D20" s="20" t="s">
        <v>31</v>
      </c>
      <c r="E20" s="21" t="s">
        <v>31</v>
      </c>
      <c r="F20" s="21" t="s">
        <v>31</v>
      </c>
      <c r="G20" s="21" t="s">
        <v>31</v>
      </c>
      <c r="H20" s="22">
        <f>SUM(H11:H19)</f>
        <v>30264</v>
      </c>
      <c r="I20" s="20" t="s">
        <v>31</v>
      </c>
      <c r="J20" s="21" t="s">
        <v>31</v>
      </c>
      <c r="K20" s="21" t="s">
        <v>31</v>
      </c>
      <c r="L20" s="21" t="s">
        <v>31</v>
      </c>
      <c r="M20" s="22">
        <f>SUM(M11:M19)</f>
        <v>33471</v>
      </c>
      <c r="N20" s="24" t="s">
        <v>31</v>
      </c>
      <c r="O20" s="22">
        <f>SUM(O11:O19)</f>
        <v>3207</v>
      </c>
      <c r="P20" s="32"/>
    </row>
    <row r="21" spans="1:16" ht="22.9" customHeight="1" x14ac:dyDescent="0.35">
      <c r="A21" s="3"/>
      <c r="B21" s="8"/>
      <c r="D21"/>
      <c r="E21"/>
      <c r="F21" s="8"/>
      <c r="G21" s="9"/>
      <c r="H21" s="9"/>
    </row>
    <row r="22" spans="1:16" ht="25.15" customHeight="1" x14ac:dyDescent="0.4">
      <c r="A22" s="7"/>
      <c r="C22" s="5"/>
      <c r="F22"/>
      <c r="M22" s="7"/>
    </row>
    <row r="23" spans="1:16" ht="13.5" customHeight="1" x14ac:dyDescent="0.4">
      <c r="A23"/>
      <c r="C23" s="5"/>
      <c r="F23"/>
      <c r="N23" s="7"/>
    </row>
    <row r="24" spans="1:16" x14ac:dyDescent="0.35">
      <c r="A24" s="6"/>
      <c r="C24" s="5"/>
      <c r="F24"/>
    </row>
    <row r="25" spans="1:16" x14ac:dyDescent="0.35">
      <c r="A25"/>
      <c r="C25" s="5"/>
      <c r="F25"/>
    </row>
    <row r="26" spans="1:16" x14ac:dyDescent="0.35">
      <c r="A26" s="6" t="s">
        <v>32</v>
      </c>
      <c r="C26" s="5"/>
      <c r="F26"/>
    </row>
    <row r="27" spans="1:16" x14ac:dyDescent="0.35">
      <c r="A27" s="13" t="s">
        <v>33</v>
      </c>
      <c r="C27" s="5"/>
      <c r="F27"/>
    </row>
    <row r="30" spans="1:16" ht="36" customHeight="1" x14ac:dyDescent="0.35"/>
    <row r="41" spans="2:2" ht="15.5" x14ac:dyDescent="0.35">
      <c r="B41" s="8"/>
    </row>
    <row r="42" spans="2:2" ht="15.5" x14ac:dyDescent="0.35">
      <c r="B42" s="8"/>
    </row>
  </sheetData>
  <mergeCells count="21">
    <mergeCell ref="N2:P2"/>
    <mergeCell ref="R2:X2"/>
    <mergeCell ref="R3:X3"/>
    <mergeCell ref="A4:M4"/>
    <mergeCell ref="A7:A9"/>
    <mergeCell ref="B7:B9"/>
    <mergeCell ref="C7:C9"/>
    <mergeCell ref="D7:H7"/>
    <mergeCell ref="I7:M7"/>
    <mergeCell ref="N7:O7"/>
    <mergeCell ref="M8:M9"/>
    <mergeCell ref="P7:P9"/>
    <mergeCell ref="D8:D9"/>
    <mergeCell ref="E8:E9"/>
    <mergeCell ref="F8:F9"/>
    <mergeCell ref="G8:G9"/>
    <mergeCell ref="H8:H9"/>
    <mergeCell ref="I8:I9"/>
    <mergeCell ref="J8:J9"/>
    <mergeCell ref="K8:K9"/>
    <mergeCell ref="L8:L9"/>
  </mergeCells>
  <hyperlinks>
    <hyperlink ref="A27" r:id="rId1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r:id="rId2"/>
  <headerFooter>
    <oddFooter>&amp;LIeMAnotp1_cenr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1.pielikums</vt:lpstr>
      <vt:lpstr>'1.pielikums'!Print_Area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</dc:creator>
  <cp:lastModifiedBy>Aisma Gavare</cp:lastModifiedBy>
  <cp:lastPrinted>2025-03-12T12:07:31Z</cp:lastPrinted>
  <dcterms:created xsi:type="dcterms:W3CDTF">2013-04-12T10:32:47Z</dcterms:created>
  <dcterms:modified xsi:type="dcterms:W3CDTF">2025-03-24T10:04:22Z</dcterms:modified>
</cp:coreProperties>
</file>