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Z:\Investiciju un Eiropas savienibas fondu uzraudzibas departaments\02 ESFONDI 2021-2027\01-PLANOSANA\05 RECOVERY\IEVIESANA\4_1_1_3_i SAVA\MK_NOTEIKUMI\07_02_2023\"/>
    </mc:Choice>
  </mc:AlternateContent>
  <xr:revisionPtr revIDLastSave="0" documentId="13_ncr:1_{DD7C05A9-C022-4169-B2D7-392606F16C30}" xr6:coauthVersionLast="47" xr6:coauthVersionMax="47" xr10:uidLastSave="{00000000-0000-0000-0000-000000000000}"/>
  <bookViews>
    <workbookView xWindow="28680" yWindow="-120" windowWidth="29040" windowHeight="15840" xr2:uid="{FFD8CBC5-D103-4DD7-8C99-4E3FC1E73DAA}"/>
  </bookViews>
  <sheets>
    <sheet name="Finansējuma sadalījuma aprēķins" sheetId="2" r:id="rId1"/>
  </sheets>
  <externalReferences>
    <externalReference r:id="rId2"/>
  </externalReferences>
  <definedNames>
    <definedName name="_xlnm._FilterDatabase" localSheetId="0" hidden="1">'Finansējuma sadalījuma aprēķins'!$A$10:$J$61</definedName>
    <definedName name="_xlnm.Print_Area" localSheetId="0">'Finansējuma sadalījuma aprēķins'!$A$1:$N$61</definedName>
    <definedName name="_xlnm.Print_Titles" localSheetId="0">'Finansējuma sadalījuma aprēķins'!$10:$10</definedName>
    <definedName name="Recover">[1]Macro1!$A$72</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0" i="2" l="1"/>
  <c r="L60" i="2" s="1"/>
  <c r="K60"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12" i="2"/>
  <c r="I60" i="2" l="1"/>
  <c r="L27" i="2"/>
  <c r="L29" i="2"/>
  <c r="L54" i="2"/>
  <c r="L56" i="2"/>
  <c r="L57" i="2"/>
  <c r="N60" i="2"/>
  <c r="H12" i="2"/>
  <c r="G60" i="2"/>
  <c r="F60" i="2"/>
  <c r="E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60" i="2" l="1"/>
  <c r="J12" i="2" s="1"/>
  <c r="M12" i="2" l="1"/>
  <c r="J30" i="2"/>
  <c r="J46" i="2"/>
  <c r="J21" i="2"/>
  <c r="J53" i="2"/>
  <c r="J29" i="2"/>
  <c r="J16" i="2"/>
  <c r="J32" i="2"/>
  <c r="J48" i="2"/>
  <c r="J27" i="2"/>
  <c r="J55" i="2"/>
  <c r="J31" i="2"/>
  <c r="J18" i="2"/>
  <c r="J20" i="2"/>
  <c r="J52" i="2"/>
  <c r="J37" i="2"/>
  <c r="J15" i="2"/>
  <c r="J39" i="2"/>
  <c r="J22" i="2"/>
  <c r="J38" i="2"/>
  <c r="J54" i="2"/>
  <c r="J41" i="2"/>
  <c r="J17" i="2"/>
  <c r="J45" i="2"/>
  <c r="J34" i="2"/>
  <c r="J33" i="2"/>
  <c r="J35" i="2"/>
  <c r="J24" i="2"/>
  <c r="J43" i="2"/>
  <c r="J19" i="2"/>
  <c r="J51" i="2"/>
  <c r="J14" i="2"/>
  <c r="J50" i="2"/>
  <c r="J59" i="2"/>
  <c r="J36" i="2"/>
  <c r="J40" i="2"/>
  <c r="J56" i="2"/>
  <c r="J26" i="2"/>
  <c r="J42" i="2"/>
  <c r="J58" i="2"/>
  <c r="J47" i="2"/>
  <c r="J23" i="2"/>
  <c r="J57" i="2"/>
  <c r="J28" i="2"/>
  <c r="J44" i="2"/>
  <c r="J13" i="2"/>
  <c r="J49" i="2"/>
  <c r="J25" i="2"/>
  <c r="L12" i="2" l="1"/>
  <c r="M55" i="2"/>
  <c r="M38" i="2"/>
  <c r="K56" i="2"/>
  <c r="M18" i="2"/>
  <c r="M53" i="2"/>
  <c r="M28" i="2"/>
  <c r="M40" i="2"/>
  <c r="M24" i="2"/>
  <c r="M31" i="2"/>
  <c r="M21" i="2"/>
  <c r="K57" i="2"/>
  <c r="M23" i="2"/>
  <c r="M39" i="2"/>
  <c r="K27" i="2"/>
  <c r="M30" i="2"/>
  <c r="M44" i="2"/>
  <c r="M36" i="2"/>
  <c r="M46" i="2"/>
  <c r="M47" i="2"/>
  <c r="M50" i="2"/>
  <c r="M34" i="2"/>
  <c r="M15" i="2"/>
  <c r="M48" i="2"/>
  <c r="K54" i="2"/>
  <c r="M22" i="2"/>
  <c r="M33" i="2"/>
  <c r="M58" i="2"/>
  <c r="M14" i="2"/>
  <c r="M45" i="2"/>
  <c r="M37" i="2"/>
  <c r="M32" i="2"/>
  <c r="M49" i="2"/>
  <c r="M51" i="2"/>
  <c r="M17" i="2"/>
  <c r="M52" i="2"/>
  <c r="M16" i="2"/>
  <c r="M43" i="2"/>
  <c r="M35" i="2"/>
  <c r="M59" i="2"/>
  <c r="M25" i="2"/>
  <c r="L25" i="2" s="1"/>
  <c r="M42" i="2"/>
  <c r="M13" i="2"/>
  <c r="L13" i="2" s="1"/>
  <c r="M26" i="2"/>
  <c r="M19" i="2"/>
  <c r="M41" i="2"/>
  <c r="M20" i="2"/>
  <c r="K29" i="2"/>
  <c r="J60" i="2"/>
  <c r="L58" i="2" l="1"/>
  <c r="L59" i="2"/>
  <c r="L55" i="2"/>
  <c r="L48" i="2"/>
  <c r="L34" i="2"/>
  <c r="L31" i="2"/>
  <c r="L42" i="2"/>
  <c r="L44" i="2"/>
  <c r="L40" i="2"/>
  <c r="L46" i="2"/>
  <c r="L36" i="2"/>
  <c r="L41" i="2"/>
  <c r="L50" i="2"/>
  <c r="L32" i="2"/>
  <c r="L45" i="2"/>
  <c r="L38" i="2"/>
  <c r="L52" i="2"/>
  <c r="L51" i="2"/>
  <c r="L49" i="2"/>
  <c r="L47" i="2"/>
  <c r="L37" i="2"/>
  <c r="L39" i="2"/>
  <c r="L53" i="2"/>
  <c r="L30" i="2"/>
  <c r="L35" i="2"/>
  <c r="L33" i="2"/>
  <c r="L43" i="2"/>
  <c r="L28" i="2"/>
  <c r="L14" i="2"/>
  <c r="L18" i="2"/>
  <c r="L26" i="2"/>
  <c r="L16" i="2"/>
  <c r="L17" i="2"/>
  <c r="L15" i="2"/>
  <c r="L21" i="2"/>
  <c r="L23" i="2"/>
  <c r="L22" i="2"/>
  <c r="L20" i="2"/>
  <c r="L19" i="2"/>
  <c r="L24" i="2"/>
</calcChain>
</file>

<file path=xl/sharedStrings.xml><?xml version="1.0" encoding="utf-8"?>
<sst xmlns="http://schemas.openxmlformats.org/spreadsheetml/2006/main" count="172" uniqueCount="85">
  <si>
    <t>Kopā:</t>
  </si>
  <si>
    <t>Kopā ANM pieejams EUR bez PVN:</t>
  </si>
  <si>
    <t>Nr.p.k.</t>
  </si>
  <si>
    <t>Vidējais unikālo pacientu skaits 2019.un 2020.gadā</t>
  </si>
  <si>
    <t>Pielikums</t>
  </si>
  <si>
    <t>Ministru kabineta</t>
  </si>
  <si>
    <t>noteikumiem Nr. ____</t>
  </si>
  <si>
    <t>Pacientu skaits</t>
  </si>
  <si>
    <t>Finansējuma saņēmējs</t>
  </si>
  <si>
    <t>AS "Veselības centru apvienība"</t>
  </si>
  <si>
    <t>SIA "Dziedniecība"</t>
  </si>
  <si>
    <t>SIA "VESELĪBAS CENTRS 4"</t>
  </si>
  <si>
    <t>SIA "Rīgas 1. slimnīca"</t>
  </si>
  <si>
    <t>SIA "Rīgas veselības centrs"</t>
  </si>
  <si>
    <t>AS "Latvijas Jūras medicīnas centrs"</t>
  </si>
  <si>
    <t>SIA "OGRES RAJONA SLIMNĪCA"</t>
  </si>
  <si>
    <t>SIA "JELGAVAS POLIKLĪNIKA"</t>
  </si>
  <si>
    <t>SIA "CĒSU KLĪNIKA"</t>
  </si>
  <si>
    <t>Madonas novada pašvaldības SIA "Madonas slimnīca"</t>
  </si>
  <si>
    <t>SIA "Bauskas slimnīca"</t>
  </si>
  <si>
    <t>SIA "Dobeles un apkārtnes slimnīca"</t>
  </si>
  <si>
    <t>SIA "Balvu un Gulbenes slimnīcu apvienība"</t>
  </si>
  <si>
    <t>SIA "Tukuma slimnīca"</t>
  </si>
  <si>
    <t>SIA "Aizkraukles slimnīca"</t>
  </si>
  <si>
    <t>SIA "LIMBAŽU SLIMNĪCA"</t>
  </si>
  <si>
    <t>SIA "Zemgales veselības centrs"</t>
  </si>
  <si>
    <t>SIA "Rīgas 2. slimnīca"</t>
  </si>
  <si>
    <t>SIA "Jūrmalas slimnīca"</t>
  </si>
  <si>
    <t>SIA "Krāslavas slimnīca"</t>
  </si>
  <si>
    <t>SIA "Preiļu slimnīca"</t>
  </si>
  <si>
    <t>SIA "Saldus medicīnas centrs"</t>
  </si>
  <si>
    <t>Pašvaldības SIA "Kauguru veselības centrs"</t>
  </si>
  <si>
    <t>SIA "Salaspils veselības centrs"</t>
  </si>
  <si>
    <t>SIA "TALSU VESELĪBAS CENTRS"</t>
  </si>
  <si>
    <t>SIA "Alūksnes slimnīca"</t>
  </si>
  <si>
    <t>SIA "Siguldas slimnīca"</t>
  </si>
  <si>
    <t>SIA "Daugavpils bērnu veselības centrs"</t>
  </si>
  <si>
    <t>SIA "Kuldīgas slimnīca"</t>
  </si>
  <si>
    <t>SIA "MOŽUMS-1"</t>
  </si>
  <si>
    <t>SIA "Sarkanā Krusta Smiltenes slimnīca"</t>
  </si>
  <si>
    <t>SIA "VALMIERAS VESELĪBAS CENTRS"</t>
  </si>
  <si>
    <t xml:space="preserve">SIA "medicīnas firma "Elpa"" </t>
  </si>
  <si>
    <t>SIA "DZELZCEĻA VESELĪBAS CENTRS"</t>
  </si>
  <si>
    <t>Pašvaldības SIA "ĀDAŽU SLIMNĪCA"</t>
  </si>
  <si>
    <t>VSIA "Iekšlietu ministrijas poliklīnika"</t>
  </si>
  <si>
    <t>SIA "JAUNLIEPĀJAS PRIMĀRĀS VESELĪBAS APRŪPES CENTRS"</t>
  </si>
  <si>
    <t>SIA "OlainMed"</t>
  </si>
  <si>
    <t>SIA "PRIEKULES SLIMNĪCA"</t>
  </si>
  <si>
    <t>SIA "GRĪVAS POLIKLĪNIKA"</t>
  </si>
  <si>
    <t>Pašvaldības aģentūra "Saulkrastu veselības un sociālās aprūpes centrs"</t>
  </si>
  <si>
    <t>SIA "Kronoss"</t>
  </si>
  <si>
    <t>SIA "SANARE-KRC JAUNĶEMERI"</t>
  </si>
  <si>
    <t>privātā kapitālsabiedrība</t>
  </si>
  <si>
    <t>pašvaldības kapitālsabiedrība</t>
  </si>
  <si>
    <t>valsts kapitālsabiedrība</t>
  </si>
  <si>
    <t>pastarpināta pārvaldes iestāde</t>
  </si>
  <si>
    <t>cita valsts iestāde</t>
  </si>
  <si>
    <t>valsts un pašvaldības kapitālsabiedrība</t>
  </si>
  <si>
    <t>nav</t>
  </si>
  <si>
    <t>ir</t>
  </si>
  <si>
    <t>8=(6+7)/2</t>
  </si>
  <si>
    <t>Kopā investīcijas attiecināmais finansējums 
EUR</t>
  </si>
  <si>
    <t xml:space="preserve">Nacionālais finansējums </t>
  </si>
  <si>
    <t>daļēji pašvaldības, daļēji privāta kapitālsabiedrība</t>
  </si>
  <si>
    <t>Unikālo pacientu skaits, 2019.gads*</t>
  </si>
  <si>
    <t>Unikālo pacientu skaits, 2020.gads*</t>
  </si>
  <si>
    <t>SAVA* programmu skaits 2020.gads
Kvotētie pakalpojumi</t>
  </si>
  <si>
    <r>
      <t xml:space="preserve">Juridiskais statuss </t>
    </r>
    <r>
      <rPr>
        <sz val="10"/>
        <rFont val="Times New Roman"/>
        <family val="1"/>
      </rPr>
      <t>(atvasināta publiska persona, kapitālsabiedrība, komersants u.c.)</t>
    </r>
  </si>
  <si>
    <t xml:space="preserve">Minimālais privātais finansējums***
</t>
  </si>
  <si>
    <t xml:space="preserve"> Maksimālais nacionālais valsts budžeta finansējums PVN 21% segšanai**</t>
  </si>
  <si>
    <t xml:space="preserve">Privātais  finansējums  PVN 21% segšanai </t>
  </si>
  <si>
    <t xml:space="preserve">Privātais finansējums  atbilstoši infrastruktūras izmantošanas valsts un maksas pakalpojumu sniegšanai proporcijas aprēķinam </t>
  </si>
  <si>
    <t>Atveseļošanas fonda pieejamais finansējums, bez PVN</t>
  </si>
  <si>
    <t>Investīcijai pieejamais attiecināmais finansējums pa finansējuma avotiem EUR</t>
  </si>
  <si>
    <t>9=10+11+12</t>
  </si>
  <si>
    <t>12=13+14</t>
  </si>
  <si>
    <r>
      <t xml:space="preserve">* Nacionālā veselības dienesta (NVD) dati: valsts apmaksāto sekundāro ambulatoro veselības aprūpes (SAVA) pakalpojumu līgumpartneru  SAVA pakalpojumu programmu skaits 2020.gadam un unikālo pacientu skaits  - atlasīts NVD Discoverer sistēmā 23.07.2021, un SAVA pakalpojumu programmu skaits 2019.gadam un unikālo pacientu skaits – atlasītas NVD Discoverer sistēmā 02.08.2021.  
Dati tiek fiksēti uz konkrētu datumu un tie netiks vairs mainīti.
** Finansējuma saņēmējs var pieprasīt tikai to finansējumu PVN segšanai, ko nevar atgūt no valsts. 
*** Minimālais privātais finansējums PVN segšanai un privātais finansējums atbilstoši  infrastruktūras izmantošanas valsts un maksas pakalpojumu sniegšanai proporcijas aprēķinam, kuri nosakāmi projekta iesniegšanas brīdī atbilstoši infrastruktūras izmantošanas valsts un maksas pakalpojumu sniegšanai proporcijas aprēķinam.
</t>
    </r>
    <r>
      <rPr>
        <b/>
        <i/>
        <sz val="10"/>
        <rFont val="Times New Roman"/>
        <family val="1"/>
      </rPr>
      <t>Saīsinājumi</t>
    </r>
    <r>
      <rPr>
        <i/>
        <sz val="10"/>
        <rFont val="Times New Roman"/>
        <family val="1"/>
      </rPr>
      <t>:</t>
    </r>
    <r>
      <rPr>
        <sz val="10"/>
        <rFont val="Times New Roman"/>
        <family val="1"/>
      </rPr>
      <t xml:space="preserve">
PVN - pievienotās vērtības nodoklis
AS - akciju sabiedrība
SIA - sabiedrība ar ierobežotu atbildību
VSIA - valsts sabiedrība ar ierobežotu atbildību</t>
    </r>
  </si>
  <si>
    <t>SIA "Ludzas medicīnas centrs"**</t>
  </si>
  <si>
    <t>Pašvaldības SIA "Ventspils poliklīnika"**</t>
  </si>
  <si>
    <t>Līvānu novada domes pašvaldības SIA "Līvānu slimnīca"**</t>
  </si>
  <si>
    <t>Pašvaldības aģentūra "Iecavas veselības centrs"**</t>
  </si>
  <si>
    <t>Krāslavas novada Veselības un sociālo pakalpojumu centrs "Dagda"**</t>
  </si>
  <si>
    <t>2023. gada __._____</t>
  </si>
  <si>
    <r>
      <t xml:space="preserve">PVN maksātāju reģistrā </t>
    </r>
    <r>
      <rPr>
        <sz val="10"/>
        <rFont val="Times New Roman"/>
        <family val="1"/>
      </rPr>
      <t>(uz 17.02.2023.)</t>
    </r>
  </si>
  <si>
    <t>Eiropas Savienības Atveseļošanas un noturības mehānisma plāna 4.1.1.3.i. investīcijas "Atbalsts sekundāro ambulatoro pakalpojumu sniedzēju veselības aprūpes infrastruktūras stiprināšanai, lai nodrošinātu visaptverošu ilgtspējīgu integrētu veselības pakalpojumu, mazinātu infekciju slimību izplatību, epidemioloģisko prasību nodrošināšanā" (turpmāk - investīcija) finansējuma saņēmēji un finansējuma sadalījums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</si>
</sst>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0"/>
      <name val="Arial"/>
      <family val="2"/>
      <charset val="186"/>
    </font>
    <font>
      <sz val="10"/>
      <name val="Arial"/>
      <family val="2"/>
      <charset val="186"/>
    </font>
    <font>
      <b/>
      <sz val="12"/>
      <name val="Times New Roman"/>
      <family val="1"/>
    </font>
    <font>
      <sz val="12"/>
      <name val="Times New Roman"/>
      <family val="1"/>
    </font>
    <font>
      <b/>
      <sz val="10"/>
      <name val="Times New Roman"/>
      <family val="1"/>
    </font>
    <font>
      <sz val="10"/>
      <name val="Times New Roman"/>
      <family val="1"/>
    </font>
    <font>
      <b/>
      <sz val="11"/>
      <name val="Times New Roman"/>
      <family val="1"/>
    </font>
    <font>
      <b/>
      <i/>
      <sz val="10"/>
      <name val="Times New Roman"/>
      <family val="1"/>
    </font>
    <font>
      <i/>
      <sz val="10"/>
      <name val="Times New Roman"/>
      <family val="1"/>
    </font>
    <font>
      <sz val="8"/>
      <name val="Arial"/>
      <family val="2"/>
      <charset val="186"/>
    </font>
    <font>
      <sz val="8"/>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47">
    <xf numFmtId="0" fontId="0" fillId="0" borderId="0" xfId="0"/>
    <xf numFmtId="0" fontId="0" fillId="0" borderId="0" xfId="0" applyAlignment="1">
      <alignment horizontal="center" vertical="center" wrapText="1"/>
    </xf>
    <xf numFmtId="0" fontId="0" fillId="0" borderId="0" xfId="0" applyAlignment="1">
      <alignment wrapText="1"/>
    </xf>
    <xf numFmtId="0" fontId="3" fillId="2" borderId="0" xfId="0" applyFont="1" applyFill="1" applyAlignment="1">
      <alignment horizontal="right" vertical="center"/>
    </xf>
    <xf numFmtId="0" fontId="3" fillId="2" borderId="0" xfId="0" applyFont="1" applyFill="1" applyAlignment="1">
      <alignment vertical="center"/>
    </xf>
    <xf numFmtId="0" fontId="5" fillId="0" borderId="1" xfId="0" applyFont="1" applyBorder="1" applyAlignment="1">
      <alignment horizontal="center" wrapText="1"/>
    </xf>
    <xf numFmtId="0" fontId="5" fillId="0" borderId="1" xfId="0" applyFont="1" applyBorder="1" applyAlignment="1">
      <alignment horizontal="center" vertical="center" wrapText="1"/>
    </xf>
    <xf numFmtId="164" fontId="5" fillId="0" borderId="1" xfId="1" applyNumberFormat="1" applyFont="1" applyFill="1" applyBorder="1" applyAlignment="1">
      <alignment horizontal="right" vertical="center" wrapText="1"/>
    </xf>
    <xf numFmtId="164" fontId="5" fillId="0" borderId="1" xfId="1" applyNumberFormat="1" applyFont="1" applyFill="1" applyBorder="1" applyAlignment="1">
      <alignment horizontal="right" wrapText="1"/>
    </xf>
    <xf numFmtId="0" fontId="5" fillId="0" borderId="1" xfId="0" applyFont="1" applyBorder="1" applyAlignment="1">
      <alignment wrapText="1"/>
    </xf>
    <xf numFmtId="164" fontId="5" fillId="0" borderId="1" xfId="1" applyNumberFormat="1" applyFont="1" applyBorder="1" applyAlignment="1">
      <alignment horizontal="right" vertical="center" wrapText="1"/>
    </xf>
    <xf numFmtId="164" fontId="5" fillId="0" borderId="1" xfId="1" applyNumberFormat="1" applyFont="1" applyBorder="1" applyAlignment="1">
      <alignment horizontal="right" wrapText="1"/>
    </xf>
    <xf numFmtId="4" fontId="6" fillId="0" borderId="0" xfId="0" applyNumberFormat="1" applyFont="1" applyAlignment="1">
      <alignment wrapText="1"/>
    </xf>
    <xf numFmtId="0" fontId="6" fillId="0" borderId="0" xfId="0" applyFont="1" applyAlignment="1">
      <alignment horizontal="right" wrapText="1"/>
    </xf>
    <xf numFmtId="0" fontId="4" fillId="3" borderId="1" xfId="0"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3" fontId="4" fillId="3" borderId="1" xfId="1" applyNumberFormat="1" applyFont="1" applyFill="1" applyBorder="1" applyAlignment="1">
      <alignment horizontal="right" vertical="center" wrapText="1"/>
    </xf>
    <xf numFmtId="2" fontId="0" fillId="0" borderId="0" xfId="0" applyNumberFormat="1" applyAlignment="1">
      <alignment wrapText="1"/>
    </xf>
    <xf numFmtId="4" fontId="4" fillId="3" borderId="1" xfId="1" applyNumberFormat="1" applyFont="1" applyFill="1" applyBorder="1" applyAlignment="1">
      <alignment horizontal="right" vertical="center" wrapText="1"/>
    </xf>
    <xf numFmtId="0" fontId="3" fillId="0" borderId="0" xfId="0" applyFont="1" applyAlignment="1">
      <alignment horizontal="right" vertical="center"/>
    </xf>
    <xf numFmtId="0" fontId="4" fillId="3" borderId="4" xfId="0" applyFont="1" applyFill="1" applyBorder="1" applyAlignment="1">
      <alignment horizontal="right" wrapText="1"/>
    </xf>
    <xf numFmtId="0" fontId="9"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164" fontId="5" fillId="0" borderId="1" xfId="0" applyNumberFormat="1" applyFont="1" applyBorder="1" applyAlignment="1">
      <alignment wrapText="1"/>
    </xf>
    <xf numFmtId="164" fontId="4" fillId="3" borderId="1" xfId="1" applyNumberFormat="1" applyFont="1" applyFill="1" applyBorder="1" applyAlignment="1">
      <alignment horizontal="right" vertical="center" wrapText="1"/>
    </xf>
    <xf numFmtId="1" fontId="4" fillId="3" borderId="1" xfId="1" applyNumberFormat="1" applyFont="1" applyFill="1" applyBorder="1" applyAlignment="1">
      <alignment horizontal="right" vertical="center" wrapText="1"/>
    </xf>
    <xf numFmtId="1" fontId="5" fillId="0" borderId="1" xfId="0" applyNumberFormat="1" applyFont="1" applyBorder="1" applyAlignment="1">
      <alignment horizontal="right" wrapText="1"/>
    </xf>
    <xf numFmtId="2" fontId="0" fillId="0" borderId="1" xfId="0" applyNumberFormat="1" applyBorder="1" applyAlignment="1">
      <alignment wrapText="1"/>
    </xf>
    <xf numFmtId="4" fontId="5" fillId="0" borderId="1" xfId="0" applyNumberFormat="1" applyFont="1" applyBorder="1" applyAlignment="1">
      <alignment horizontal="right" wrapText="1"/>
    </xf>
    <xf numFmtId="0" fontId="2" fillId="2" borderId="0" xfId="0" applyFont="1" applyFill="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4" fillId="3" borderId="2" xfId="0" applyFont="1" applyFill="1" applyBorder="1" applyAlignment="1">
      <alignment horizontal="right" wrapText="1"/>
    </xf>
    <xf numFmtId="0" fontId="4" fillId="3" borderId="3" xfId="0" applyFont="1" applyFill="1" applyBorder="1" applyAlignment="1">
      <alignment horizontal="right" wrapText="1"/>
    </xf>
    <xf numFmtId="0" fontId="4" fillId="3" borderId="4" xfId="0" applyFont="1" applyFill="1" applyBorder="1" applyAlignment="1">
      <alignment horizontal="right" wrapText="1"/>
    </xf>
    <xf numFmtId="0" fontId="5" fillId="0" borderId="7" xfId="0" applyFont="1" applyBorder="1" applyAlignment="1">
      <alignment horizontal="lef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mbulatoro_pakalpojumu_nodala\SAVA\2021\Voldeks\PP_skaits_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19"/>
      <sheetName val="1PP skaits"/>
      <sheetName val="1kvotētie_nekvotētie"/>
      <sheetName val="1PP kopā"/>
      <sheetName val="1PP 10+"/>
      <sheetName val="1PP 10+ bez IV un V un spec. sl"/>
      <sheetName val="2bez - un MA"/>
      <sheetName val="2kvotētie_nekvotētie"/>
      <sheetName val="2PP kopā"/>
      <sheetName val="2PP 10+"/>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72">
          <cell r="A72" t="str">
            <v>Recover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408ED-64CA-4FFD-B421-58A0EA3DD619}">
  <sheetPr>
    <pageSetUpPr fitToPage="1"/>
  </sheetPr>
  <dimension ref="A1:O64"/>
  <sheetViews>
    <sheetView tabSelected="1" zoomScaleNormal="100" workbookViewId="0">
      <pane ySplit="10" topLeftCell="A11" activePane="bottomLeft" state="frozen"/>
      <selection pane="bottomLeft" activeCell="Q7" sqref="Q7"/>
    </sheetView>
  </sheetViews>
  <sheetFormatPr defaultRowHeight="13.2" outlineLevelRow="1" x14ac:dyDescent="0.25"/>
  <cols>
    <col min="1" max="1" width="8.88671875" style="2" customWidth="1"/>
    <col min="2" max="2" width="33.44140625" style="2" customWidth="1"/>
    <col min="3" max="3" width="21.21875" style="2" customWidth="1"/>
    <col min="4" max="4" width="10.33203125" style="2" customWidth="1"/>
    <col min="5" max="5" width="13.5546875" style="1" customWidth="1"/>
    <col min="6" max="6" width="11.88671875" style="1" customWidth="1"/>
    <col min="7" max="7" width="12.6640625" style="1" customWidth="1"/>
    <col min="8" max="8" width="12.88671875" style="2" customWidth="1"/>
    <col min="9" max="9" width="19.6640625" style="2" customWidth="1"/>
    <col min="10" max="10" width="15.77734375" style="2" customWidth="1"/>
    <col min="11" max="11" width="13.33203125" style="2" customWidth="1"/>
    <col min="12" max="12" width="14.21875" style="2" customWidth="1"/>
    <col min="13" max="13" width="10.77734375" style="2" customWidth="1"/>
    <col min="14" max="14" width="18.88671875" style="2" customWidth="1"/>
    <col min="15" max="15" width="10.5546875" style="2" bestFit="1" customWidth="1"/>
    <col min="16" max="16" width="8.77734375" style="2"/>
    <col min="17" max="17" width="8.77734375" style="2" customWidth="1"/>
    <col min="18" max="253" width="8.77734375" style="2"/>
    <col min="254" max="254" width="13.88671875" style="2" customWidth="1"/>
    <col min="255" max="255" width="45" style="2" customWidth="1"/>
    <col min="256" max="256" width="13.44140625" style="2" customWidth="1"/>
    <col min="257" max="257" width="12.6640625" style="2" customWidth="1"/>
    <col min="258" max="258" width="14.88671875" style="2" customWidth="1"/>
    <col min="259" max="259" width="8.77734375" style="2"/>
    <col min="260" max="260" width="22.5546875" style="2" customWidth="1"/>
    <col min="261" max="261" width="12.6640625" style="2" customWidth="1"/>
    <col min="262" max="262" width="15.109375" style="2" customWidth="1"/>
    <col min="263" max="509" width="8.77734375" style="2"/>
    <col min="510" max="510" width="13.88671875" style="2" customWidth="1"/>
    <col min="511" max="511" width="45" style="2" customWidth="1"/>
    <col min="512" max="512" width="13.44140625" style="2" customWidth="1"/>
    <col min="513" max="513" width="12.6640625" style="2" customWidth="1"/>
    <col min="514" max="514" width="14.88671875" style="2" customWidth="1"/>
    <col min="515" max="515" width="8.77734375" style="2"/>
    <col min="516" max="516" width="22.5546875" style="2" customWidth="1"/>
    <col min="517" max="517" width="12.6640625" style="2" customWidth="1"/>
    <col min="518" max="518" width="15.109375" style="2" customWidth="1"/>
    <col min="519" max="765" width="8.77734375" style="2"/>
    <col min="766" max="766" width="13.88671875" style="2" customWidth="1"/>
    <col min="767" max="767" width="45" style="2" customWidth="1"/>
    <col min="768" max="768" width="13.44140625" style="2" customWidth="1"/>
    <col min="769" max="769" width="12.6640625" style="2" customWidth="1"/>
    <col min="770" max="770" width="14.88671875" style="2" customWidth="1"/>
    <col min="771" max="771" width="8.77734375" style="2"/>
    <col min="772" max="772" width="22.5546875" style="2" customWidth="1"/>
    <col min="773" max="773" width="12.6640625" style="2" customWidth="1"/>
    <col min="774" max="774" width="15.109375" style="2" customWidth="1"/>
    <col min="775" max="1021" width="8.77734375" style="2"/>
    <col min="1022" max="1022" width="13.88671875" style="2" customWidth="1"/>
    <col min="1023" max="1023" width="45" style="2" customWidth="1"/>
    <col min="1024" max="1024" width="13.44140625" style="2" customWidth="1"/>
    <col min="1025" max="1025" width="12.6640625" style="2" customWidth="1"/>
    <col min="1026" max="1026" width="14.88671875" style="2" customWidth="1"/>
    <col min="1027" max="1027" width="8.77734375" style="2"/>
    <col min="1028" max="1028" width="22.5546875" style="2" customWidth="1"/>
    <col min="1029" max="1029" width="12.6640625" style="2" customWidth="1"/>
    <col min="1030" max="1030" width="15.109375" style="2" customWidth="1"/>
    <col min="1031" max="1277" width="8.77734375" style="2"/>
    <col min="1278" max="1278" width="13.88671875" style="2" customWidth="1"/>
    <col min="1279" max="1279" width="45" style="2" customWidth="1"/>
    <col min="1280" max="1280" width="13.44140625" style="2" customWidth="1"/>
    <col min="1281" max="1281" width="12.6640625" style="2" customWidth="1"/>
    <col min="1282" max="1282" width="14.88671875" style="2" customWidth="1"/>
    <col min="1283" max="1283" width="8.77734375" style="2"/>
    <col min="1284" max="1284" width="22.5546875" style="2" customWidth="1"/>
    <col min="1285" max="1285" width="12.6640625" style="2" customWidth="1"/>
    <col min="1286" max="1286" width="15.109375" style="2" customWidth="1"/>
    <col min="1287" max="1533" width="8.77734375" style="2"/>
    <col min="1534" max="1534" width="13.88671875" style="2" customWidth="1"/>
    <col min="1535" max="1535" width="45" style="2" customWidth="1"/>
    <col min="1536" max="1536" width="13.44140625" style="2" customWidth="1"/>
    <col min="1537" max="1537" width="12.6640625" style="2" customWidth="1"/>
    <col min="1538" max="1538" width="14.88671875" style="2" customWidth="1"/>
    <col min="1539" max="1539" width="8.77734375" style="2"/>
    <col min="1540" max="1540" width="22.5546875" style="2" customWidth="1"/>
    <col min="1541" max="1541" width="12.6640625" style="2" customWidth="1"/>
    <col min="1542" max="1542" width="15.109375" style="2" customWidth="1"/>
    <col min="1543" max="1789" width="8.77734375" style="2"/>
    <col min="1790" max="1790" width="13.88671875" style="2" customWidth="1"/>
    <col min="1791" max="1791" width="45" style="2" customWidth="1"/>
    <col min="1792" max="1792" width="13.44140625" style="2" customWidth="1"/>
    <col min="1793" max="1793" width="12.6640625" style="2" customWidth="1"/>
    <col min="1794" max="1794" width="14.88671875" style="2" customWidth="1"/>
    <col min="1795" max="1795" width="8.77734375" style="2"/>
    <col min="1796" max="1796" width="22.5546875" style="2" customWidth="1"/>
    <col min="1797" max="1797" width="12.6640625" style="2" customWidth="1"/>
    <col min="1798" max="1798" width="15.109375" style="2" customWidth="1"/>
    <col min="1799" max="2045" width="8.77734375" style="2"/>
    <col min="2046" max="2046" width="13.88671875" style="2" customWidth="1"/>
    <col min="2047" max="2047" width="45" style="2" customWidth="1"/>
    <col min="2048" max="2048" width="13.44140625" style="2" customWidth="1"/>
    <col min="2049" max="2049" width="12.6640625" style="2" customWidth="1"/>
    <col min="2050" max="2050" width="14.88671875" style="2" customWidth="1"/>
    <col min="2051" max="2051" width="8.77734375" style="2"/>
    <col min="2052" max="2052" width="22.5546875" style="2" customWidth="1"/>
    <col min="2053" max="2053" width="12.6640625" style="2" customWidth="1"/>
    <col min="2054" max="2054" width="15.109375" style="2" customWidth="1"/>
    <col min="2055" max="2301" width="8.77734375" style="2"/>
    <col min="2302" max="2302" width="13.88671875" style="2" customWidth="1"/>
    <col min="2303" max="2303" width="45" style="2" customWidth="1"/>
    <col min="2304" max="2304" width="13.44140625" style="2" customWidth="1"/>
    <col min="2305" max="2305" width="12.6640625" style="2" customWidth="1"/>
    <col min="2306" max="2306" width="14.88671875" style="2" customWidth="1"/>
    <col min="2307" max="2307" width="8.77734375" style="2"/>
    <col min="2308" max="2308" width="22.5546875" style="2" customWidth="1"/>
    <col min="2309" max="2309" width="12.6640625" style="2" customWidth="1"/>
    <col min="2310" max="2310" width="15.109375" style="2" customWidth="1"/>
    <col min="2311" max="2557" width="8.77734375" style="2"/>
    <col min="2558" max="2558" width="13.88671875" style="2" customWidth="1"/>
    <col min="2559" max="2559" width="45" style="2" customWidth="1"/>
    <col min="2560" max="2560" width="13.44140625" style="2" customWidth="1"/>
    <col min="2561" max="2561" width="12.6640625" style="2" customWidth="1"/>
    <col min="2562" max="2562" width="14.88671875" style="2" customWidth="1"/>
    <col min="2563" max="2563" width="8.77734375" style="2"/>
    <col min="2564" max="2564" width="22.5546875" style="2" customWidth="1"/>
    <col min="2565" max="2565" width="12.6640625" style="2" customWidth="1"/>
    <col min="2566" max="2566" width="15.109375" style="2" customWidth="1"/>
    <col min="2567" max="2813" width="8.77734375" style="2"/>
    <col min="2814" max="2814" width="13.88671875" style="2" customWidth="1"/>
    <col min="2815" max="2815" width="45" style="2" customWidth="1"/>
    <col min="2816" max="2816" width="13.44140625" style="2" customWidth="1"/>
    <col min="2817" max="2817" width="12.6640625" style="2" customWidth="1"/>
    <col min="2818" max="2818" width="14.88671875" style="2" customWidth="1"/>
    <col min="2819" max="2819" width="8.77734375" style="2"/>
    <col min="2820" max="2820" width="22.5546875" style="2" customWidth="1"/>
    <col min="2821" max="2821" width="12.6640625" style="2" customWidth="1"/>
    <col min="2822" max="2822" width="15.109375" style="2" customWidth="1"/>
    <col min="2823" max="3069" width="8.77734375" style="2"/>
    <col min="3070" max="3070" width="13.88671875" style="2" customWidth="1"/>
    <col min="3071" max="3071" width="45" style="2" customWidth="1"/>
    <col min="3072" max="3072" width="13.44140625" style="2" customWidth="1"/>
    <col min="3073" max="3073" width="12.6640625" style="2" customWidth="1"/>
    <col min="3074" max="3074" width="14.88671875" style="2" customWidth="1"/>
    <col min="3075" max="3075" width="8.77734375" style="2"/>
    <col min="3076" max="3076" width="22.5546875" style="2" customWidth="1"/>
    <col min="3077" max="3077" width="12.6640625" style="2" customWidth="1"/>
    <col min="3078" max="3078" width="15.109375" style="2" customWidth="1"/>
    <col min="3079" max="3325" width="8.77734375" style="2"/>
    <col min="3326" max="3326" width="13.88671875" style="2" customWidth="1"/>
    <col min="3327" max="3327" width="45" style="2" customWidth="1"/>
    <col min="3328" max="3328" width="13.44140625" style="2" customWidth="1"/>
    <col min="3329" max="3329" width="12.6640625" style="2" customWidth="1"/>
    <col min="3330" max="3330" width="14.88671875" style="2" customWidth="1"/>
    <col min="3331" max="3331" width="8.77734375" style="2"/>
    <col min="3332" max="3332" width="22.5546875" style="2" customWidth="1"/>
    <col min="3333" max="3333" width="12.6640625" style="2" customWidth="1"/>
    <col min="3334" max="3334" width="15.109375" style="2" customWidth="1"/>
    <col min="3335" max="3581" width="8.77734375" style="2"/>
    <col min="3582" max="3582" width="13.88671875" style="2" customWidth="1"/>
    <col min="3583" max="3583" width="45" style="2" customWidth="1"/>
    <col min="3584" max="3584" width="13.44140625" style="2" customWidth="1"/>
    <col min="3585" max="3585" width="12.6640625" style="2" customWidth="1"/>
    <col min="3586" max="3586" width="14.88671875" style="2" customWidth="1"/>
    <col min="3587" max="3587" width="8.77734375" style="2"/>
    <col min="3588" max="3588" width="22.5546875" style="2" customWidth="1"/>
    <col min="3589" max="3589" width="12.6640625" style="2" customWidth="1"/>
    <col min="3590" max="3590" width="15.109375" style="2" customWidth="1"/>
    <col min="3591" max="3837" width="8.77734375" style="2"/>
    <col min="3838" max="3838" width="13.88671875" style="2" customWidth="1"/>
    <col min="3839" max="3839" width="45" style="2" customWidth="1"/>
    <col min="3840" max="3840" width="13.44140625" style="2" customWidth="1"/>
    <col min="3841" max="3841" width="12.6640625" style="2" customWidth="1"/>
    <col min="3842" max="3842" width="14.88671875" style="2" customWidth="1"/>
    <col min="3843" max="3843" width="8.77734375" style="2"/>
    <col min="3844" max="3844" width="22.5546875" style="2" customWidth="1"/>
    <col min="3845" max="3845" width="12.6640625" style="2" customWidth="1"/>
    <col min="3846" max="3846" width="15.109375" style="2" customWidth="1"/>
    <col min="3847" max="4093" width="8.77734375" style="2"/>
    <col min="4094" max="4094" width="13.88671875" style="2" customWidth="1"/>
    <col min="4095" max="4095" width="45" style="2" customWidth="1"/>
    <col min="4096" max="4096" width="13.44140625" style="2" customWidth="1"/>
    <col min="4097" max="4097" width="12.6640625" style="2" customWidth="1"/>
    <col min="4098" max="4098" width="14.88671875" style="2" customWidth="1"/>
    <col min="4099" max="4099" width="8.77734375" style="2"/>
    <col min="4100" max="4100" width="22.5546875" style="2" customWidth="1"/>
    <col min="4101" max="4101" width="12.6640625" style="2" customWidth="1"/>
    <col min="4102" max="4102" width="15.109375" style="2" customWidth="1"/>
    <col min="4103" max="4349" width="8.77734375" style="2"/>
    <col min="4350" max="4350" width="13.88671875" style="2" customWidth="1"/>
    <col min="4351" max="4351" width="45" style="2" customWidth="1"/>
    <col min="4352" max="4352" width="13.44140625" style="2" customWidth="1"/>
    <col min="4353" max="4353" width="12.6640625" style="2" customWidth="1"/>
    <col min="4354" max="4354" width="14.88671875" style="2" customWidth="1"/>
    <col min="4355" max="4355" width="8.77734375" style="2"/>
    <col min="4356" max="4356" width="22.5546875" style="2" customWidth="1"/>
    <col min="4357" max="4357" width="12.6640625" style="2" customWidth="1"/>
    <col min="4358" max="4358" width="15.109375" style="2" customWidth="1"/>
    <col min="4359" max="4605" width="8.77734375" style="2"/>
    <col min="4606" max="4606" width="13.88671875" style="2" customWidth="1"/>
    <col min="4607" max="4607" width="45" style="2" customWidth="1"/>
    <col min="4608" max="4608" width="13.44140625" style="2" customWidth="1"/>
    <col min="4609" max="4609" width="12.6640625" style="2" customWidth="1"/>
    <col min="4610" max="4610" width="14.88671875" style="2" customWidth="1"/>
    <col min="4611" max="4611" width="8.77734375" style="2"/>
    <col min="4612" max="4612" width="22.5546875" style="2" customWidth="1"/>
    <col min="4613" max="4613" width="12.6640625" style="2" customWidth="1"/>
    <col min="4614" max="4614" width="15.109375" style="2" customWidth="1"/>
    <col min="4615" max="4861" width="8.77734375" style="2"/>
    <col min="4862" max="4862" width="13.88671875" style="2" customWidth="1"/>
    <col min="4863" max="4863" width="45" style="2" customWidth="1"/>
    <col min="4864" max="4864" width="13.44140625" style="2" customWidth="1"/>
    <col min="4865" max="4865" width="12.6640625" style="2" customWidth="1"/>
    <col min="4866" max="4866" width="14.88671875" style="2" customWidth="1"/>
    <col min="4867" max="4867" width="8.77734375" style="2"/>
    <col min="4868" max="4868" width="22.5546875" style="2" customWidth="1"/>
    <col min="4869" max="4869" width="12.6640625" style="2" customWidth="1"/>
    <col min="4870" max="4870" width="15.109375" style="2" customWidth="1"/>
    <col min="4871" max="5117" width="8.77734375" style="2"/>
    <col min="5118" max="5118" width="13.88671875" style="2" customWidth="1"/>
    <col min="5119" max="5119" width="45" style="2" customWidth="1"/>
    <col min="5120" max="5120" width="13.44140625" style="2" customWidth="1"/>
    <col min="5121" max="5121" width="12.6640625" style="2" customWidth="1"/>
    <col min="5122" max="5122" width="14.88671875" style="2" customWidth="1"/>
    <col min="5123" max="5123" width="8.77734375" style="2"/>
    <col min="5124" max="5124" width="22.5546875" style="2" customWidth="1"/>
    <col min="5125" max="5125" width="12.6640625" style="2" customWidth="1"/>
    <col min="5126" max="5126" width="15.109375" style="2" customWidth="1"/>
    <col min="5127" max="5373" width="8.77734375" style="2"/>
    <col min="5374" max="5374" width="13.88671875" style="2" customWidth="1"/>
    <col min="5375" max="5375" width="45" style="2" customWidth="1"/>
    <col min="5376" max="5376" width="13.44140625" style="2" customWidth="1"/>
    <col min="5377" max="5377" width="12.6640625" style="2" customWidth="1"/>
    <col min="5378" max="5378" width="14.88671875" style="2" customWidth="1"/>
    <col min="5379" max="5379" width="8.77734375" style="2"/>
    <col min="5380" max="5380" width="22.5546875" style="2" customWidth="1"/>
    <col min="5381" max="5381" width="12.6640625" style="2" customWidth="1"/>
    <col min="5382" max="5382" width="15.109375" style="2" customWidth="1"/>
    <col min="5383" max="5629" width="8.77734375" style="2"/>
    <col min="5630" max="5630" width="13.88671875" style="2" customWidth="1"/>
    <col min="5631" max="5631" width="45" style="2" customWidth="1"/>
    <col min="5632" max="5632" width="13.44140625" style="2" customWidth="1"/>
    <col min="5633" max="5633" width="12.6640625" style="2" customWidth="1"/>
    <col min="5634" max="5634" width="14.88671875" style="2" customWidth="1"/>
    <col min="5635" max="5635" width="8.77734375" style="2"/>
    <col min="5636" max="5636" width="22.5546875" style="2" customWidth="1"/>
    <col min="5637" max="5637" width="12.6640625" style="2" customWidth="1"/>
    <col min="5638" max="5638" width="15.109375" style="2" customWidth="1"/>
    <col min="5639" max="5885" width="8.77734375" style="2"/>
    <col min="5886" max="5886" width="13.88671875" style="2" customWidth="1"/>
    <col min="5887" max="5887" width="45" style="2" customWidth="1"/>
    <col min="5888" max="5888" width="13.44140625" style="2" customWidth="1"/>
    <col min="5889" max="5889" width="12.6640625" style="2" customWidth="1"/>
    <col min="5890" max="5890" width="14.88671875" style="2" customWidth="1"/>
    <col min="5891" max="5891" width="8.77734375" style="2"/>
    <col min="5892" max="5892" width="22.5546875" style="2" customWidth="1"/>
    <col min="5893" max="5893" width="12.6640625" style="2" customWidth="1"/>
    <col min="5894" max="5894" width="15.109375" style="2" customWidth="1"/>
    <col min="5895" max="6141" width="8.77734375" style="2"/>
    <col min="6142" max="6142" width="13.88671875" style="2" customWidth="1"/>
    <col min="6143" max="6143" width="45" style="2" customWidth="1"/>
    <col min="6144" max="6144" width="13.44140625" style="2" customWidth="1"/>
    <col min="6145" max="6145" width="12.6640625" style="2" customWidth="1"/>
    <col min="6146" max="6146" width="14.88671875" style="2" customWidth="1"/>
    <col min="6147" max="6147" width="8.77734375" style="2"/>
    <col min="6148" max="6148" width="22.5546875" style="2" customWidth="1"/>
    <col min="6149" max="6149" width="12.6640625" style="2" customWidth="1"/>
    <col min="6150" max="6150" width="15.109375" style="2" customWidth="1"/>
    <col min="6151" max="6397" width="8.77734375" style="2"/>
    <col min="6398" max="6398" width="13.88671875" style="2" customWidth="1"/>
    <col min="6399" max="6399" width="45" style="2" customWidth="1"/>
    <col min="6400" max="6400" width="13.44140625" style="2" customWidth="1"/>
    <col min="6401" max="6401" width="12.6640625" style="2" customWidth="1"/>
    <col min="6402" max="6402" width="14.88671875" style="2" customWidth="1"/>
    <col min="6403" max="6403" width="8.77734375" style="2"/>
    <col min="6404" max="6404" width="22.5546875" style="2" customWidth="1"/>
    <col min="6405" max="6405" width="12.6640625" style="2" customWidth="1"/>
    <col min="6406" max="6406" width="15.109375" style="2" customWidth="1"/>
    <col min="6407" max="6653" width="8.77734375" style="2"/>
    <col min="6654" max="6654" width="13.88671875" style="2" customWidth="1"/>
    <col min="6655" max="6655" width="45" style="2" customWidth="1"/>
    <col min="6656" max="6656" width="13.44140625" style="2" customWidth="1"/>
    <col min="6657" max="6657" width="12.6640625" style="2" customWidth="1"/>
    <col min="6658" max="6658" width="14.88671875" style="2" customWidth="1"/>
    <col min="6659" max="6659" width="8.77734375" style="2"/>
    <col min="6660" max="6660" width="22.5546875" style="2" customWidth="1"/>
    <col min="6661" max="6661" width="12.6640625" style="2" customWidth="1"/>
    <col min="6662" max="6662" width="15.109375" style="2" customWidth="1"/>
    <col min="6663" max="6909" width="8.77734375" style="2"/>
    <col min="6910" max="6910" width="13.88671875" style="2" customWidth="1"/>
    <col min="6911" max="6911" width="45" style="2" customWidth="1"/>
    <col min="6912" max="6912" width="13.44140625" style="2" customWidth="1"/>
    <col min="6913" max="6913" width="12.6640625" style="2" customWidth="1"/>
    <col min="6914" max="6914" width="14.88671875" style="2" customWidth="1"/>
    <col min="6915" max="6915" width="8.77734375" style="2"/>
    <col min="6916" max="6916" width="22.5546875" style="2" customWidth="1"/>
    <col min="6917" max="6917" width="12.6640625" style="2" customWidth="1"/>
    <col min="6918" max="6918" width="15.109375" style="2" customWidth="1"/>
    <col min="6919" max="7165" width="8.77734375" style="2"/>
    <col min="7166" max="7166" width="13.88671875" style="2" customWidth="1"/>
    <col min="7167" max="7167" width="45" style="2" customWidth="1"/>
    <col min="7168" max="7168" width="13.44140625" style="2" customWidth="1"/>
    <col min="7169" max="7169" width="12.6640625" style="2" customWidth="1"/>
    <col min="7170" max="7170" width="14.88671875" style="2" customWidth="1"/>
    <col min="7171" max="7171" width="8.77734375" style="2"/>
    <col min="7172" max="7172" width="22.5546875" style="2" customWidth="1"/>
    <col min="7173" max="7173" width="12.6640625" style="2" customWidth="1"/>
    <col min="7174" max="7174" width="15.109375" style="2" customWidth="1"/>
    <col min="7175" max="7421" width="8.77734375" style="2"/>
    <col min="7422" max="7422" width="13.88671875" style="2" customWidth="1"/>
    <col min="7423" max="7423" width="45" style="2" customWidth="1"/>
    <col min="7424" max="7424" width="13.44140625" style="2" customWidth="1"/>
    <col min="7425" max="7425" width="12.6640625" style="2" customWidth="1"/>
    <col min="7426" max="7426" width="14.88671875" style="2" customWidth="1"/>
    <col min="7427" max="7427" width="8.77734375" style="2"/>
    <col min="7428" max="7428" width="22.5546875" style="2" customWidth="1"/>
    <col min="7429" max="7429" width="12.6640625" style="2" customWidth="1"/>
    <col min="7430" max="7430" width="15.109375" style="2" customWidth="1"/>
    <col min="7431" max="7677" width="8.77734375" style="2"/>
    <col min="7678" max="7678" width="13.88671875" style="2" customWidth="1"/>
    <col min="7679" max="7679" width="45" style="2" customWidth="1"/>
    <col min="7680" max="7680" width="13.44140625" style="2" customWidth="1"/>
    <col min="7681" max="7681" width="12.6640625" style="2" customWidth="1"/>
    <col min="7682" max="7682" width="14.88671875" style="2" customWidth="1"/>
    <col min="7683" max="7683" width="8.77734375" style="2"/>
    <col min="7684" max="7684" width="22.5546875" style="2" customWidth="1"/>
    <col min="7685" max="7685" width="12.6640625" style="2" customWidth="1"/>
    <col min="7686" max="7686" width="15.109375" style="2" customWidth="1"/>
    <col min="7687" max="7933" width="8.77734375" style="2"/>
    <col min="7934" max="7934" width="13.88671875" style="2" customWidth="1"/>
    <col min="7935" max="7935" width="45" style="2" customWidth="1"/>
    <col min="7936" max="7936" width="13.44140625" style="2" customWidth="1"/>
    <col min="7937" max="7937" width="12.6640625" style="2" customWidth="1"/>
    <col min="7938" max="7938" width="14.88671875" style="2" customWidth="1"/>
    <col min="7939" max="7939" width="8.77734375" style="2"/>
    <col min="7940" max="7940" width="22.5546875" style="2" customWidth="1"/>
    <col min="7941" max="7941" width="12.6640625" style="2" customWidth="1"/>
    <col min="7942" max="7942" width="15.109375" style="2" customWidth="1"/>
    <col min="7943" max="8189" width="8.77734375" style="2"/>
    <col min="8190" max="8190" width="13.88671875" style="2" customWidth="1"/>
    <col min="8191" max="8191" width="45" style="2" customWidth="1"/>
    <col min="8192" max="8192" width="13.44140625" style="2" customWidth="1"/>
    <col min="8193" max="8193" width="12.6640625" style="2" customWidth="1"/>
    <col min="8194" max="8194" width="14.88671875" style="2" customWidth="1"/>
    <col min="8195" max="8195" width="8.77734375" style="2"/>
    <col min="8196" max="8196" width="22.5546875" style="2" customWidth="1"/>
    <col min="8197" max="8197" width="12.6640625" style="2" customWidth="1"/>
    <col min="8198" max="8198" width="15.109375" style="2" customWidth="1"/>
    <col min="8199" max="8445" width="8.77734375" style="2"/>
    <col min="8446" max="8446" width="13.88671875" style="2" customWidth="1"/>
    <col min="8447" max="8447" width="45" style="2" customWidth="1"/>
    <col min="8448" max="8448" width="13.44140625" style="2" customWidth="1"/>
    <col min="8449" max="8449" width="12.6640625" style="2" customWidth="1"/>
    <col min="8450" max="8450" width="14.88671875" style="2" customWidth="1"/>
    <col min="8451" max="8451" width="8.77734375" style="2"/>
    <col min="8452" max="8452" width="22.5546875" style="2" customWidth="1"/>
    <col min="8453" max="8453" width="12.6640625" style="2" customWidth="1"/>
    <col min="8454" max="8454" width="15.109375" style="2" customWidth="1"/>
    <col min="8455" max="8701" width="8.77734375" style="2"/>
    <col min="8702" max="8702" width="13.88671875" style="2" customWidth="1"/>
    <col min="8703" max="8703" width="45" style="2" customWidth="1"/>
    <col min="8704" max="8704" width="13.44140625" style="2" customWidth="1"/>
    <col min="8705" max="8705" width="12.6640625" style="2" customWidth="1"/>
    <col min="8706" max="8706" width="14.88671875" style="2" customWidth="1"/>
    <col min="8707" max="8707" width="8.77734375" style="2"/>
    <col min="8708" max="8708" width="22.5546875" style="2" customWidth="1"/>
    <col min="8709" max="8709" width="12.6640625" style="2" customWidth="1"/>
    <col min="8710" max="8710" width="15.109375" style="2" customWidth="1"/>
    <col min="8711" max="8957" width="8.77734375" style="2"/>
    <col min="8958" max="8958" width="13.88671875" style="2" customWidth="1"/>
    <col min="8959" max="8959" width="45" style="2" customWidth="1"/>
    <col min="8960" max="8960" width="13.44140625" style="2" customWidth="1"/>
    <col min="8961" max="8961" width="12.6640625" style="2" customWidth="1"/>
    <col min="8962" max="8962" width="14.88671875" style="2" customWidth="1"/>
    <col min="8963" max="8963" width="8.77734375" style="2"/>
    <col min="8964" max="8964" width="22.5546875" style="2" customWidth="1"/>
    <col min="8965" max="8965" width="12.6640625" style="2" customWidth="1"/>
    <col min="8966" max="8966" width="15.109375" style="2" customWidth="1"/>
    <col min="8967" max="9213" width="8.77734375" style="2"/>
    <col min="9214" max="9214" width="13.88671875" style="2" customWidth="1"/>
    <col min="9215" max="9215" width="45" style="2" customWidth="1"/>
    <col min="9216" max="9216" width="13.44140625" style="2" customWidth="1"/>
    <col min="9217" max="9217" width="12.6640625" style="2" customWidth="1"/>
    <col min="9218" max="9218" width="14.88671875" style="2" customWidth="1"/>
    <col min="9219" max="9219" width="8.77734375" style="2"/>
    <col min="9220" max="9220" width="22.5546875" style="2" customWidth="1"/>
    <col min="9221" max="9221" width="12.6640625" style="2" customWidth="1"/>
    <col min="9222" max="9222" width="15.109375" style="2" customWidth="1"/>
    <col min="9223" max="9469" width="8.77734375" style="2"/>
    <col min="9470" max="9470" width="13.88671875" style="2" customWidth="1"/>
    <col min="9471" max="9471" width="45" style="2" customWidth="1"/>
    <col min="9472" max="9472" width="13.44140625" style="2" customWidth="1"/>
    <col min="9473" max="9473" width="12.6640625" style="2" customWidth="1"/>
    <col min="9474" max="9474" width="14.88671875" style="2" customWidth="1"/>
    <col min="9475" max="9475" width="8.77734375" style="2"/>
    <col min="9476" max="9476" width="22.5546875" style="2" customWidth="1"/>
    <col min="9477" max="9477" width="12.6640625" style="2" customWidth="1"/>
    <col min="9478" max="9478" width="15.109375" style="2" customWidth="1"/>
    <col min="9479" max="9725" width="8.77734375" style="2"/>
    <col min="9726" max="9726" width="13.88671875" style="2" customWidth="1"/>
    <col min="9727" max="9727" width="45" style="2" customWidth="1"/>
    <col min="9728" max="9728" width="13.44140625" style="2" customWidth="1"/>
    <col min="9729" max="9729" width="12.6640625" style="2" customWidth="1"/>
    <col min="9730" max="9730" width="14.88671875" style="2" customWidth="1"/>
    <col min="9731" max="9731" width="8.77734375" style="2"/>
    <col min="9732" max="9732" width="22.5546875" style="2" customWidth="1"/>
    <col min="9733" max="9733" width="12.6640625" style="2" customWidth="1"/>
    <col min="9734" max="9734" width="15.109375" style="2" customWidth="1"/>
    <col min="9735" max="9981" width="8.77734375" style="2"/>
    <col min="9982" max="9982" width="13.88671875" style="2" customWidth="1"/>
    <col min="9983" max="9983" width="45" style="2" customWidth="1"/>
    <col min="9984" max="9984" width="13.44140625" style="2" customWidth="1"/>
    <col min="9985" max="9985" width="12.6640625" style="2" customWidth="1"/>
    <col min="9986" max="9986" width="14.88671875" style="2" customWidth="1"/>
    <col min="9987" max="9987" width="8.77734375" style="2"/>
    <col min="9988" max="9988" width="22.5546875" style="2" customWidth="1"/>
    <col min="9989" max="9989" width="12.6640625" style="2" customWidth="1"/>
    <col min="9990" max="9990" width="15.109375" style="2" customWidth="1"/>
    <col min="9991" max="10237" width="8.77734375" style="2"/>
    <col min="10238" max="10238" width="13.88671875" style="2" customWidth="1"/>
    <col min="10239" max="10239" width="45" style="2" customWidth="1"/>
    <col min="10240" max="10240" width="13.44140625" style="2" customWidth="1"/>
    <col min="10241" max="10241" width="12.6640625" style="2" customWidth="1"/>
    <col min="10242" max="10242" width="14.88671875" style="2" customWidth="1"/>
    <col min="10243" max="10243" width="8.77734375" style="2"/>
    <col min="10244" max="10244" width="22.5546875" style="2" customWidth="1"/>
    <col min="10245" max="10245" width="12.6640625" style="2" customWidth="1"/>
    <col min="10246" max="10246" width="15.109375" style="2" customWidth="1"/>
    <col min="10247" max="10493" width="8.77734375" style="2"/>
    <col min="10494" max="10494" width="13.88671875" style="2" customWidth="1"/>
    <col min="10495" max="10495" width="45" style="2" customWidth="1"/>
    <col min="10496" max="10496" width="13.44140625" style="2" customWidth="1"/>
    <col min="10497" max="10497" width="12.6640625" style="2" customWidth="1"/>
    <col min="10498" max="10498" width="14.88671875" style="2" customWidth="1"/>
    <col min="10499" max="10499" width="8.77734375" style="2"/>
    <col min="10500" max="10500" width="22.5546875" style="2" customWidth="1"/>
    <col min="10501" max="10501" width="12.6640625" style="2" customWidth="1"/>
    <col min="10502" max="10502" width="15.109375" style="2" customWidth="1"/>
    <col min="10503" max="10749" width="8.77734375" style="2"/>
    <col min="10750" max="10750" width="13.88671875" style="2" customWidth="1"/>
    <col min="10751" max="10751" width="45" style="2" customWidth="1"/>
    <col min="10752" max="10752" width="13.44140625" style="2" customWidth="1"/>
    <col min="10753" max="10753" width="12.6640625" style="2" customWidth="1"/>
    <col min="10754" max="10754" width="14.88671875" style="2" customWidth="1"/>
    <col min="10755" max="10755" width="8.77734375" style="2"/>
    <col min="10756" max="10756" width="22.5546875" style="2" customWidth="1"/>
    <col min="10757" max="10757" width="12.6640625" style="2" customWidth="1"/>
    <col min="10758" max="10758" width="15.109375" style="2" customWidth="1"/>
    <col min="10759" max="11005" width="8.77734375" style="2"/>
    <col min="11006" max="11006" width="13.88671875" style="2" customWidth="1"/>
    <col min="11007" max="11007" width="45" style="2" customWidth="1"/>
    <col min="11008" max="11008" width="13.44140625" style="2" customWidth="1"/>
    <col min="11009" max="11009" width="12.6640625" style="2" customWidth="1"/>
    <col min="11010" max="11010" width="14.88671875" style="2" customWidth="1"/>
    <col min="11011" max="11011" width="8.77734375" style="2"/>
    <col min="11012" max="11012" width="22.5546875" style="2" customWidth="1"/>
    <col min="11013" max="11013" width="12.6640625" style="2" customWidth="1"/>
    <col min="11014" max="11014" width="15.109375" style="2" customWidth="1"/>
    <col min="11015" max="11261" width="8.77734375" style="2"/>
    <col min="11262" max="11262" width="13.88671875" style="2" customWidth="1"/>
    <col min="11263" max="11263" width="45" style="2" customWidth="1"/>
    <col min="11264" max="11264" width="13.44140625" style="2" customWidth="1"/>
    <col min="11265" max="11265" width="12.6640625" style="2" customWidth="1"/>
    <col min="11266" max="11266" width="14.88671875" style="2" customWidth="1"/>
    <col min="11267" max="11267" width="8.77734375" style="2"/>
    <col min="11268" max="11268" width="22.5546875" style="2" customWidth="1"/>
    <col min="11269" max="11269" width="12.6640625" style="2" customWidth="1"/>
    <col min="11270" max="11270" width="15.109375" style="2" customWidth="1"/>
    <col min="11271" max="11517" width="8.77734375" style="2"/>
    <col min="11518" max="11518" width="13.88671875" style="2" customWidth="1"/>
    <col min="11519" max="11519" width="45" style="2" customWidth="1"/>
    <col min="11520" max="11520" width="13.44140625" style="2" customWidth="1"/>
    <col min="11521" max="11521" width="12.6640625" style="2" customWidth="1"/>
    <col min="11522" max="11522" width="14.88671875" style="2" customWidth="1"/>
    <col min="11523" max="11523" width="8.77734375" style="2"/>
    <col min="11524" max="11524" width="22.5546875" style="2" customWidth="1"/>
    <col min="11525" max="11525" width="12.6640625" style="2" customWidth="1"/>
    <col min="11526" max="11526" width="15.109375" style="2" customWidth="1"/>
    <col min="11527" max="11773" width="8.77734375" style="2"/>
    <col min="11774" max="11774" width="13.88671875" style="2" customWidth="1"/>
    <col min="11775" max="11775" width="45" style="2" customWidth="1"/>
    <col min="11776" max="11776" width="13.44140625" style="2" customWidth="1"/>
    <col min="11777" max="11777" width="12.6640625" style="2" customWidth="1"/>
    <col min="11778" max="11778" width="14.88671875" style="2" customWidth="1"/>
    <col min="11779" max="11779" width="8.77734375" style="2"/>
    <col min="11780" max="11780" width="22.5546875" style="2" customWidth="1"/>
    <col min="11781" max="11781" width="12.6640625" style="2" customWidth="1"/>
    <col min="11782" max="11782" width="15.109375" style="2" customWidth="1"/>
    <col min="11783" max="12029" width="8.77734375" style="2"/>
    <col min="12030" max="12030" width="13.88671875" style="2" customWidth="1"/>
    <col min="12031" max="12031" width="45" style="2" customWidth="1"/>
    <col min="12032" max="12032" width="13.44140625" style="2" customWidth="1"/>
    <col min="12033" max="12033" width="12.6640625" style="2" customWidth="1"/>
    <col min="12034" max="12034" width="14.88671875" style="2" customWidth="1"/>
    <col min="12035" max="12035" width="8.77734375" style="2"/>
    <col min="12036" max="12036" width="22.5546875" style="2" customWidth="1"/>
    <col min="12037" max="12037" width="12.6640625" style="2" customWidth="1"/>
    <col min="12038" max="12038" width="15.109375" style="2" customWidth="1"/>
    <col min="12039" max="12285" width="8.77734375" style="2"/>
    <col min="12286" max="12286" width="13.88671875" style="2" customWidth="1"/>
    <col min="12287" max="12287" width="45" style="2" customWidth="1"/>
    <col min="12288" max="12288" width="13.44140625" style="2" customWidth="1"/>
    <col min="12289" max="12289" width="12.6640625" style="2" customWidth="1"/>
    <col min="12290" max="12290" width="14.88671875" style="2" customWidth="1"/>
    <col min="12291" max="12291" width="8.77734375" style="2"/>
    <col min="12292" max="12292" width="22.5546875" style="2" customWidth="1"/>
    <col min="12293" max="12293" width="12.6640625" style="2" customWidth="1"/>
    <col min="12294" max="12294" width="15.109375" style="2" customWidth="1"/>
    <col min="12295" max="12541" width="8.77734375" style="2"/>
    <col min="12542" max="12542" width="13.88671875" style="2" customWidth="1"/>
    <col min="12543" max="12543" width="45" style="2" customWidth="1"/>
    <col min="12544" max="12544" width="13.44140625" style="2" customWidth="1"/>
    <col min="12545" max="12545" width="12.6640625" style="2" customWidth="1"/>
    <col min="12546" max="12546" width="14.88671875" style="2" customWidth="1"/>
    <col min="12547" max="12547" width="8.77734375" style="2"/>
    <col min="12548" max="12548" width="22.5546875" style="2" customWidth="1"/>
    <col min="12549" max="12549" width="12.6640625" style="2" customWidth="1"/>
    <col min="12550" max="12550" width="15.109375" style="2" customWidth="1"/>
    <col min="12551" max="12797" width="8.77734375" style="2"/>
    <col min="12798" max="12798" width="13.88671875" style="2" customWidth="1"/>
    <col min="12799" max="12799" width="45" style="2" customWidth="1"/>
    <col min="12800" max="12800" width="13.44140625" style="2" customWidth="1"/>
    <col min="12801" max="12801" width="12.6640625" style="2" customWidth="1"/>
    <col min="12802" max="12802" width="14.88671875" style="2" customWidth="1"/>
    <col min="12803" max="12803" width="8.77734375" style="2"/>
    <col min="12804" max="12804" width="22.5546875" style="2" customWidth="1"/>
    <col min="12805" max="12805" width="12.6640625" style="2" customWidth="1"/>
    <col min="12806" max="12806" width="15.109375" style="2" customWidth="1"/>
    <col min="12807" max="13053" width="8.77734375" style="2"/>
    <col min="13054" max="13054" width="13.88671875" style="2" customWidth="1"/>
    <col min="13055" max="13055" width="45" style="2" customWidth="1"/>
    <col min="13056" max="13056" width="13.44140625" style="2" customWidth="1"/>
    <col min="13057" max="13057" width="12.6640625" style="2" customWidth="1"/>
    <col min="13058" max="13058" width="14.88671875" style="2" customWidth="1"/>
    <col min="13059" max="13059" width="8.77734375" style="2"/>
    <col min="13060" max="13060" width="22.5546875" style="2" customWidth="1"/>
    <col min="13061" max="13061" width="12.6640625" style="2" customWidth="1"/>
    <col min="13062" max="13062" width="15.109375" style="2" customWidth="1"/>
    <col min="13063" max="13309" width="8.77734375" style="2"/>
    <col min="13310" max="13310" width="13.88671875" style="2" customWidth="1"/>
    <col min="13311" max="13311" width="45" style="2" customWidth="1"/>
    <col min="13312" max="13312" width="13.44140625" style="2" customWidth="1"/>
    <col min="13313" max="13313" width="12.6640625" style="2" customWidth="1"/>
    <col min="13314" max="13314" width="14.88671875" style="2" customWidth="1"/>
    <col min="13315" max="13315" width="8.77734375" style="2"/>
    <col min="13316" max="13316" width="22.5546875" style="2" customWidth="1"/>
    <col min="13317" max="13317" width="12.6640625" style="2" customWidth="1"/>
    <col min="13318" max="13318" width="15.109375" style="2" customWidth="1"/>
    <col min="13319" max="13565" width="8.77734375" style="2"/>
    <col min="13566" max="13566" width="13.88671875" style="2" customWidth="1"/>
    <col min="13567" max="13567" width="45" style="2" customWidth="1"/>
    <col min="13568" max="13568" width="13.44140625" style="2" customWidth="1"/>
    <col min="13569" max="13569" width="12.6640625" style="2" customWidth="1"/>
    <col min="13570" max="13570" width="14.88671875" style="2" customWidth="1"/>
    <col min="13571" max="13571" width="8.77734375" style="2"/>
    <col min="13572" max="13572" width="22.5546875" style="2" customWidth="1"/>
    <col min="13573" max="13573" width="12.6640625" style="2" customWidth="1"/>
    <col min="13574" max="13574" width="15.109375" style="2" customWidth="1"/>
    <col min="13575" max="13821" width="8.77734375" style="2"/>
    <col min="13822" max="13822" width="13.88671875" style="2" customWidth="1"/>
    <col min="13823" max="13823" width="45" style="2" customWidth="1"/>
    <col min="13824" max="13824" width="13.44140625" style="2" customWidth="1"/>
    <col min="13825" max="13825" width="12.6640625" style="2" customWidth="1"/>
    <col min="13826" max="13826" width="14.88671875" style="2" customWidth="1"/>
    <col min="13827" max="13827" width="8.77734375" style="2"/>
    <col min="13828" max="13828" width="22.5546875" style="2" customWidth="1"/>
    <col min="13829" max="13829" width="12.6640625" style="2" customWidth="1"/>
    <col min="13830" max="13830" width="15.109375" style="2" customWidth="1"/>
    <col min="13831" max="14077" width="8.77734375" style="2"/>
    <col min="14078" max="14078" width="13.88671875" style="2" customWidth="1"/>
    <col min="14079" max="14079" width="45" style="2" customWidth="1"/>
    <col min="14080" max="14080" width="13.44140625" style="2" customWidth="1"/>
    <col min="14081" max="14081" width="12.6640625" style="2" customWidth="1"/>
    <col min="14082" max="14082" width="14.88671875" style="2" customWidth="1"/>
    <col min="14083" max="14083" width="8.77734375" style="2"/>
    <col min="14084" max="14084" width="22.5546875" style="2" customWidth="1"/>
    <col min="14085" max="14085" width="12.6640625" style="2" customWidth="1"/>
    <col min="14086" max="14086" width="15.109375" style="2" customWidth="1"/>
    <col min="14087" max="14333" width="8.77734375" style="2"/>
    <col min="14334" max="14334" width="13.88671875" style="2" customWidth="1"/>
    <col min="14335" max="14335" width="45" style="2" customWidth="1"/>
    <col min="14336" max="14336" width="13.44140625" style="2" customWidth="1"/>
    <col min="14337" max="14337" width="12.6640625" style="2" customWidth="1"/>
    <col min="14338" max="14338" width="14.88671875" style="2" customWidth="1"/>
    <col min="14339" max="14339" width="8.77734375" style="2"/>
    <col min="14340" max="14340" width="22.5546875" style="2" customWidth="1"/>
    <col min="14341" max="14341" width="12.6640625" style="2" customWidth="1"/>
    <col min="14342" max="14342" width="15.109375" style="2" customWidth="1"/>
    <col min="14343" max="14589" width="8.77734375" style="2"/>
    <col min="14590" max="14590" width="13.88671875" style="2" customWidth="1"/>
    <col min="14591" max="14591" width="45" style="2" customWidth="1"/>
    <col min="14592" max="14592" width="13.44140625" style="2" customWidth="1"/>
    <col min="14593" max="14593" width="12.6640625" style="2" customWidth="1"/>
    <col min="14594" max="14594" width="14.88671875" style="2" customWidth="1"/>
    <col min="14595" max="14595" width="8.77734375" style="2"/>
    <col min="14596" max="14596" width="22.5546875" style="2" customWidth="1"/>
    <col min="14597" max="14597" width="12.6640625" style="2" customWidth="1"/>
    <col min="14598" max="14598" width="15.109375" style="2" customWidth="1"/>
    <col min="14599" max="14845" width="8.77734375" style="2"/>
    <col min="14846" max="14846" width="13.88671875" style="2" customWidth="1"/>
    <col min="14847" max="14847" width="45" style="2" customWidth="1"/>
    <col min="14848" max="14848" width="13.44140625" style="2" customWidth="1"/>
    <col min="14849" max="14849" width="12.6640625" style="2" customWidth="1"/>
    <col min="14850" max="14850" width="14.88671875" style="2" customWidth="1"/>
    <col min="14851" max="14851" width="8.77734375" style="2"/>
    <col min="14852" max="14852" width="22.5546875" style="2" customWidth="1"/>
    <col min="14853" max="14853" width="12.6640625" style="2" customWidth="1"/>
    <col min="14854" max="14854" width="15.109375" style="2" customWidth="1"/>
    <col min="14855" max="15101" width="8.77734375" style="2"/>
    <col min="15102" max="15102" width="13.88671875" style="2" customWidth="1"/>
    <col min="15103" max="15103" width="45" style="2" customWidth="1"/>
    <col min="15104" max="15104" width="13.44140625" style="2" customWidth="1"/>
    <col min="15105" max="15105" width="12.6640625" style="2" customWidth="1"/>
    <col min="15106" max="15106" width="14.88671875" style="2" customWidth="1"/>
    <col min="15107" max="15107" width="8.77734375" style="2"/>
    <col min="15108" max="15108" width="22.5546875" style="2" customWidth="1"/>
    <col min="15109" max="15109" width="12.6640625" style="2" customWidth="1"/>
    <col min="15110" max="15110" width="15.109375" style="2" customWidth="1"/>
    <col min="15111" max="15357" width="8.77734375" style="2"/>
    <col min="15358" max="15358" width="13.88671875" style="2" customWidth="1"/>
    <col min="15359" max="15359" width="45" style="2" customWidth="1"/>
    <col min="15360" max="15360" width="13.44140625" style="2" customWidth="1"/>
    <col min="15361" max="15361" width="12.6640625" style="2" customWidth="1"/>
    <col min="15362" max="15362" width="14.88671875" style="2" customWidth="1"/>
    <col min="15363" max="15363" width="8.77734375" style="2"/>
    <col min="15364" max="15364" width="22.5546875" style="2" customWidth="1"/>
    <col min="15365" max="15365" width="12.6640625" style="2" customWidth="1"/>
    <col min="15366" max="15366" width="15.109375" style="2" customWidth="1"/>
    <col min="15367" max="15613" width="8.77734375" style="2"/>
    <col min="15614" max="15614" width="13.88671875" style="2" customWidth="1"/>
    <col min="15615" max="15615" width="45" style="2" customWidth="1"/>
    <col min="15616" max="15616" width="13.44140625" style="2" customWidth="1"/>
    <col min="15617" max="15617" width="12.6640625" style="2" customWidth="1"/>
    <col min="15618" max="15618" width="14.88671875" style="2" customWidth="1"/>
    <col min="15619" max="15619" width="8.77734375" style="2"/>
    <col min="15620" max="15620" width="22.5546875" style="2" customWidth="1"/>
    <col min="15621" max="15621" width="12.6640625" style="2" customWidth="1"/>
    <col min="15622" max="15622" width="15.109375" style="2" customWidth="1"/>
    <col min="15623" max="15869" width="8.77734375" style="2"/>
    <col min="15870" max="15870" width="13.88671875" style="2" customWidth="1"/>
    <col min="15871" max="15871" width="45" style="2" customWidth="1"/>
    <col min="15872" max="15872" width="13.44140625" style="2" customWidth="1"/>
    <col min="15873" max="15873" width="12.6640625" style="2" customWidth="1"/>
    <col min="15874" max="15874" width="14.88671875" style="2" customWidth="1"/>
    <col min="15875" max="15875" width="8.77734375" style="2"/>
    <col min="15876" max="15876" width="22.5546875" style="2" customWidth="1"/>
    <col min="15877" max="15877" width="12.6640625" style="2" customWidth="1"/>
    <col min="15878" max="15878" width="15.109375" style="2" customWidth="1"/>
    <col min="15879" max="16125" width="8.77734375" style="2"/>
    <col min="16126" max="16126" width="13.88671875" style="2" customWidth="1"/>
    <col min="16127" max="16127" width="45" style="2" customWidth="1"/>
    <col min="16128" max="16128" width="13.44140625" style="2" customWidth="1"/>
    <col min="16129" max="16129" width="12.6640625" style="2" customWidth="1"/>
    <col min="16130" max="16130" width="14.88671875" style="2" customWidth="1"/>
    <col min="16131" max="16131" width="8.77734375" style="2"/>
    <col min="16132" max="16132" width="22.5546875" style="2" customWidth="1"/>
    <col min="16133" max="16133" width="12.6640625" style="2" customWidth="1"/>
    <col min="16134" max="16134" width="15.109375" style="2" customWidth="1"/>
    <col min="16135" max="16381" width="8.77734375" style="2"/>
    <col min="16382" max="16384" width="8.88671875" style="2" customWidth="1"/>
  </cols>
  <sheetData>
    <row r="1" spans="1:14" ht="15.6" customHeight="1" outlineLevel="1" x14ac:dyDescent="0.25">
      <c r="A1" s="4"/>
      <c r="B1" s="4"/>
      <c r="C1" s="4"/>
      <c r="D1" s="4"/>
      <c r="E1" s="3"/>
      <c r="F1" s="3"/>
      <c r="G1" s="3"/>
      <c r="H1" s="3"/>
      <c r="I1" s="3"/>
      <c r="J1" s="3"/>
      <c r="K1" s="19"/>
      <c r="L1" s="19"/>
      <c r="M1" s="19"/>
      <c r="N1" s="3" t="s">
        <v>4</v>
      </c>
    </row>
    <row r="2" spans="1:14" ht="15.6" customHeight="1" outlineLevel="1" x14ac:dyDescent="0.25">
      <c r="A2" s="4"/>
      <c r="B2" s="4"/>
      <c r="C2" s="4"/>
      <c r="D2" s="4"/>
      <c r="E2" s="3"/>
      <c r="F2" s="3"/>
      <c r="G2" s="3"/>
      <c r="H2" s="3"/>
      <c r="I2" s="3"/>
      <c r="J2" s="3"/>
      <c r="K2" s="19"/>
      <c r="L2" s="19"/>
      <c r="M2" s="19"/>
      <c r="N2" s="3" t="s">
        <v>5</v>
      </c>
    </row>
    <row r="3" spans="1:14" ht="15.6" customHeight="1" outlineLevel="1" x14ac:dyDescent="0.25">
      <c r="A3" s="4"/>
      <c r="B3" s="4"/>
      <c r="C3" s="4"/>
      <c r="D3" s="4"/>
      <c r="E3" s="3"/>
      <c r="F3" s="3"/>
      <c r="G3" s="3"/>
      <c r="H3" s="3"/>
      <c r="I3" s="3"/>
      <c r="J3" s="3"/>
      <c r="K3" s="19"/>
      <c r="L3" s="19"/>
      <c r="M3" s="19"/>
      <c r="N3" s="3" t="s">
        <v>82</v>
      </c>
    </row>
    <row r="4" spans="1:14" ht="15.6" customHeight="1" outlineLevel="1" x14ac:dyDescent="0.25">
      <c r="A4" s="4"/>
      <c r="B4" s="4"/>
      <c r="C4" s="4"/>
      <c r="D4" s="4"/>
      <c r="E4" s="3"/>
      <c r="F4" s="3"/>
      <c r="G4" s="3"/>
      <c r="H4" s="3"/>
      <c r="I4" s="3"/>
      <c r="J4" s="3"/>
      <c r="K4" s="19"/>
      <c r="L4" s="19"/>
      <c r="M4" s="19"/>
      <c r="N4" s="3" t="s">
        <v>6</v>
      </c>
    </row>
    <row r="5" spans="1:14" ht="15.6" customHeight="1" outlineLevel="1" x14ac:dyDescent="0.25">
      <c r="A5" s="31" t="s">
        <v>84</v>
      </c>
      <c r="B5" s="31"/>
      <c r="C5" s="31"/>
      <c r="D5" s="31"/>
      <c r="E5" s="31"/>
      <c r="F5" s="31"/>
      <c r="G5" s="31"/>
      <c r="H5" s="31"/>
      <c r="I5" s="31"/>
      <c r="J5" s="31"/>
      <c r="K5" s="31"/>
      <c r="L5" s="31"/>
      <c r="M5" s="31"/>
      <c r="N5" s="31"/>
    </row>
    <row r="6" spans="1:14" ht="38.549999999999997" customHeight="1" outlineLevel="1" x14ac:dyDescent="0.25">
      <c r="A6" s="31"/>
      <c r="B6" s="31"/>
      <c r="C6" s="31"/>
      <c r="D6" s="31"/>
      <c r="E6" s="31"/>
      <c r="F6" s="31"/>
      <c r="G6" s="31"/>
      <c r="H6" s="31"/>
      <c r="I6" s="31"/>
      <c r="J6" s="31"/>
      <c r="K6" s="31"/>
      <c r="L6" s="31"/>
      <c r="M6" s="31"/>
      <c r="N6" s="31"/>
    </row>
    <row r="7" spans="1:14" ht="34.049999999999997" customHeight="1" x14ac:dyDescent="0.25">
      <c r="A7" s="35" t="s">
        <v>2</v>
      </c>
      <c r="B7" s="35" t="s">
        <v>8</v>
      </c>
      <c r="C7" s="32" t="s">
        <v>67</v>
      </c>
      <c r="D7" s="32" t="s">
        <v>83</v>
      </c>
      <c r="E7" s="36" t="s">
        <v>7</v>
      </c>
      <c r="F7" s="37"/>
      <c r="G7" s="37"/>
      <c r="H7" s="38"/>
      <c r="I7" s="32" t="s">
        <v>61</v>
      </c>
      <c r="J7" s="35" t="s">
        <v>73</v>
      </c>
      <c r="K7" s="35"/>
      <c r="L7" s="35"/>
      <c r="M7" s="35"/>
      <c r="N7" s="35"/>
    </row>
    <row r="8" spans="1:14" ht="28.05" customHeight="1" x14ac:dyDescent="0.25">
      <c r="A8" s="35"/>
      <c r="B8" s="35"/>
      <c r="C8" s="33"/>
      <c r="D8" s="33"/>
      <c r="E8" s="35" t="s">
        <v>66</v>
      </c>
      <c r="F8" s="35" t="s">
        <v>65</v>
      </c>
      <c r="G8" s="35" t="s">
        <v>64</v>
      </c>
      <c r="H8" s="35" t="s">
        <v>3</v>
      </c>
      <c r="I8" s="33"/>
      <c r="J8" s="32" t="s">
        <v>72</v>
      </c>
      <c r="K8" s="36" t="s">
        <v>62</v>
      </c>
      <c r="L8" s="37"/>
      <c r="M8" s="39"/>
      <c r="N8" s="40"/>
    </row>
    <row r="9" spans="1:14" ht="27" customHeight="1" x14ac:dyDescent="0.25">
      <c r="A9" s="35"/>
      <c r="B9" s="35"/>
      <c r="C9" s="33"/>
      <c r="D9" s="33"/>
      <c r="E9" s="35"/>
      <c r="F9" s="35"/>
      <c r="G9" s="35"/>
      <c r="H9" s="35"/>
      <c r="I9" s="41"/>
      <c r="J9" s="41"/>
      <c r="K9" s="35" t="s">
        <v>69</v>
      </c>
      <c r="L9" s="35" t="s">
        <v>68</v>
      </c>
      <c r="M9" s="35" t="s">
        <v>70</v>
      </c>
      <c r="N9" s="35" t="s">
        <v>71</v>
      </c>
    </row>
    <row r="10" spans="1:14" s="1" customFormat="1" ht="67.95" customHeight="1" x14ac:dyDescent="0.25">
      <c r="A10" s="35"/>
      <c r="B10" s="35"/>
      <c r="C10" s="34"/>
      <c r="D10" s="34"/>
      <c r="E10" s="35"/>
      <c r="F10" s="35"/>
      <c r="G10" s="35"/>
      <c r="H10" s="35"/>
      <c r="I10" s="42"/>
      <c r="J10" s="42"/>
      <c r="K10" s="35"/>
      <c r="L10" s="35"/>
      <c r="M10" s="35"/>
      <c r="N10" s="35"/>
    </row>
    <row r="11" spans="1:14" s="21" customFormat="1" ht="20.55" customHeight="1" x14ac:dyDescent="0.25">
      <c r="A11" s="22">
        <v>1</v>
      </c>
      <c r="B11" s="22">
        <v>2</v>
      </c>
      <c r="C11" s="23">
        <v>3</v>
      </c>
      <c r="D11" s="23">
        <v>4</v>
      </c>
      <c r="E11" s="22">
        <v>5</v>
      </c>
      <c r="F11" s="22">
        <v>6</v>
      </c>
      <c r="G11" s="22">
        <v>7</v>
      </c>
      <c r="H11" s="22" t="s">
        <v>60</v>
      </c>
      <c r="I11" s="24" t="s">
        <v>74</v>
      </c>
      <c r="J11" s="23">
        <v>10</v>
      </c>
      <c r="K11" s="22">
        <v>11</v>
      </c>
      <c r="L11" s="22" t="s">
        <v>75</v>
      </c>
      <c r="M11" s="22">
        <v>13</v>
      </c>
      <c r="N11" s="23">
        <v>14</v>
      </c>
    </row>
    <row r="12" spans="1:14" x14ac:dyDescent="0.25">
      <c r="A12" s="5">
        <v>1</v>
      </c>
      <c r="B12" s="9" t="s">
        <v>9</v>
      </c>
      <c r="C12" s="9" t="s">
        <v>52</v>
      </c>
      <c r="D12" s="5" t="s">
        <v>59</v>
      </c>
      <c r="E12" s="6">
        <v>43</v>
      </c>
      <c r="F12" s="7">
        <v>172287</v>
      </c>
      <c r="G12" s="7">
        <v>179728</v>
      </c>
      <c r="H12" s="8">
        <f>(F12+G12)/2</f>
        <v>176007.5</v>
      </c>
      <c r="I12" s="8">
        <f>SUM(J12:L12)</f>
        <v>1068640.54</v>
      </c>
      <c r="J12" s="25">
        <f t="shared" ref="J12:J59" si="0">ROUND((E12/E$60*E$63*50%)+(H12/H$60*E$63*50%),0)</f>
        <v>883174</v>
      </c>
      <c r="K12" s="29">
        <v>0</v>
      </c>
      <c r="L12" s="30">
        <f t="shared" ref="L12:L26" si="1">SUM(M12:N12)</f>
        <v>185466.53999999998</v>
      </c>
      <c r="M12" s="30">
        <f t="shared" ref="M12:M26" si="2">J12*0.21</f>
        <v>185466.53999999998</v>
      </c>
      <c r="N12" s="28">
        <v>0</v>
      </c>
    </row>
    <row r="13" spans="1:14" x14ac:dyDescent="0.25">
      <c r="A13" s="5">
        <v>2</v>
      </c>
      <c r="B13" s="9" t="s">
        <v>10</v>
      </c>
      <c r="C13" s="9" t="s">
        <v>52</v>
      </c>
      <c r="D13" s="5" t="s">
        <v>59</v>
      </c>
      <c r="E13" s="6">
        <v>32</v>
      </c>
      <c r="F13" s="7">
        <v>79495</v>
      </c>
      <c r="G13" s="7">
        <v>79428</v>
      </c>
      <c r="H13" s="8">
        <f t="shared" ref="H13:H59" si="3">(F13+G13)/2</f>
        <v>79461.5</v>
      </c>
      <c r="I13" s="8">
        <f t="shared" ref="I13:I59" si="4">SUM(J13:L13)</f>
        <v>544873.89</v>
      </c>
      <c r="J13" s="25">
        <f t="shared" si="0"/>
        <v>450309</v>
      </c>
      <c r="K13" s="29">
        <v>0</v>
      </c>
      <c r="L13" s="30">
        <f t="shared" si="1"/>
        <v>94564.89</v>
      </c>
      <c r="M13" s="30">
        <f t="shared" si="2"/>
        <v>94564.89</v>
      </c>
      <c r="N13" s="28">
        <v>0</v>
      </c>
    </row>
    <row r="14" spans="1:14" x14ac:dyDescent="0.25">
      <c r="A14" s="5">
        <v>3</v>
      </c>
      <c r="B14" s="9" t="s">
        <v>11</v>
      </c>
      <c r="C14" s="9" t="s">
        <v>52</v>
      </c>
      <c r="D14" s="5" t="s">
        <v>59</v>
      </c>
      <c r="E14" s="6">
        <v>20</v>
      </c>
      <c r="F14" s="7">
        <v>66489</v>
      </c>
      <c r="G14" s="7">
        <v>71731</v>
      </c>
      <c r="H14" s="8">
        <f t="shared" si="3"/>
        <v>69110</v>
      </c>
      <c r="I14" s="8">
        <f t="shared" si="4"/>
        <v>435057.91999999998</v>
      </c>
      <c r="J14" s="25">
        <f t="shared" si="0"/>
        <v>359552</v>
      </c>
      <c r="K14" s="29">
        <v>0</v>
      </c>
      <c r="L14" s="30">
        <f t="shared" si="1"/>
        <v>75505.919999999998</v>
      </c>
      <c r="M14" s="30">
        <f t="shared" si="2"/>
        <v>75505.919999999998</v>
      </c>
      <c r="N14" s="28">
        <v>0</v>
      </c>
    </row>
    <row r="15" spans="1:14" ht="26.4" x14ac:dyDescent="0.25">
      <c r="A15" s="5">
        <v>4</v>
      </c>
      <c r="B15" s="9" t="s">
        <v>12</v>
      </c>
      <c r="C15" s="9" t="s">
        <v>53</v>
      </c>
      <c r="D15" s="5" t="s">
        <v>59</v>
      </c>
      <c r="E15" s="6">
        <v>39</v>
      </c>
      <c r="F15" s="7">
        <v>55493</v>
      </c>
      <c r="G15" s="7">
        <v>59857</v>
      </c>
      <c r="H15" s="8">
        <f t="shared" si="3"/>
        <v>57675</v>
      </c>
      <c r="I15" s="8">
        <f t="shared" si="4"/>
        <v>473704.11</v>
      </c>
      <c r="J15" s="25">
        <f t="shared" si="0"/>
        <v>391491</v>
      </c>
      <c r="K15" s="29">
        <v>0</v>
      </c>
      <c r="L15" s="30">
        <f t="shared" si="1"/>
        <v>82213.11</v>
      </c>
      <c r="M15" s="30">
        <f t="shared" si="2"/>
        <v>82213.11</v>
      </c>
      <c r="N15" s="28">
        <v>0</v>
      </c>
    </row>
    <row r="16" spans="1:14" ht="26.4" x14ac:dyDescent="0.25">
      <c r="A16" s="5">
        <v>5</v>
      </c>
      <c r="B16" s="9" t="s">
        <v>13</v>
      </c>
      <c r="C16" s="9" t="s">
        <v>53</v>
      </c>
      <c r="D16" s="5" t="s">
        <v>59</v>
      </c>
      <c r="E16" s="6">
        <v>19</v>
      </c>
      <c r="F16" s="7">
        <v>68551</v>
      </c>
      <c r="G16" s="7">
        <v>75679</v>
      </c>
      <c r="H16" s="8">
        <f t="shared" si="3"/>
        <v>72115</v>
      </c>
      <c r="I16" s="8">
        <f t="shared" si="4"/>
        <v>444702.83</v>
      </c>
      <c r="J16" s="25">
        <f t="shared" si="0"/>
        <v>367523</v>
      </c>
      <c r="K16" s="29">
        <v>0</v>
      </c>
      <c r="L16" s="30">
        <f t="shared" si="1"/>
        <v>77179.83</v>
      </c>
      <c r="M16" s="30">
        <f t="shared" si="2"/>
        <v>77179.83</v>
      </c>
      <c r="N16" s="28">
        <v>0</v>
      </c>
    </row>
    <row r="17" spans="1:14" x14ac:dyDescent="0.25">
      <c r="A17" s="5">
        <v>6</v>
      </c>
      <c r="B17" s="9" t="s">
        <v>14</v>
      </c>
      <c r="C17" s="9" t="s">
        <v>52</v>
      </c>
      <c r="D17" s="5" t="s">
        <v>59</v>
      </c>
      <c r="E17" s="6">
        <v>34</v>
      </c>
      <c r="F17" s="10">
        <v>27678</v>
      </c>
      <c r="G17" s="10">
        <v>30249</v>
      </c>
      <c r="H17" s="11">
        <f t="shared" si="3"/>
        <v>28963.5</v>
      </c>
      <c r="I17" s="8">
        <f t="shared" si="4"/>
        <v>309370.38</v>
      </c>
      <c r="J17" s="25">
        <f t="shared" si="0"/>
        <v>255678</v>
      </c>
      <c r="K17" s="29">
        <v>0</v>
      </c>
      <c r="L17" s="30">
        <f t="shared" si="1"/>
        <v>53692.38</v>
      </c>
      <c r="M17" s="30">
        <f t="shared" si="2"/>
        <v>53692.38</v>
      </c>
      <c r="N17" s="28">
        <v>0</v>
      </c>
    </row>
    <row r="18" spans="1:14" ht="26.4" x14ac:dyDescent="0.25">
      <c r="A18" s="5">
        <v>7</v>
      </c>
      <c r="B18" s="9" t="s">
        <v>15</v>
      </c>
      <c r="C18" s="9" t="s">
        <v>53</v>
      </c>
      <c r="D18" s="5" t="s">
        <v>59</v>
      </c>
      <c r="E18" s="6">
        <v>32</v>
      </c>
      <c r="F18" s="10">
        <v>28904</v>
      </c>
      <c r="G18" s="10">
        <v>33430</v>
      </c>
      <c r="H18" s="11">
        <f t="shared" si="3"/>
        <v>31167</v>
      </c>
      <c r="I18" s="8">
        <f t="shared" si="4"/>
        <v>310161.71999999997</v>
      </c>
      <c r="J18" s="25">
        <f t="shared" si="0"/>
        <v>256332</v>
      </c>
      <c r="K18" s="29">
        <v>0</v>
      </c>
      <c r="L18" s="30">
        <f t="shared" si="1"/>
        <v>53829.72</v>
      </c>
      <c r="M18" s="30">
        <f t="shared" si="2"/>
        <v>53829.72</v>
      </c>
      <c r="N18" s="28">
        <v>0</v>
      </c>
    </row>
    <row r="19" spans="1:14" ht="26.4" x14ac:dyDescent="0.25">
      <c r="A19" s="5">
        <v>8</v>
      </c>
      <c r="B19" s="9" t="s">
        <v>16</v>
      </c>
      <c r="C19" s="9" t="s">
        <v>53</v>
      </c>
      <c r="D19" s="5" t="s">
        <v>59</v>
      </c>
      <c r="E19" s="6">
        <v>28</v>
      </c>
      <c r="F19" s="10">
        <v>28812</v>
      </c>
      <c r="G19" s="10">
        <v>32192</v>
      </c>
      <c r="H19" s="11">
        <f t="shared" si="3"/>
        <v>30502</v>
      </c>
      <c r="I19" s="8">
        <f t="shared" si="4"/>
        <v>287093.07</v>
      </c>
      <c r="J19" s="25">
        <f t="shared" si="0"/>
        <v>237267</v>
      </c>
      <c r="K19" s="29">
        <v>0</v>
      </c>
      <c r="L19" s="30">
        <f t="shared" si="1"/>
        <v>49826.07</v>
      </c>
      <c r="M19" s="30">
        <f t="shared" si="2"/>
        <v>49826.07</v>
      </c>
      <c r="N19" s="28">
        <v>0</v>
      </c>
    </row>
    <row r="20" spans="1:14" ht="26.4" x14ac:dyDescent="0.25">
      <c r="A20" s="5">
        <v>9</v>
      </c>
      <c r="B20" s="9" t="s">
        <v>17</v>
      </c>
      <c r="C20" s="9" t="s">
        <v>53</v>
      </c>
      <c r="D20" s="5" t="s">
        <v>59</v>
      </c>
      <c r="E20" s="6">
        <v>35</v>
      </c>
      <c r="F20" s="10">
        <v>24168</v>
      </c>
      <c r="G20" s="10">
        <v>26758</v>
      </c>
      <c r="H20" s="11">
        <f t="shared" si="3"/>
        <v>25463</v>
      </c>
      <c r="I20" s="8">
        <f t="shared" si="4"/>
        <v>297316.36</v>
      </c>
      <c r="J20" s="25">
        <f t="shared" si="0"/>
        <v>245716</v>
      </c>
      <c r="K20" s="29">
        <v>0</v>
      </c>
      <c r="L20" s="30">
        <f t="shared" si="1"/>
        <v>51600.36</v>
      </c>
      <c r="M20" s="30">
        <f t="shared" si="2"/>
        <v>51600.36</v>
      </c>
      <c r="N20" s="28">
        <v>0</v>
      </c>
    </row>
    <row r="21" spans="1:14" ht="26.4" x14ac:dyDescent="0.25">
      <c r="A21" s="5">
        <v>10</v>
      </c>
      <c r="B21" s="9" t="s">
        <v>18</v>
      </c>
      <c r="C21" s="9" t="s">
        <v>53</v>
      </c>
      <c r="D21" s="5" t="s">
        <v>59</v>
      </c>
      <c r="E21" s="6">
        <v>32</v>
      </c>
      <c r="F21" s="10">
        <v>20638</v>
      </c>
      <c r="G21" s="10">
        <v>22365</v>
      </c>
      <c r="H21" s="11">
        <f t="shared" si="3"/>
        <v>21501.5</v>
      </c>
      <c r="I21" s="8">
        <f t="shared" si="4"/>
        <v>263187.09999999998</v>
      </c>
      <c r="J21" s="25">
        <f t="shared" si="0"/>
        <v>217510</v>
      </c>
      <c r="K21" s="29">
        <v>0</v>
      </c>
      <c r="L21" s="30">
        <f t="shared" si="1"/>
        <v>45677.1</v>
      </c>
      <c r="M21" s="30">
        <f t="shared" si="2"/>
        <v>45677.1</v>
      </c>
      <c r="N21" s="28">
        <v>0</v>
      </c>
    </row>
    <row r="22" spans="1:14" ht="26.4" x14ac:dyDescent="0.25">
      <c r="A22" s="5">
        <v>11</v>
      </c>
      <c r="B22" s="9" t="s">
        <v>19</v>
      </c>
      <c r="C22" s="9" t="s">
        <v>53</v>
      </c>
      <c r="D22" s="5" t="s">
        <v>59</v>
      </c>
      <c r="E22" s="6">
        <v>31</v>
      </c>
      <c r="F22" s="10">
        <v>18481</v>
      </c>
      <c r="G22" s="10">
        <v>20829</v>
      </c>
      <c r="H22" s="11">
        <f t="shared" si="3"/>
        <v>19655</v>
      </c>
      <c r="I22" s="8">
        <f t="shared" si="4"/>
        <v>249253.95</v>
      </c>
      <c r="J22" s="25">
        <f t="shared" si="0"/>
        <v>205995</v>
      </c>
      <c r="K22" s="29">
        <v>0</v>
      </c>
      <c r="L22" s="30">
        <f t="shared" si="1"/>
        <v>43258.95</v>
      </c>
      <c r="M22" s="30">
        <f t="shared" si="2"/>
        <v>43258.95</v>
      </c>
      <c r="N22" s="28">
        <v>0</v>
      </c>
    </row>
    <row r="23" spans="1:14" ht="26.4" x14ac:dyDescent="0.25">
      <c r="A23" s="5">
        <v>12</v>
      </c>
      <c r="B23" s="9" t="s">
        <v>20</v>
      </c>
      <c r="C23" s="9" t="s">
        <v>53</v>
      </c>
      <c r="D23" s="5" t="s">
        <v>59</v>
      </c>
      <c r="E23" s="6">
        <v>29</v>
      </c>
      <c r="F23" s="10">
        <v>18557</v>
      </c>
      <c r="G23" s="10">
        <v>20411</v>
      </c>
      <c r="H23" s="11">
        <f t="shared" si="3"/>
        <v>19484</v>
      </c>
      <c r="I23" s="8">
        <f t="shared" si="4"/>
        <v>238504.31</v>
      </c>
      <c r="J23" s="25">
        <f t="shared" si="0"/>
        <v>197111</v>
      </c>
      <c r="K23" s="29">
        <v>0</v>
      </c>
      <c r="L23" s="30">
        <f t="shared" si="1"/>
        <v>41393.31</v>
      </c>
      <c r="M23" s="30">
        <f t="shared" si="2"/>
        <v>41393.31</v>
      </c>
      <c r="N23" s="28">
        <v>0</v>
      </c>
    </row>
    <row r="24" spans="1:14" ht="26.4" x14ac:dyDescent="0.25">
      <c r="A24" s="5">
        <v>13</v>
      </c>
      <c r="B24" s="9" t="s">
        <v>21</v>
      </c>
      <c r="C24" s="9" t="s">
        <v>63</v>
      </c>
      <c r="D24" s="5" t="s">
        <v>59</v>
      </c>
      <c r="E24" s="6">
        <v>34</v>
      </c>
      <c r="F24" s="10">
        <v>18529</v>
      </c>
      <c r="G24" s="10">
        <v>21821</v>
      </c>
      <c r="H24" s="11">
        <f t="shared" si="3"/>
        <v>20175</v>
      </c>
      <c r="I24" s="8">
        <f t="shared" si="4"/>
        <v>266657.38</v>
      </c>
      <c r="J24" s="25">
        <f t="shared" si="0"/>
        <v>220378</v>
      </c>
      <c r="K24" s="29">
        <v>0</v>
      </c>
      <c r="L24" s="30">
        <f t="shared" si="1"/>
        <v>46279.38</v>
      </c>
      <c r="M24" s="30">
        <f t="shared" si="2"/>
        <v>46279.38</v>
      </c>
      <c r="N24" s="28">
        <v>0</v>
      </c>
    </row>
    <row r="25" spans="1:14" ht="26.4" x14ac:dyDescent="0.25">
      <c r="A25" s="5">
        <v>14</v>
      </c>
      <c r="B25" s="9" t="s">
        <v>22</v>
      </c>
      <c r="C25" s="9" t="s">
        <v>53</v>
      </c>
      <c r="D25" s="5" t="s">
        <v>59</v>
      </c>
      <c r="E25" s="6">
        <v>23</v>
      </c>
      <c r="F25" s="10">
        <v>19861</v>
      </c>
      <c r="G25" s="10">
        <v>23571</v>
      </c>
      <c r="H25" s="11">
        <f t="shared" si="3"/>
        <v>21716</v>
      </c>
      <c r="I25" s="8">
        <f t="shared" si="4"/>
        <v>219598.06</v>
      </c>
      <c r="J25" s="25">
        <f t="shared" si="0"/>
        <v>181486</v>
      </c>
      <c r="K25" s="29">
        <v>0</v>
      </c>
      <c r="L25" s="30">
        <f t="shared" si="1"/>
        <v>38112.06</v>
      </c>
      <c r="M25" s="30">
        <f t="shared" si="2"/>
        <v>38112.06</v>
      </c>
      <c r="N25" s="28">
        <v>0</v>
      </c>
    </row>
    <row r="26" spans="1:14" ht="26.4" x14ac:dyDescent="0.25">
      <c r="A26" s="5">
        <v>15</v>
      </c>
      <c r="B26" s="9" t="s">
        <v>23</v>
      </c>
      <c r="C26" s="9" t="s">
        <v>63</v>
      </c>
      <c r="D26" s="5" t="s">
        <v>59</v>
      </c>
      <c r="E26" s="6">
        <v>27</v>
      </c>
      <c r="F26" s="10">
        <v>16729</v>
      </c>
      <c r="G26" s="10">
        <v>19167</v>
      </c>
      <c r="H26" s="11">
        <f t="shared" si="3"/>
        <v>17948</v>
      </c>
      <c r="I26" s="8">
        <f t="shared" si="4"/>
        <v>221121.45</v>
      </c>
      <c r="J26" s="25">
        <f t="shared" si="0"/>
        <v>182745</v>
      </c>
      <c r="K26" s="29">
        <v>0</v>
      </c>
      <c r="L26" s="30">
        <f t="shared" si="1"/>
        <v>38376.449999999997</v>
      </c>
      <c r="M26" s="30">
        <f t="shared" si="2"/>
        <v>38376.449999999997</v>
      </c>
      <c r="N26" s="28">
        <v>0</v>
      </c>
    </row>
    <row r="27" spans="1:14" ht="26.4" x14ac:dyDescent="0.25">
      <c r="A27" s="5">
        <v>16</v>
      </c>
      <c r="B27" s="9" t="s">
        <v>77</v>
      </c>
      <c r="C27" s="9" t="s">
        <v>57</v>
      </c>
      <c r="D27" s="5" t="s">
        <v>58</v>
      </c>
      <c r="E27" s="6">
        <v>30</v>
      </c>
      <c r="F27" s="7">
        <v>13654</v>
      </c>
      <c r="G27" s="7">
        <v>15130</v>
      </c>
      <c r="H27" s="8">
        <f t="shared" si="3"/>
        <v>14392</v>
      </c>
      <c r="I27" s="8">
        <f t="shared" si="4"/>
        <v>218715.97</v>
      </c>
      <c r="J27" s="25">
        <f t="shared" si="0"/>
        <v>180757</v>
      </c>
      <c r="K27" s="30">
        <f t="shared" ref="K27:K29" si="5">J27*0.21</f>
        <v>37958.97</v>
      </c>
      <c r="L27" s="30">
        <f t="shared" ref="L27:L57" si="6">SUM(M27:N27)</f>
        <v>0</v>
      </c>
      <c r="M27" s="30">
        <v>0</v>
      </c>
      <c r="N27" s="28">
        <v>0</v>
      </c>
    </row>
    <row r="28" spans="1:14" ht="26.4" x14ac:dyDescent="0.25">
      <c r="A28" s="5">
        <v>17</v>
      </c>
      <c r="B28" s="9" t="s">
        <v>24</v>
      </c>
      <c r="C28" s="9" t="s">
        <v>53</v>
      </c>
      <c r="D28" s="5" t="s">
        <v>59</v>
      </c>
      <c r="E28" s="6">
        <v>30</v>
      </c>
      <c r="F28" s="10">
        <v>15489</v>
      </c>
      <c r="G28" s="10">
        <v>16827</v>
      </c>
      <c r="H28" s="11">
        <f t="shared" si="3"/>
        <v>16158</v>
      </c>
      <c r="I28" s="8">
        <f t="shared" si="4"/>
        <v>227298.5</v>
      </c>
      <c r="J28" s="25">
        <f t="shared" si="0"/>
        <v>187850</v>
      </c>
      <c r="K28" s="17">
        <v>0</v>
      </c>
      <c r="L28" s="30">
        <f>SUM(M28:N28)</f>
        <v>39448.5</v>
      </c>
      <c r="M28" s="30">
        <f>J28*0.21</f>
        <v>39448.5</v>
      </c>
      <c r="N28" s="28">
        <v>0</v>
      </c>
    </row>
    <row r="29" spans="1:14" ht="26.4" x14ac:dyDescent="0.25">
      <c r="A29" s="5">
        <v>18</v>
      </c>
      <c r="B29" s="9" t="s">
        <v>78</v>
      </c>
      <c r="C29" s="9" t="s">
        <v>53</v>
      </c>
      <c r="D29" s="5" t="s">
        <v>58</v>
      </c>
      <c r="E29" s="6">
        <v>19</v>
      </c>
      <c r="F29" s="7">
        <v>18923</v>
      </c>
      <c r="G29" s="7">
        <v>20597</v>
      </c>
      <c r="H29" s="8">
        <f t="shared" si="3"/>
        <v>19760</v>
      </c>
      <c r="I29" s="8">
        <f t="shared" si="4"/>
        <v>190255.56</v>
      </c>
      <c r="J29" s="25">
        <f t="shared" si="0"/>
        <v>157236</v>
      </c>
      <c r="K29" s="30">
        <f t="shared" si="5"/>
        <v>33019.56</v>
      </c>
      <c r="L29" s="30">
        <f t="shared" si="6"/>
        <v>0</v>
      </c>
      <c r="M29" s="30">
        <v>0</v>
      </c>
      <c r="N29" s="28">
        <v>0</v>
      </c>
    </row>
    <row r="30" spans="1:14" ht="26.4" x14ac:dyDescent="0.25">
      <c r="A30" s="5">
        <v>19</v>
      </c>
      <c r="B30" s="9" t="s">
        <v>25</v>
      </c>
      <c r="C30" s="9" t="s">
        <v>63</v>
      </c>
      <c r="D30" s="5" t="s">
        <v>59</v>
      </c>
      <c r="E30" s="6">
        <v>25</v>
      </c>
      <c r="F30" s="10">
        <v>19182</v>
      </c>
      <c r="G30" s="10">
        <v>19911</v>
      </c>
      <c r="H30" s="11">
        <f t="shared" si="3"/>
        <v>19546.5</v>
      </c>
      <c r="I30" s="8">
        <f t="shared" si="4"/>
        <v>218972.49</v>
      </c>
      <c r="J30" s="25">
        <f t="shared" si="0"/>
        <v>180969</v>
      </c>
      <c r="K30" s="29">
        <v>0</v>
      </c>
      <c r="L30" s="30">
        <f t="shared" ref="L30:L53" si="7">SUM(M30:N30)</f>
        <v>38003.49</v>
      </c>
      <c r="M30" s="30">
        <f t="shared" ref="M30:M53" si="8">J30*0.21</f>
        <v>38003.49</v>
      </c>
      <c r="N30" s="28">
        <v>0</v>
      </c>
    </row>
    <row r="31" spans="1:14" ht="26.4" x14ac:dyDescent="0.25">
      <c r="A31" s="5">
        <v>20</v>
      </c>
      <c r="B31" s="9" t="s">
        <v>26</v>
      </c>
      <c r="C31" s="9" t="s">
        <v>53</v>
      </c>
      <c r="D31" s="5" t="s">
        <v>59</v>
      </c>
      <c r="E31" s="6">
        <v>13</v>
      </c>
      <c r="F31" s="10">
        <v>23666</v>
      </c>
      <c r="G31" s="10">
        <v>28608</v>
      </c>
      <c r="H31" s="11">
        <f t="shared" si="3"/>
        <v>26137</v>
      </c>
      <c r="I31" s="8">
        <f t="shared" si="4"/>
        <v>191494.6</v>
      </c>
      <c r="J31" s="25">
        <f t="shared" si="0"/>
        <v>158260</v>
      </c>
      <c r="K31" s="29">
        <v>0</v>
      </c>
      <c r="L31" s="30">
        <f t="shared" si="7"/>
        <v>33234.6</v>
      </c>
      <c r="M31" s="30">
        <f t="shared" si="8"/>
        <v>33234.6</v>
      </c>
      <c r="N31" s="28">
        <v>0</v>
      </c>
    </row>
    <row r="32" spans="1:14" ht="26.4" x14ac:dyDescent="0.25">
      <c r="A32" s="5">
        <v>21</v>
      </c>
      <c r="B32" s="9" t="s">
        <v>27</v>
      </c>
      <c r="C32" s="9" t="s">
        <v>53</v>
      </c>
      <c r="D32" s="5" t="s">
        <v>59</v>
      </c>
      <c r="E32" s="6">
        <v>20</v>
      </c>
      <c r="F32" s="10">
        <v>15580</v>
      </c>
      <c r="G32" s="10">
        <v>16696</v>
      </c>
      <c r="H32" s="11">
        <f t="shared" si="3"/>
        <v>16138</v>
      </c>
      <c r="I32" s="8">
        <f t="shared" si="4"/>
        <v>177611.06</v>
      </c>
      <c r="J32" s="25">
        <f t="shared" si="0"/>
        <v>146786</v>
      </c>
      <c r="K32" s="29">
        <v>0</v>
      </c>
      <c r="L32" s="30">
        <f t="shared" si="7"/>
        <v>30825.059999999998</v>
      </c>
      <c r="M32" s="30">
        <f t="shared" si="8"/>
        <v>30825.059999999998</v>
      </c>
      <c r="N32" s="28">
        <v>0</v>
      </c>
    </row>
    <row r="33" spans="1:14" ht="26.4" x14ac:dyDescent="0.25">
      <c r="A33" s="5">
        <v>22</v>
      </c>
      <c r="B33" s="9" t="s">
        <v>28</v>
      </c>
      <c r="C33" s="9" t="s">
        <v>53</v>
      </c>
      <c r="D33" s="5" t="s">
        <v>59</v>
      </c>
      <c r="E33" s="6">
        <v>29</v>
      </c>
      <c r="F33" s="10">
        <v>9880</v>
      </c>
      <c r="G33" s="10">
        <v>11309</v>
      </c>
      <c r="H33" s="11">
        <f t="shared" si="3"/>
        <v>10594.5</v>
      </c>
      <c r="I33" s="8">
        <f t="shared" si="4"/>
        <v>195301.26</v>
      </c>
      <c r="J33" s="25">
        <f t="shared" si="0"/>
        <v>161406</v>
      </c>
      <c r="K33" s="29">
        <v>0</v>
      </c>
      <c r="L33" s="30">
        <f t="shared" si="7"/>
        <v>33895.26</v>
      </c>
      <c r="M33" s="30">
        <f t="shared" si="8"/>
        <v>33895.26</v>
      </c>
      <c r="N33" s="28">
        <v>0</v>
      </c>
    </row>
    <row r="34" spans="1:14" ht="26.4" customHeight="1" x14ac:dyDescent="0.25">
      <c r="A34" s="5">
        <v>23</v>
      </c>
      <c r="B34" s="9" t="s">
        <v>29</v>
      </c>
      <c r="C34" s="9" t="s">
        <v>63</v>
      </c>
      <c r="D34" s="5" t="s">
        <v>59</v>
      </c>
      <c r="E34" s="6">
        <v>25</v>
      </c>
      <c r="F34" s="10">
        <v>11981</v>
      </c>
      <c r="G34" s="10">
        <v>13987</v>
      </c>
      <c r="H34" s="11">
        <f t="shared" si="3"/>
        <v>12984</v>
      </c>
      <c r="I34" s="8">
        <f t="shared" si="4"/>
        <v>187078.1</v>
      </c>
      <c r="J34" s="25">
        <f t="shared" si="0"/>
        <v>154610</v>
      </c>
      <c r="K34" s="29">
        <v>0</v>
      </c>
      <c r="L34" s="30">
        <f t="shared" si="7"/>
        <v>32468.1</v>
      </c>
      <c r="M34" s="30">
        <f t="shared" si="8"/>
        <v>32468.1</v>
      </c>
      <c r="N34" s="28">
        <v>0</v>
      </c>
    </row>
    <row r="35" spans="1:14" ht="26.4" x14ac:dyDescent="0.25">
      <c r="A35" s="5">
        <v>24</v>
      </c>
      <c r="B35" s="9" t="s">
        <v>30</v>
      </c>
      <c r="C35" s="9" t="s">
        <v>53</v>
      </c>
      <c r="D35" s="5" t="s">
        <v>59</v>
      </c>
      <c r="E35" s="6">
        <v>24</v>
      </c>
      <c r="F35" s="10">
        <v>13476</v>
      </c>
      <c r="G35" s="10">
        <v>15085</v>
      </c>
      <c r="H35" s="11">
        <f t="shared" si="3"/>
        <v>14280.5</v>
      </c>
      <c r="I35" s="8">
        <f t="shared" si="4"/>
        <v>188419.99</v>
      </c>
      <c r="J35" s="25">
        <f t="shared" si="0"/>
        <v>155719</v>
      </c>
      <c r="K35" s="29">
        <v>0</v>
      </c>
      <c r="L35" s="30">
        <f t="shared" si="7"/>
        <v>32700.989999999998</v>
      </c>
      <c r="M35" s="30">
        <f t="shared" si="8"/>
        <v>32700.989999999998</v>
      </c>
      <c r="N35" s="28">
        <v>0</v>
      </c>
    </row>
    <row r="36" spans="1:14" ht="26.4" x14ac:dyDescent="0.25">
      <c r="A36" s="5">
        <v>25</v>
      </c>
      <c r="B36" s="9" t="s">
        <v>31</v>
      </c>
      <c r="C36" s="9" t="s">
        <v>53</v>
      </c>
      <c r="D36" s="5" t="s">
        <v>59</v>
      </c>
      <c r="E36" s="6">
        <v>18</v>
      </c>
      <c r="F36" s="10">
        <v>15477</v>
      </c>
      <c r="G36" s="10">
        <v>16648</v>
      </c>
      <c r="H36" s="11">
        <f t="shared" si="3"/>
        <v>16062.5</v>
      </c>
      <c r="I36" s="8">
        <f t="shared" si="4"/>
        <v>167326.06</v>
      </c>
      <c r="J36" s="25">
        <f t="shared" si="0"/>
        <v>138286</v>
      </c>
      <c r="K36" s="29">
        <v>0</v>
      </c>
      <c r="L36" s="30">
        <f t="shared" si="7"/>
        <v>29040.059999999998</v>
      </c>
      <c r="M36" s="30">
        <f t="shared" si="8"/>
        <v>29040.059999999998</v>
      </c>
      <c r="N36" s="28">
        <v>0</v>
      </c>
    </row>
    <row r="37" spans="1:14" ht="26.4" x14ac:dyDescent="0.25">
      <c r="A37" s="5">
        <v>26</v>
      </c>
      <c r="B37" s="9" t="s">
        <v>32</v>
      </c>
      <c r="C37" s="9" t="s">
        <v>53</v>
      </c>
      <c r="D37" s="5" t="s">
        <v>59</v>
      </c>
      <c r="E37" s="6">
        <v>20</v>
      </c>
      <c r="F37" s="10">
        <v>13799</v>
      </c>
      <c r="G37" s="10">
        <v>14774</v>
      </c>
      <c r="H37" s="11">
        <f t="shared" si="3"/>
        <v>14286.5</v>
      </c>
      <c r="I37" s="8">
        <f t="shared" si="4"/>
        <v>168613.5</v>
      </c>
      <c r="J37" s="25">
        <f t="shared" si="0"/>
        <v>139350</v>
      </c>
      <c r="K37" s="29">
        <v>0</v>
      </c>
      <c r="L37" s="30">
        <f t="shared" si="7"/>
        <v>29263.5</v>
      </c>
      <c r="M37" s="30">
        <f t="shared" si="8"/>
        <v>29263.5</v>
      </c>
      <c r="N37" s="28">
        <v>0</v>
      </c>
    </row>
    <row r="38" spans="1:14" x14ac:dyDescent="0.25">
      <c r="A38" s="5">
        <v>27</v>
      </c>
      <c r="B38" s="9" t="s">
        <v>33</v>
      </c>
      <c r="C38" s="9" t="s">
        <v>52</v>
      </c>
      <c r="D38" s="5" t="s">
        <v>59</v>
      </c>
      <c r="E38" s="6">
        <v>18</v>
      </c>
      <c r="F38" s="10">
        <v>11232</v>
      </c>
      <c r="G38" s="10">
        <v>12388</v>
      </c>
      <c r="H38" s="11">
        <f t="shared" si="3"/>
        <v>11810</v>
      </c>
      <c r="I38" s="8">
        <f t="shared" si="4"/>
        <v>146659.26</v>
      </c>
      <c r="J38" s="25">
        <f t="shared" si="0"/>
        <v>121206</v>
      </c>
      <c r="K38" s="29">
        <v>0</v>
      </c>
      <c r="L38" s="30">
        <f t="shared" si="7"/>
        <v>25453.26</v>
      </c>
      <c r="M38" s="30">
        <f t="shared" si="8"/>
        <v>25453.26</v>
      </c>
      <c r="N38" s="28">
        <v>0</v>
      </c>
    </row>
    <row r="39" spans="1:14" ht="26.4" x14ac:dyDescent="0.25">
      <c r="A39" s="5">
        <v>28</v>
      </c>
      <c r="B39" s="9" t="s">
        <v>34</v>
      </c>
      <c r="C39" s="9" t="s">
        <v>53</v>
      </c>
      <c r="D39" s="5" t="s">
        <v>59</v>
      </c>
      <c r="E39" s="6">
        <v>26</v>
      </c>
      <c r="F39" s="10">
        <v>7105</v>
      </c>
      <c r="G39" s="10">
        <v>7853</v>
      </c>
      <c r="H39" s="11">
        <f t="shared" si="3"/>
        <v>7479</v>
      </c>
      <c r="I39" s="8">
        <f t="shared" si="4"/>
        <v>165282.37</v>
      </c>
      <c r="J39" s="25">
        <f t="shared" si="0"/>
        <v>136597</v>
      </c>
      <c r="K39" s="29">
        <v>0</v>
      </c>
      <c r="L39" s="30">
        <f t="shared" si="7"/>
        <v>28685.37</v>
      </c>
      <c r="M39" s="30">
        <f t="shared" si="8"/>
        <v>28685.37</v>
      </c>
      <c r="N39" s="28">
        <v>0</v>
      </c>
    </row>
    <row r="40" spans="1:14" ht="26.4" x14ac:dyDescent="0.25">
      <c r="A40" s="5">
        <v>29</v>
      </c>
      <c r="B40" s="9" t="s">
        <v>35</v>
      </c>
      <c r="C40" s="9" t="s">
        <v>53</v>
      </c>
      <c r="D40" s="5" t="s">
        <v>59</v>
      </c>
      <c r="E40" s="6">
        <v>21</v>
      </c>
      <c r="F40" s="10">
        <v>11773</v>
      </c>
      <c r="G40" s="10">
        <v>13435</v>
      </c>
      <c r="H40" s="11">
        <f t="shared" si="3"/>
        <v>12604</v>
      </c>
      <c r="I40" s="8">
        <f t="shared" si="4"/>
        <v>165394.9</v>
      </c>
      <c r="J40" s="25">
        <f t="shared" si="0"/>
        <v>136690</v>
      </c>
      <c r="K40" s="29">
        <v>0</v>
      </c>
      <c r="L40" s="30">
        <f t="shared" si="7"/>
        <v>28704.899999999998</v>
      </c>
      <c r="M40" s="30">
        <f t="shared" si="8"/>
        <v>28704.899999999998</v>
      </c>
      <c r="N40" s="28">
        <v>0</v>
      </c>
    </row>
    <row r="41" spans="1:14" ht="26.4" x14ac:dyDescent="0.25">
      <c r="A41" s="5">
        <v>30</v>
      </c>
      <c r="B41" s="9" t="s">
        <v>36</v>
      </c>
      <c r="C41" s="9" t="s">
        <v>53</v>
      </c>
      <c r="D41" s="5" t="s">
        <v>59</v>
      </c>
      <c r="E41" s="6">
        <v>16</v>
      </c>
      <c r="F41" s="10">
        <v>14040</v>
      </c>
      <c r="G41" s="10">
        <v>16664</v>
      </c>
      <c r="H41" s="11">
        <f t="shared" si="3"/>
        <v>15352</v>
      </c>
      <c r="I41" s="8">
        <f t="shared" si="4"/>
        <v>153955.56</v>
      </c>
      <c r="J41" s="25">
        <f t="shared" si="0"/>
        <v>127236</v>
      </c>
      <c r="K41" s="29">
        <v>0</v>
      </c>
      <c r="L41" s="30">
        <f t="shared" si="7"/>
        <v>26719.559999999998</v>
      </c>
      <c r="M41" s="30">
        <f t="shared" si="8"/>
        <v>26719.559999999998</v>
      </c>
      <c r="N41" s="28">
        <v>0</v>
      </c>
    </row>
    <row r="42" spans="1:14" ht="26.4" x14ac:dyDescent="0.25">
      <c r="A42" s="5">
        <v>31</v>
      </c>
      <c r="B42" s="9" t="s">
        <v>37</v>
      </c>
      <c r="C42" s="9" t="s">
        <v>53</v>
      </c>
      <c r="D42" s="5" t="s">
        <v>59</v>
      </c>
      <c r="E42" s="6">
        <v>17</v>
      </c>
      <c r="F42" s="7">
        <v>10453</v>
      </c>
      <c r="G42" s="7">
        <v>12357</v>
      </c>
      <c r="H42" s="8">
        <f t="shared" si="3"/>
        <v>11405</v>
      </c>
      <c r="I42" s="8">
        <f t="shared" si="4"/>
        <v>139732.01</v>
      </c>
      <c r="J42" s="25">
        <f t="shared" si="0"/>
        <v>115481</v>
      </c>
      <c r="K42" s="29">
        <v>0</v>
      </c>
      <c r="L42" s="30">
        <f t="shared" si="7"/>
        <v>24251.01</v>
      </c>
      <c r="M42" s="30">
        <f t="shared" si="8"/>
        <v>24251.01</v>
      </c>
      <c r="N42" s="28">
        <v>0</v>
      </c>
    </row>
    <row r="43" spans="1:14" x14ac:dyDescent="0.25">
      <c r="A43" s="5">
        <v>32</v>
      </c>
      <c r="B43" s="9" t="s">
        <v>38</v>
      </c>
      <c r="C43" s="9" t="s">
        <v>52</v>
      </c>
      <c r="D43" s="5" t="s">
        <v>59</v>
      </c>
      <c r="E43" s="6">
        <v>11</v>
      </c>
      <c r="F43" s="10">
        <v>14842</v>
      </c>
      <c r="G43" s="10">
        <v>15662</v>
      </c>
      <c r="H43" s="11">
        <f t="shared" si="3"/>
        <v>15252</v>
      </c>
      <c r="I43" s="8">
        <f t="shared" si="4"/>
        <v>128675.03</v>
      </c>
      <c r="J43" s="25">
        <f t="shared" si="0"/>
        <v>106343</v>
      </c>
      <c r="K43" s="29">
        <v>0</v>
      </c>
      <c r="L43" s="30">
        <f t="shared" si="7"/>
        <v>22332.03</v>
      </c>
      <c r="M43" s="30">
        <f t="shared" si="8"/>
        <v>22332.03</v>
      </c>
      <c r="N43" s="28">
        <v>0</v>
      </c>
    </row>
    <row r="44" spans="1:14" ht="26.4" x14ac:dyDescent="0.25">
      <c r="A44" s="5">
        <v>33</v>
      </c>
      <c r="B44" s="9" t="s">
        <v>39</v>
      </c>
      <c r="C44" s="9" t="s">
        <v>53</v>
      </c>
      <c r="D44" s="5" t="s">
        <v>59</v>
      </c>
      <c r="E44" s="6">
        <v>19</v>
      </c>
      <c r="F44" s="10">
        <v>9320</v>
      </c>
      <c r="G44" s="10">
        <v>10809</v>
      </c>
      <c r="H44" s="11">
        <f t="shared" si="3"/>
        <v>10064.5</v>
      </c>
      <c r="I44" s="8">
        <f t="shared" si="4"/>
        <v>143135.74</v>
      </c>
      <c r="J44" s="25">
        <f t="shared" si="0"/>
        <v>118294</v>
      </c>
      <c r="K44" s="29">
        <v>0</v>
      </c>
      <c r="L44" s="30">
        <f t="shared" si="7"/>
        <v>24841.739999999998</v>
      </c>
      <c r="M44" s="30">
        <f t="shared" si="8"/>
        <v>24841.739999999998</v>
      </c>
      <c r="N44" s="28">
        <v>0</v>
      </c>
    </row>
    <row r="45" spans="1:14" ht="26.4" x14ac:dyDescent="0.25">
      <c r="A45" s="5">
        <v>34</v>
      </c>
      <c r="B45" s="9" t="s">
        <v>40</v>
      </c>
      <c r="C45" s="9" t="s">
        <v>52</v>
      </c>
      <c r="D45" s="5" t="s">
        <v>59</v>
      </c>
      <c r="E45" s="6">
        <v>12</v>
      </c>
      <c r="F45" s="10">
        <v>13725</v>
      </c>
      <c r="G45" s="10">
        <v>15316</v>
      </c>
      <c r="H45" s="11">
        <f t="shared" si="3"/>
        <v>14520.5</v>
      </c>
      <c r="I45" s="8">
        <f t="shared" si="4"/>
        <v>130078.63</v>
      </c>
      <c r="J45" s="25">
        <f t="shared" si="0"/>
        <v>107503</v>
      </c>
      <c r="K45" s="29">
        <v>0</v>
      </c>
      <c r="L45" s="30">
        <f t="shared" si="7"/>
        <v>22575.629999999997</v>
      </c>
      <c r="M45" s="30">
        <f t="shared" si="8"/>
        <v>22575.629999999997</v>
      </c>
      <c r="N45" s="28">
        <v>0</v>
      </c>
    </row>
    <row r="46" spans="1:14" x14ac:dyDescent="0.25">
      <c r="A46" s="5">
        <v>35</v>
      </c>
      <c r="B46" s="9" t="s">
        <v>41</v>
      </c>
      <c r="C46" s="9" t="s">
        <v>52</v>
      </c>
      <c r="D46" s="5" t="s">
        <v>58</v>
      </c>
      <c r="E46" s="6">
        <v>17</v>
      </c>
      <c r="F46" s="10">
        <v>4885</v>
      </c>
      <c r="G46" s="10">
        <v>17633</v>
      </c>
      <c r="H46" s="11">
        <f t="shared" si="3"/>
        <v>11259</v>
      </c>
      <c r="I46" s="8">
        <f t="shared" si="4"/>
        <v>139022.95000000001</v>
      </c>
      <c r="J46" s="25">
        <f t="shared" si="0"/>
        <v>114895</v>
      </c>
      <c r="K46" s="29">
        <v>0</v>
      </c>
      <c r="L46" s="30">
        <f t="shared" si="7"/>
        <v>24127.95</v>
      </c>
      <c r="M46" s="30">
        <f t="shared" si="8"/>
        <v>24127.95</v>
      </c>
      <c r="N46" s="28">
        <v>0</v>
      </c>
    </row>
    <row r="47" spans="1:14" ht="26.4" x14ac:dyDescent="0.25">
      <c r="A47" s="5">
        <v>36</v>
      </c>
      <c r="B47" s="9" t="s">
        <v>42</v>
      </c>
      <c r="C47" s="9" t="s">
        <v>52</v>
      </c>
      <c r="D47" s="5" t="s">
        <v>59</v>
      </c>
      <c r="E47" s="6">
        <v>14</v>
      </c>
      <c r="F47" s="10">
        <v>11192</v>
      </c>
      <c r="G47" s="10">
        <v>11054</v>
      </c>
      <c r="H47" s="11">
        <f t="shared" si="3"/>
        <v>11123</v>
      </c>
      <c r="I47" s="8">
        <f t="shared" si="4"/>
        <v>123484.13</v>
      </c>
      <c r="J47" s="25">
        <f t="shared" si="0"/>
        <v>102053</v>
      </c>
      <c r="K47" s="29">
        <v>0</v>
      </c>
      <c r="L47" s="30">
        <f t="shared" si="7"/>
        <v>21431.13</v>
      </c>
      <c r="M47" s="30">
        <f t="shared" si="8"/>
        <v>21431.13</v>
      </c>
      <c r="N47" s="28">
        <v>0</v>
      </c>
    </row>
    <row r="48" spans="1:14" ht="26.4" x14ac:dyDescent="0.25">
      <c r="A48" s="5">
        <v>37</v>
      </c>
      <c r="B48" s="9" t="s">
        <v>43</v>
      </c>
      <c r="C48" s="9" t="s">
        <v>53</v>
      </c>
      <c r="D48" s="5" t="s">
        <v>59</v>
      </c>
      <c r="E48" s="6">
        <v>20</v>
      </c>
      <c r="F48" s="10">
        <v>7117</v>
      </c>
      <c r="G48" s="10">
        <v>7947</v>
      </c>
      <c r="H48" s="11">
        <f t="shared" si="3"/>
        <v>7532</v>
      </c>
      <c r="I48" s="8">
        <f t="shared" si="4"/>
        <v>135786.20000000001</v>
      </c>
      <c r="J48" s="25">
        <f t="shared" si="0"/>
        <v>112220</v>
      </c>
      <c r="K48" s="29">
        <v>0</v>
      </c>
      <c r="L48" s="30">
        <f t="shared" si="7"/>
        <v>23566.2</v>
      </c>
      <c r="M48" s="30">
        <f t="shared" si="8"/>
        <v>23566.2</v>
      </c>
      <c r="N48" s="28">
        <v>0</v>
      </c>
    </row>
    <row r="49" spans="1:15" x14ac:dyDescent="0.25">
      <c r="A49" s="5">
        <v>38</v>
      </c>
      <c r="B49" s="9" t="s">
        <v>44</v>
      </c>
      <c r="C49" s="9" t="s">
        <v>54</v>
      </c>
      <c r="D49" s="5" t="s">
        <v>59</v>
      </c>
      <c r="E49" s="6">
        <v>13</v>
      </c>
      <c r="F49" s="10">
        <v>6920</v>
      </c>
      <c r="G49" s="10">
        <v>8016</v>
      </c>
      <c r="H49" s="11">
        <f t="shared" si="3"/>
        <v>7468</v>
      </c>
      <c r="I49" s="8">
        <f t="shared" si="4"/>
        <v>100761.54000000001</v>
      </c>
      <c r="J49" s="25">
        <f t="shared" si="0"/>
        <v>83274</v>
      </c>
      <c r="K49" s="29">
        <v>0</v>
      </c>
      <c r="L49" s="30">
        <f t="shared" si="7"/>
        <v>17487.54</v>
      </c>
      <c r="M49" s="30">
        <f t="shared" si="8"/>
        <v>17487.54</v>
      </c>
      <c r="N49" s="28">
        <v>0</v>
      </c>
    </row>
    <row r="50" spans="1:15" ht="26.4" x14ac:dyDescent="0.25">
      <c r="A50" s="5">
        <v>39</v>
      </c>
      <c r="B50" s="9" t="s">
        <v>45</v>
      </c>
      <c r="C50" s="9" t="s">
        <v>53</v>
      </c>
      <c r="D50" s="5" t="s">
        <v>59</v>
      </c>
      <c r="E50" s="6">
        <v>12</v>
      </c>
      <c r="F50" s="10">
        <v>9925</v>
      </c>
      <c r="G50" s="10">
        <v>10260</v>
      </c>
      <c r="H50" s="11">
        <f t="shared" si="3"/>
        <v>10092.5</v>
      </c>
      <c r="I50" s="8">
        <f t="shared" si="4"/>
        <v>108557.57</v>
      </c>
      <c r="J50" s="25">
        <f t="shared" si="0"/>
        <v>89717</v>
      </c>
      <c r="K50" s="29">
        <v>0</v>
      </c>
      <c r="L50" s="30">
        <f t="shared" si="7"/>
        <v>18840.57</v>
      </c>
      <c r="M50" s="30">
        <f t="shared" si="8"/>
        <v>18840.57</v>
      </c>
      <c r="N50" s="28">
        <v>0</v>
      </c>
    </row>
    <row r="51" spans="1:15" x14ac:dyDescent="0.25">
      <c r="A51" s="5">
        <v>40</v>
      </c>
      <c r="B51" s="9" t="s">
        <v>46</v>
      </c>
      <c r="C51" s="9" t="s">
        <v>52</v>
      </c>
      <c r="D51" s="5" t="s">
        <v>58</v>
      </c>
      <c r="E51" s="6">
        <v>15</v>
      </c>
      <c r="F51" s="10">
        <v>5837</v>
      </c>
      <c r="G51" s="10">
        <v>6290</v>
      </c>
      <c r="H51" s="11">
        <f t="shared" si="3"/>
        <v>6063.5</v>
      </c>
      <c r="I51" s="8">
        <f t="shared" si="4"/>
        <v>103854.3</v>
      </c>
      <c r="J51" s="25">
        <f t="shared" si="0"/>
        <v>85830</v>
      </c>
      <c r="K51" s="29">
        <v>0</v>
      </c>
      <c r="L51" s="30">
        <f t="shared" si="7"/>
        <v>18024.3</v>
      </c>
      <c r="M51" s="30">
        <f t="shared" si="8"/>
        <v>18024.3</v>
      </c>
      <c r="N51" s="28">
        <v>0</v>
      </c>
    </row>
    <row r="52" spans="1:15" ht="26.4" x14ac:dyDescent="0.25">
      <c r="A52" s="5">
        <v>41</v>
      </c>
      <c r="B52" s="9" t="s">
        <v>47</v>
      </c>
      <c r="C52" s="9" t="s">
        <v>53</v>
      </c>
      <c r="D52" s="5" t="s">
        <v>59</v>
      </c>
      <c r="E52" s="6">
        <v>17</v>
      </c>
      <c r="F52" s="10">
        <v>4559</v>
      </c>
      <c r="G52" s="10">
        <v>4781</v>
      </c>
      <c r="H52" s="11">
        <f t="shared" si="3"/>
        <v>4670</v>
      </c>
      <c r="I52" s="8">
        <f t="shared" si="4"/>
        <v>106999.09</v>
      </c>
      <c r="J52" s="25">
        <f t="shared" si="0"/>
        <v>88429</v>
      </c>
      <c r="K52" s="29">
        <v>0</v>
      </c>
      <c r="L52" s="30">
        <f t="shared" si="7"/>
        <v>18570.09</v>
      </c>
      <c r="M52" s="30">
        <f t="shared" si="8"/>
        <v>18570.09</v>
      </c>
      <c r="N52" s="28">
        <v>0</v>
      </c>
    </row>
    <row r="53" spans="1:15" ht="26.4" x14ac:dyDescent="0.25">
      <c r="A53" s="5">
        <v>42</v>
      </c>
      <c r="B53" s="9" t="s">
        <v>48</v>
      </c>
      <c r="C53" s="9" t="s">
        <v>53</v>
      </c>
      <c r="D53" s="5" t="s">
        <v>59</v>
      </c>
      <c r="E53" s="6">
        <v>12</v>
      </c>
      <c r="F53" s="10">
        <v>6307</v>
      </c>
      <c r="G53" s="10">
        <v>6247</v>
      </c>
      <c r="H53" s="11">
        <f t="shared" si="3"/>
        <v>6277</v>
      </c>
      <c r="I53" s="8">
        <f t="shared" si="4"/>
        <v>90014.32</v>
      </c>
      <c r="J53" s="25">
        <f t="shared" si="0"/>
        <v>74392</v>
      </c>
      <c r="K53" s="29">
        <v>0</v>
      </c>
      <c r="L53" s="30">
        <f t="shared" si="7"/>
        <v>15622.32</v>
      </c>
      <c r="M53" s="30">
        <f t="shared" si="8"/>
        <v>15622.32</v>
      </c>
      <c r="N53" s="28">
        <v>0</v>
      </c>
    </row>
    <row r="54" spans="1:15" ht="26.4" x14ac:dyDescent="0.25">
      <c r="A54" s="5">
        <v>43</v>
      </c>
      <c r="B54" s="9" t="s">
        <v>79</v>
      </c>
      <c r="C54" s="9" t="s">
        <v>53</v>
      </c>
      <c r="D54" s="5" t="s">
        <v>58</v>
      </c>
      <c r="E54" s="6">
        <v>10</v>
      </c>
      <c r="F54" s="7">
        <v>5751</v>
      </c>
      <c r="G54" s="7">
        <v>5855</v>
      </c>
      <c r="H54" s="8">
        <f t="shared" si="3"/>
        <v>5803</v>
      </c>
      <c r="I54" s="8">
        <f t="shared" si="4"/>
        <v>77793.320000000007</v>
      </c>
      <c r="J54" s="25">
        <f t="shared" si="0"/>
        <v>64292</v>
      </c>
      <c r="K54" s="30">
        <f t="shared" ref="K54:K57" si="9">J54*0.21</f>
        <v>13501.32</v>
      </c>
      <c r="L54" s="30">
        <f t="shared" si="6"/>
        <v>0</v>
      </c>
      <c r="M54" s="30">
        <v>0</v>
      </c>
      <c r="N54" s="28">
        <v>0</v>
      </c>
    </row>
    <row r="55" spans="1:15" ht="26.4" x14ac:dyDescent="0.25">
      <c r="A55" s="5">
        <v>44</v>
      </c>
      <c r="B55" s="9" t="s">
        <v>49</v>
      </c>
      <c r="C55" s="9" t="s">
        <v>55</v>
      </c>
      <c r="D55" s="5" t="s">
        <v>59</v>
      </c>
      <c r="E55" s="6">
        <v>11</v>
      </c>
      <c r="F55" s="10">
        <v>4766</v>
      </c>
      <c r="G55" s="10">
        <v>5529</v>
      </c>
      <c r="H55" s="11">
        <f t="shared" si="3"/>
        <v>5147.5</v>
      </c>
      <c r="I55" s="8">
        <f t="shared" si="4"/>
        <v>79565.97</v>
      </c>
      <c r="J55" s="25">
        <f t="shared" si="0"/>
        <v>65757</v>
      </c>
      <c r="K55" s="17">
        <v>0</v>
      </c>
      <c r="L55" s="30">
        <f>SUM(M55:N55)</f>
        <v>13808.97</v>
      </c>
      <c r="M55" s="30">
        <f>J55*0.21</f>
        <v>13808.97</v>
      </c>
      <c r="N55" s="28">
        <v>0</v>
      </c>
    </row>
    <row r="56" spans="1:15" ht="26.4" x14ac:dyDescent="0.25">
      <c r="A56" s="5">
        <v>45</v>
      </c>
      <c r="B56" s="9" t="s">
        <v>80</v>
      </c>
      <c r="C56" s="9" t="s">
        <v>55</v>
      </c>
      <c r="D56" s="5" t="s">
        <v>58</v>
      </c>
      <c r="E56" s="6">
        <v>12</v>
      </c>
      <c r="F56" s="7">
        <v>3071</v>
      </c>
      <c r="G56" s="7">
        <v>3899</v>
      </c>
      <c r="H56" s="8">
        <f t="shared" si="3"/>
        <v>3485</v>
      </c>
      <c r="I56" s="8">
        <f t="shared" si="4"/>
        <v>76445.38</v>
      </c>
      <c r="J56" s="25">
        <f t="shared" si="0"/>
        <v>63178</v>
      </c>
      <c r="K56" s="30">
        <f t="shared" si="9"/>
        <v>13267.38</v>
      </c>
      <c r="L56" s="30">
        <f t="shared" si="6"/>
        <v>0</v>
      </c>
      <c r="M56" s="30">
        <v>0</v>
      </c>
      <c r="N56" s="28">
        <v>0</v>
      </c>
    </row>
    <row r="57" spans="1:15" ht="26.4" x14ac:dyDescent="0.25">
      <c r="A57" s="5">
        <v>46</v>
      </c>
      <c r="B57" s="9" t="s">
        <v>81</v>
      </c>
      <c r="C57" s="9" t="s">
        <v>56</v>
      </c>
      <c r="D57" s="5" t="s">
        <v>58</v>
      </c>
      <c r="E57" s="6">
        <v>11</v>
      </c>
      <c r="F57" s="7">
        <v>2991</v>
      </c>
      <c r="G57" s="7">
        <v>3242</v>
      </c>
      <c r="H57" s="8">
        <f t="shared" si="3"/>
        <v>3116.5</v>
      </c>
      <c r="I57" s="8">
        <f t="shared" si="4"/>
        <v>69696</v>
      </c>
      <c r="J57" s="25">
        <f t="shared" si="0"/>
        <v>57600</v>
      </c>
      <c r="K57" s="30">
        <f t="shared" si="9"/>
        <v>12096</v>
      </c>
      <c r="L57" s="30">
        <f t="shared" si="6"/>
        <v>0</v>
      </c>
      <c r="M57" s="30">
        <v>0</v>
      </c>
      <c r="N57" s="28">
        <v>0</v>
      </c>
    </row>
    <row r="58" spans="1:15" x14ac:dyDescent="0.25">
      <c r="A58" s="5">
        <v>47</v>
      </c>
      <c r="B58" s="9" t="s">
        <v>50</v>
      </c>
      <c r="C58" s="9" t="s">
        <v>52</v>
      </c>
      <c r="D58" s="5" t="s">
        <v>58</v>
      </c>
      <c r="E58" s="6">
        <v>10</v>
      </c>
      <c r="F58" s="10">
        <v>2900</v>
      </c>
      <c r="G58" s="10">
        <v>4239</v>
      </c>
      <c r="H58" s="11">
        <f t="shared" si="3"/>
        <v>3569.5</v>
      </c>
      <c r="I58" s="8">
        <f t="shared" si="4"/>
        <v>66938.41</v>
      </c>
      <c r="J58" s="25">
        <f t="shared" si="0"/>
        <v>55321</v>
      </c>
      <c r="K58" s="29">
        <v>0</v>
      </c>
      <c r="L58" s="30">
        <f>SUM(M58:N58)</f>
        <v>11617.41</v>
      </c>
      <c r="M58" s="30">
        <f>J58*0.21</f>
        <v>11617.41</v>
      </c>
      <c r="N58" s="28">
        <v>0</v>
      </c>
    </row>
    <row r="59" spans="1:15" x14ac:dyDescent="0.25">
      <c r="A59" s="5">
        <v>48</v>
      </c>
      <c r="B59" s="9" t="s">
        <v>51</v>
      </c>
      <c r="C59" s="9" t="s">
        <v>52</v>
      </c>
      <c r="D59" s="5" t="s">
        <v>59</v>
      </c>
      <c r="E59" s="6">
        <v>12</v>
      </c>
      <c r="F59" s="10">
        <v>2281</v>
      </c>
      <c r="G59" s="10">
        <v>3204</v>
      </c>
      <c r="H59" s="11">
        <f t="shared" si="3"/>
        <v>2742.5</v>
      </c>
      <c r="I59" s="8">
        <f t="shared" si="4"/>
        <v>72837.16</v>
      </c>
      <c r="J59" s="25">
        <f t="shared" si="0"/>
        <v>60196</v>
      </c>
      <c r="K59" s="29">
        <v>0</v>
      </c>
      <c r="L59" s="30">
        <f>SUM(M59:N59)</f>
        <v>12641.16</v>
      </c>
      <c r="M59" s="30">
        <f>J59*0.21</f>
        <v>12641.16</v>
      </c>
      <c r="N59" s="28">
        <v>0</v>
      </c>
    </row>
    <row r="60" spans="1:15" ht="20.399999999999999" customHeight="1" x14ac:dyDescent="0.25">
      <c r="A60" s="43" t="s">
        <v>0</v>
      </c>
      <c r="B60" s="44"/>
      <c r="C60" s="45"/>
      <c r="D60" s="20"/>
      <c r="E60" s="14">
        <f t="shared" ref="E60:J60" si="10">SUM(E12:E59)</f>
        <v>1037</v>
      </c>
      <c r="F60" s="15">
        <f t="shared" si="10"/>
        <v>1006771</v>
      </c>
      <c r="G60" s="15">
        <f t="shared" si="10"/>
        <v>1109468</v>
      </c>
      <c r="H60" s="16">
        <f t="shared" si="10"/>
        <v>1058119.5</v>
      </c>
      <c r="I60" s="18">
        <f>SUM(I12:I59)</f>
        <v>10284999.999999998</v>
      </c>
      <c r="J60" s="26">
        <f t="shared" si="10"/>
        <v>8500000</v>
      </c>
      <c r="K60" s="18">
        <f>SUM(K12:K59)</f>
        <v>109843.23000000001</v>
      </c>
      <c r="L60" s="18">
        <f>SUM(M60:N60)</f>
        <v>1675156.7699999998</v>
      </c>
      <c r="M60" s="18">
        <f>SUM(M12:M59)</f>
        <v>1675156.7699999998</v>
      </c>
      <c r="N60" s="27">
        <f>SUM(N12:N59)</f>
        <v>0</v>
      </c>
      <c r="O60" s="17"/>
    </row>
    <row r="61" spans="1:15" ht="179.4" customHeight="1" x14ac:dyDescent="0.25">
      <c r="A61" s="46" t="s">
        <v>76</v>
      </c>
      <c r="B61" s="46"/>
      <c r="C61" s="46"/>
      <c r="D61" s="46"/>
      <c r="E61" s="46"/>
      <c r="F61" s="46"/>
      <c r="G61" s="46"/>
      <c r="H61" s="46"/>
      <c r="I61" s="46"/>
      <c r="J61" s="46"/>
      <c r="K61" s="46"/>
      <c r="L61" s="46"/>
      <c r="M61" s="46"/>
      <c r="N61" s="46"/>
    </row>
    <row r="63" spans="1:15" ht="13.8" x14ac:dyDescent="0.25">
      <c r="B63" s="13" t="s">
        <v>1</v>
      </c>
      <c r="C63" s="13"/>
      <c r="D63" s="13"/>
      <c r="E63" s="12">
        <v>8500000</v>
      </c>
    </row>
    <row r="64" spans="1:15" s="1" customFormat="1" x14ac:dyDescent="0.25">
      <c r="A64" s="2"/>
      <c r="B64" s="2"/>
      <c r="C64" s="2"/>
      <c r="D64" s="2"/>
      <c r="H64" s="2"/>
      <c r="I64" s="2"/>
      <c r="J64" s="2"/>
      <c r="K64" s="2"/>
      <c r="L64" s="2"/>
      <c r="M64" s="2"/>
      <c r="N64" s="2"/>
    </row>
  </sheetData>
  <autoFilter ref="A10:J61" xr:uid="{BE8BE668-E10F-469E-BF7A-E6748E0931C6}">
    <sortState xmlns:xlrd2="http://schemas.microsoft.com/office/spreadsheetml/2017/richdata2" ref="A13:J59">
      <sortCondition descending="1" ref="J10"/>
    </sortState>
  </autoFilter>
  <mergeCells count="20">
    <mergeCell ref="I7:I10"/>
    <mergeCell ref="D7:D10"/>
    <mergeCell ref="A60:C60"/>
    <mergeCell ref="A61:N61"/>
    <mergeCell ref="A5:N6"/>
    <mergeCell ref="C7:C10"/>
    <mergeCell ref="B7:B10"/>
    <mergeCell ref="A7:A10"/>
    <mergeCell ref="J7:N7"/>
    <mergeCell ref="E7:H7"/>
    <mergeCell ref="N9:N10"/>
    <mergeCell ref="E8:E10"/>
    <mergeCell ref="F8:F10"/>
    <mergeCell ref="G8:G10"/>
    <mergeCell ref="H8:H10"/>
    <mergeCell ref="K8:N8"/>
    <mergeCell ref="K9:K10"/>
    <mergeCell ref="M9:M10"/>
    <mergeCell ref="L9:L10"/>
    <mergeCell ref="J8:J10"/>
  </mergeCells>
  <pageMargins left="0.70866141732283472" right="0.70866141732283472" top="0.74803149606299213" bottom="0.74803149606299213" header="0.31496062992125984" footer="0.31496062992125984"/>
  <pageSetup scale="64" fitToHeight="111" orientation="landscape" r:id="rId1"/>
  <headerFooter differentFirst="1">
    <oddHeader>&amp;CLapa &amp;P no &amp;N</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Finansējuma sadalījuma aprēķins</vt:lpstr>
      <vt:lpstr>'Finansējuma sadalījuma aprēķins'!Print_Area</vt:lpstr>
      <vt:lpstr>'Finansējuma sadalījuma aprēķins'!Print_Titles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Elīna Engelberga</dc:creator>
  <cp:lastModifiedBy>Evija Kvante</cp:lastModifiedBy>
  <cp:lastPrinted>2022-06-17T12:04:53Z</cp:lastPrinted>
  <dcterms:created xsi:type="dcterms:W3CDTF">2021-07-26T12:12:57Z</dcterms:created>
  <dcterms:modified xsi:type="dcterms:W3CDTF">2023-02-20T13:29:44Z</dcterms:modified>
</cp:coreProperties>
</file>