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liene_abola_vm_gov_lv/Documents/Documents/Saeima_2024_2_milj_atlikums/"/>
    </mc:Choice>
  </mc:AlternateContent>
  <xr:revisionPtr revIDLastSave="0" documentId="8_{7696A08A-BBEB-47F8-A70D-CA2A5960AFAF}" xr6:coauthVersionLast="47" xr6:coauthVersionMax="47" xr10:uidLastSave="{00000000-0000-0000-0000-000000000000}"/>
  <bookViews>
    <workbookView xWindow="-120" yWindow="-120" windowWidth="29040" windowHeight="15720" xr2:uid="{C04DC463-E85B-4F49-8F88-8EFBD56D22EE}"/>
  </bookViews>
  <sheets>
    <sheet name="KOPSAVILKUMS" sheetId="3" r:id="rId1"/>
    <sheet name="Stac_pak_bērniem" sheetId="1" r:id="rId2"/>
    <sheet name="Neatliekama_palīdz" sheetId="2" r:id="rId3"/>
  </sheets>
  <definedNames>
    <definedName name="_xlnm._FilterDatabase" localSheetId="2" hidden="1">Neatliekama_palīdz!$H$6:$M$37</definedName>
    <definedName name="_xlnm._FilterDatabase" localSheetId="1" hidden="1">Stac_pak_bērniem!$O$6:$R$38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3" l="1"/>
  <c r="C11" i="2"/>
  <c r="C28" i="2"/>
  <c r="J26" i="1"/>
  <c r="I26" i="1"/>
  <c r="I8" i="1"/>
  <c r="I9" i="1"/>
  <c r="I10" i="1"/>
  <c r="I11" i="1"/>
  <c r="I12" i="1"/>
  <c r="I13" i="1"/>
  <c r="I7" i="1"/>
  <c r="G15" i="1" l="1"/>
  <c r="F26" i="1" l="1"/>
  <c r="E26" i="1"/>
  <c r="D26" i="1"/>
  <c r="C26" i="1"/>
  <c r="G25" i="1"/>
  <c r="G24" i="1"/>
  <c r="G23" i="1"/>
  <c r="G22" i="1"/>
  <c r="G21" i="1"/>
  <c r="G20" i="1"/>
  <c r="G19" i="1"/>
  <c r="G18" i="1"/>
  <c r="G17" i="1"/>
  <c r="G16" i="1"/>
  <c r="G13" i="1"/>
  <c r="G12" i="1"/>
  <c r="G11" i="1"/>
  <c r="G10" i="1"/>
  <c r="G9" i="1"/>
  <c r="G8" i="1"/>
  <c r="G7" i="1"/>
  <c r="G26" i="1" l="1"/>
  <c r="D6" i="3" s="1"/>
  <c r="D8" i="3" s="1"/>
</calcChain>
</file>

<file path=xl/sharedStrings.xml><?xml version="1.0" encoding="utf-8"?>
<sst xmlns="http://schemas.openxmlformats.org/spreadsheetml/2006/main" count="127" uniqueCount="62">
  <si>
    <t>Ārstniecības iestāde</t>
  </si>
  <si>
    <t>Pakalpojuma nosaukums</t>
  </si>
  <si>
    <t>Pacientu skaits</t>
  </si>
  <si>
    <t>Finansējums, EUR</t>
  </si>
  <si>
    <t>Papildus nepieciešamais finansējums, EUR</t>
  </si>
  <si>
    <t>valsts budžeta apakšprogramma</t>
  </si>
  <si>
    <t>Bērnu klīniskā universitātes slimnīca</t>
  </si>
  <si>
    <t>Kohleārā implanta implantācija bērniem</t>
  </si>
  <si>
    <t>33.18.00</t>
  </si>
  <si>
    <t>Stacionārā psihiatriskā palīdzība bērniem</t>
  </si>
  <si>
    <t>33.17.00</t>
  </si>
  <si>
    <t>Ķīmijterapija bērniem</t>
  </si>
  <si>
    <t>Rīgas Austrumu klīniskā universitātes slimnīca</t>
  </si>
  <si>
    <t>Bērnu surdoloģija (pārejoši vai pastāvīgu dzirdes un valodas traucējumi)</t>
  </si>
  <si>
    <t>Vidzemes slimnīca</t>
  </si>
  <si>
    <t>Daugavpils psihoneiroloģiskā slimnīca</t>
  </si>
  <si>
    <t>Psihiatriskā palīdzība bērniem</t>
  </si>
  <si>
    <t>Slimnīca Ģintermuiža</t>
  </si>
  <si>
    <t>Narkomānu rehabilitācija stacionārā bērniem</t>
  </si>
  <si>
    <t>Obligātā narkoloģiskā palīdzība bērniem pēc bāriņtiesas lēmuma</t>
  </si>
  <si>
    <t>Zondes izmantošana, pielietojot intrakraniālo neironavigāciju (24067, 24068, 24069)</t>
  </si>
  <si>
    <t>Ultrasonogrāfija, dupleksskenēšana pacientiem līdz 18 gadu vecumam</t>
  </si>
  <si>
    <t>Daugavpils reģionālā slimnīca</t>
  </si>
  <si>
    <t>Jelgavas pilsētas slimnīca</t>
  </si>
  <si>
    <t>Jēkabpils reģionālā slimnīca</t>
  </si>
  <si>
    <t>Liepājas reģionālā slimnīca</t>
  </si>
  <si>
    <t>Rēzeknes slimnīca</t>
  </si>
  <si>
    <t>Ziemeļkurzemes reģionālā slimnīca</t>
  </si>
  <si>
    <t>Alūksnes slimnīca</t>
  </si>
  <si>
    <t>Cēsu klīnika</t>
  </si>
  <si>
    <t>Kuldīgas slimnīca</t>
  </si>
  <si>
    <t>Rīgas Dzemdību nams</t>
  </si>
  <si>
    <t>KOPĀ</t>
  </si>
  <si>
    <t>Ārstniecības iestādes nosaukums</t>
  </si>
  <si>
    <t>Paula Stradiņa klīniskā universitātes slimnīca</t>
  </si>
  <si>
    <t>Vēdera aortas endoprotezēšana</t>
  </si>
  <si>
    <t>Krūšu aortas endoprotezēšana</t>
  </si>
  <si>
    <t>Intensīvā terapija</t>
  </si>
  <si>
    <t>Balvu un Gulbenes slimnīcu apvienība</t>
  </si>
  <si>
    <t>Tukuma slimnīca</t>
  </si>
  <si>
    <t>Traumatoloģijas un ortopēdijas slimnīca</t>
  </si>
  <si>
    <t>Aizkraukles slimnīca</t>
  </si>
  <si>
    <t>Ludzas medicīnas centrs</t>
  </si>
  <si>
    <t>Budžeta programma</t>
  </si>
  <si>
    <t>Pārstrāžu pozīcija</t>
  </si>
  <si>
    <t>33.18.00./33.17.00</t>
  </si>
  <si>
    <t>Rezultaīvais rādītājs</t>
  </si>
  <si>
    <t>Papildus pacientu skaits</t>
  </si>
  <si>
    <t>Papildus veiktās manipulācijas</t>
  </si>
  <si>
    <t>Papildus nepieciešamais finansējums neatliekamu un prioritāru veselības aprūpes pakalpojumu nodrošināšanai par laika periodu no 2024. gada 1. janvāra līdz 30. septembrim</t>
  </si>
  <si>
    <t>Pielikums MK rīkojuma projekta "Par finanšu līdzekļu piešķiršanu no valsts budžeta programmas "Līdzekļi neparedzētiem gadījumiem"" anotācijai</t>
  </si>
  <si>
    <t>Papildus nepieciešamais finansējums stacionāro veselības aprūpes pakalpojumu bērniem nodrošināšanai no 2024. gada 1. janvāra līdz 30. septembrim</t>
  </si>
  <si>
    <t xml:space="preserve">Pārstrāde 2024. gada janvāris - septembris, pacientu skaits </t>
  </si>
  <si>
    <t>Papildus piešķirts ar MK 2024. gada 23. oktobra rīkojumu Nr. 866</t>
  </si>
  <si>
    <t>1.1. Pielikums MK rīkojuma projekta "Par finanšu līdzekļu piešķiršanu no valsts budžeta programmas "Līdzekļi neparedzētiem gadījumiem"" anotācijai</t>
  </si>
  <si>
    <t>Neatliekamā aortas endoprotezēšana</t>
  </si>
  <si>
    <t>Papildus nepieciešamais finansējums neatliekamu veselības aprūpes pakalpojumu  nodrošināšanai no 2024. gada 1. janvāra līdz 30. septembrim</t>
  </si>
  <si>
    <t>1.2. Pielikums MK rīkojuma projekta "Par finanšu līdzekļu piešķiršanu no valsts budžeta programmas "Līdzekļi neparedzētiem gadījumiem"" anotācijai</t>
  </si>
  <si>
    <t>Stacionārie veselības aprūpes pakalpojumi bērniem</t>
  </si>
  <si>
    <t>Neatliekamu veselības aprūpes pakalpojumu  nodrošināšana</t>
  </si>
  <si>
    <t>Pārstrāde finansējums 2024. gada janvāris - septembris, EUR</t>
  </si>
  <si>
    <t>Nepieciešamais finansējumu,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</si>
</sst>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6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sz val="9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Aptos Narrow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/>
    <xf numFmtId="3" fontId="6" fillId="0" borderId="1" xfId="0" applyNumberFormat="1" applyFont="1" applyBorder="1"/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9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1" fillId="0" borderId="1" xfId="0" applyFont="1" applyBorder="1"/>
    <xf numFmtId="3" fontId="11" fillId="0" borderId="1" xfId="0" applyNumberFormat="1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3" fillId="4" borderId="1" xfId="0" applyFont="1" applyFill="1" applyBorder="1"/>
    <xf numFmtId="3" fontId="3" fillId="0" borderId="1" xfId="0" applyNumberFormat="1" applyFont="1" applyBorder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3" fillId="0" borderId="0" xfId="0" applyNumberFormat="1" applyFont="1"/>
    <xf numFmtId="164" fontId="4" fillId="0" borderId="0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164" fontId="3" fillId="0" borderId="1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164" fontId="3" fillId="0" borderId="1" xfId="0" applyNumberFormat="1" applyFont="1" applyBorder="1" applyAlignment="1">
      <alignment horizontal="right"/>
    </xf>
    <xf numFmtId="0" fontId="3" fillId="4" borderId="1" xfId="0" applyFont="1" applyFill="1" applyBorder="1" applyAlignment="1">
      <alignment horizontal="right"/>
    </xf>
    <xf numFmtId="164" fontId="3" fillId="4" borderId="1" xfId="1" applyNumberFormat="1" applyFont="1" applyFill="1" applyBorder="1" applyAlignment="1">
      <alignment horizontal="right"/>
    </xf>
    <xf numFmtId="0" fontId="7" fillId="4" borderId="2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164" fontId="2" fillId="2" borderId="1" xfId="1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horizontal="right"/>
    </xf>
    <xf numFmtId="164" fontId="8" fillId="2" borderId="1" xfId="1" applyNumberFormat="1" applyFont="1" applyFill="1" applyBorder="1" applyAlignment="1">
      <alignment horizontal="right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right"/>
    </xf>
    <xf numFmtId="164" fontId="8" fillId="4" borderId="1" xfId="1" applyNumberFormat="1" applyFont="1" applyFill="1" applyBorder="1" applyAlignment="1">
      <alignment horizontal="right"/>
    </xf>
    <xf numFmtId="164" fontId="3" fillId="2" borderId="1" xfId="0" applyNumberFormat="1" applyFont="1" applyFill="1" applyBorder="1" applyAlignment="1">
      <alignment horizontal="right"/>
    </xf>
    <xf numFmtId="43" fontId="3" fillId="0" borderId="0" xfId="0" applyNumberFormat="1" applyFont="1"/>
    <xf numFmtId="164" fontId="8" fillId="2" borderId="1" xfId="1" applyNumberFormat="1" applyFont="1" applyFill="1" applyBorder="1"/>
    <xf numFmtId="3" fontId="3" fillId="2" borderId="1" xfId="0" applyNumberFormat="1" applyFont="1" applyFill="1" applyBorder="1"/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horizontal="right" wrapText="1"/>
    </xf>
    <xf numFmtId="0" fontId="3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2" borderId="2" xfId="0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3" fontId="8" fillId="5" borderId="2" xfId="0" applyNumberFormat="1" applyFont="1" applyFill="1" applyBorder="1" applyAlignment="1">
      <alignment horizontal="center"/>
    </xf>
    <xf numFmtId="3" fontId="8" fillId="5" borderId="4" xfId="0" applyNumberFormat="1" applyFont="1" applyFill="1" applyBorder="1" applyAlignment="1">
      <alignment horizontal="center"/>
    </xf>
    <xf numFmtId="3" fontId="8" fillId="5" borderId="3" xfId="0" applyNumberFormat="1" applyFont="1" applyFill="1" applyBorder="1" applyAlignment="1">
      <alignment horizontal="center"/>
    </xf>
    <xf numFmtId="3" fontId="6" fillId="2" borderId="1" xfId="0" applyNumberFormat="1" applyFont="1" applyFill="1" applyBorder="1" applyAlignment="1">
      <alignment horizontal="right"/>
    </xf>
    <xf numFmtId="0" fontId="15" fillId="0" borderId="0" xfId="0" applyFont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D6E33-D63F-40C7-A834-583DECB17020}">
  <dimension ref="B1:I8"/>
  <sheetViews>
    <sheetView tabSelected="1" workbookViewId="0">
      <selection activeCell="H6" sqref="H6"/>
    </sheetView>
  </sheetViews>
  <sheetFormatPr defaultColWidth="8.85546875" defaultRowHeight="13.5" x14ac:dyDescent="0.25"/>
  <cols>
    <col min="1" max="1" width="6.85546875" style="11" customWidth="1"/>
    <col min="2" max="2" width="20.140625" style="11" customWidth="1"/>
    <col min="3" max="3" width="38.7109375" style="11" customWidth="1"/>
    <col min="4" max="4" width="22.5703125" style="11" customWidth="1"/>
    <col min="5" max="5" width="8.85546875" style="11"/>
    <col min="6" max="6" width="15.42578125" style="11" customWidth="1"/>
    <col min="7" max="8" width="8.85546875" style="11"/>
    <col min="9" max="9" width="19.85546875" style="11" customWidth="1"/>
    <col min="10" max="16384" width="8.85546875" style="11"/>
  </cols>
  <sheetData>
    <row r="1" spans="2:9" ht="30.75" customHeight="1" x14ac:dyDescent="0.25">
      <c r="E1" s="48" t="s">
        <v>50</v>
      </c>
      <c r="F1" s="48"/>
      <c r="G1" s="48"/>
      <c r="H1" s="48"/>
      <c r="I1" s="48"/>
    </row>
    <row r="3" spans="2:9" ht="30" customHeight="1" x14ac:dyDescent="0.25">
      <c r="B3" s="47" t="s">
        <v>49</v>
      </c>
      <c r="C3" s="47"/>
      <c r="D3" s="47"/>
      <c r="E3" s="47"/>
      <c r="F3" s="47"/>
    </row>
    <row r="5" spans="2:9" ht="30" customHeight="1" x14ac:dyDescent="0.25">
      <c r="B5" s="17" t="s">
        <v>43</v>
      </c>
      <c r="C5" s="17" t="s">
        <v>44</v>
      </c>
      <c r="D5" s="17" t="s">
        <v>61</v>
      </c>
    </row>
    <row r="6" spans="2:9" ht="33.6" customHeight="1" x14ac:dyDescent="0.25">
      <c r="B6" s="10" t="s">
        <v>45</v>
      </c>
      <c r="C6" s="12" t="s">
        <v>58</v>
      </c>
      <c r="D6" s="13">
        <f>Stac_pak_bērniem!G26</f>
        <v>508183.4</v>
      </c>
    </row>
    <row r="7" spans="2:9" ht="25.5" x14ac:dyDescent="0.25">
      <c r="B7" s="10" t="s">
        <v>10</v>
      </c>
      <c r="C7" s="14" t="s">
        <v>59</v>
      </c>
      <c r="D7" s="13">
        <f>Neatliekama_palīdz!C11+Neatliekama_palīdz!C28</f>
        <v>1291817</v>
      </c>
    </row>
    <row r="8" spans="2:9" x14ac:dyDescent="0.25">
      <c r="B8" s="15" t="s">
        <v>32</v>
      </c>
      <c r="C8" s="15"/>
      <c r="D8" s="16">
        <f>SUM(D6:D7)</f>
        <v>1800000.4</v>
      </c>
    </row>
  </sheetData>
  <mergeCells count="2">
    <mergeCell ref="B3:F3"/>
    <mergeCell ref="E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9F719-9611-41E7-AF58-FEF4EF60FB4D}">
  <dimension ref="A1:Z72"/>
  <sheetViews>
    <sheetView topLeftCell="A5" workbookViewId="0">
      <selection activeCell="E34" sqref="E34"/>
    </sheetView>
  </sheetViews>
  <sheetFormatPr defaultColWidth="8.85546875" defaultRowHeight="12" x14ac:dyDescent="0.2"/>
  <cols>
    <col min="1" max="1" width="37.42578125" style="2" customWidth="1"/>
    <col min="2" max="2" width="59.28515625" style="2" customWidth="1"/>
    <col min="3" max="3" width="14.5703125" style="2" customWidth="1"/>
    <col min="4" max="4" width="15.28515625" style="2" customWidth="1"/>
    <col min="5" max="6" width="12.42578125" style="2" customWidth="1"/>
    <col min="7" max="7" width="13.28515625" style="2" customWidth="1"/>
    <col min="8" max="8" width="16.85546875" style="2" customWidth="1"/>
    <col min="9" max="10" width="13.7109375" style="2" customWidth="1"/>
    <col min="11" max="11" width="8.85546875" style="2"/>
    <col min="12" max="12" width="31.7109375" style="2" customWidth="1"/>
    <col min="13" max="13" width="24.5703125" style="2" customWidth="1"/>
    <col min="14" max="14" width="8.28515625" style="2" customWidth="1"/>
    <col min="15" max="15" width="11.42578125" style="2" customWidth="1"/>
    <col min="16" max="17" width="8.85546875" style="2" customWidth="1"/>
    <col min="18" max="16384" width="8.85546875" style="2"/>
  </cols>
  <sheetData>
    <row r="1" spans="1:26" ht="36" customHeight="1" x14ac:dyDescent="0.2">
      <c r="G1" s="48" t="s">
        <v>54</v>
      </c>
      <c r="H1" s="48"/>
      <c r="I1" s="48"/>
      <c r="J1" s="48"/>
      <c r="K1" s="48"/>
    </row>
    <row r="3" spans="1:26" x14ac:dyDescent="0.2">
      <c r="A3" s="1" t="s">
        <v>51</v>
      </c>
    </row>
    <row r="5" spans="1:26" ht="30.75" customHeight="1" x14ac:dyDescent="0.2">
      <c r="A5" s="51"/>
      <c r="B5" s="52"/>
      <c r="C5" s="52"/>
      <c r="D5" s="53"/>
      <c r="E5" s="49" t="s">
        <v>53</v>
      </c>
      <c r="F5" s="49"/>
      <c r="G5" s="52"/>
      <c r="H5" s="53"/>
      <c r="I5" s="50" t="s">
        <v>46</v>
      </c>
      <c r="J5" s="50"/>
    </row>
    <row r="6" spans="1:26" ht="48" x14ac:dyDescent="0.2">
      <c r="A6" s="7" t="s">
        <v>0</v>
      </c>
      <c r="B6" s="7" t="s">
        <v>1</v>
      </c>
      <c r="C6" s="8" t="s">
        <v>52</v>
      </c>
      <c r="D6" s="9" t="s">
        <v>60</v>
      </c>
      <c r="E6" s="8" t="s">
        <v>2</v>
      </c>
      <c r="F6" s="9" t="s">
        <v>3</v>
      </c>
      <c r="G6" s="40" t="s">
        <v>4</v>
      </c>
      <c r="H6" s="18" t="s">
        <v>5</v>
      </c>
      <c r="I6" s="8" t="s">
        <v>47</v>
      </c>
      <c r="J6" s="19" t="s">
        <v>48</v>
      </c>
      <c r="P6" s="27"/>
      <c r="Q6" s="24"/>
      <c r="R6" s="25"/>
      <c r="X6" s="27"/>
      <c r="Y6" s="24"/>
      <c r="Z6" s="25"/>
    </row>
    <row r="7" spans="1:26" x14ac:dyDescent="0.2">
      <c r="A7" s="3" t="s">
        <v>6</v>
      </c>
      <c r="B7" s="3" t="s">
        <v>7</v>
      </c>
      <c r="C7" s="28">
        <v>7</v>
      </c>
      <c r="D7" s="29">
        <v>192038</v>
      </c>
      <c r="E7" s="30">
        <v>2</v>
      </c>
      <c r="F7" s="30">
        <v>54868</v>
      </c>
      <c r="G7" s="41">
        <f>D7-F7</f>
        <v>137170</v>
      </c>
      <c r="H7" s="31" t="s">
        <v>8</v>
      </c>
      <c r="I7" s="32">
        <f>C7-E7</f>
        <v>5</v>
      </c>
      <c r="J7" s="28"/>
    </row>
    <row r="8" spans="1:26" x14ac:dyDescent="0.2">
      <c r="A8" s="3" t="s">
        <v>6</v>
      </c>
      <c r="B8" s="3" t="s">
        <v>9</v>
      </c>
      <c r="C8" s="28">
        <v>6</v>
      </c>
      <c r="D8" s="29">
        <v>22246</v>
      </c>
      <c r="E8" s="30">
        <v>0</v>
      </c>
      <c r="F8" s="30">
        <v>0</v>
      </c>
      <c r="G8" s="41">
        <f>D8-F8</f>
        <v>22246</v>
      </c>
      <c r="H8" s="31" t="s">
        <v>10</v>
      </c>
      <c r="I8" s="32">
        <f t="shared" ref="I8:I13" si="0">C8-E8</f>
        <v>6</v>
      </c>
      <c r="J8" s="28"/>
    </row>
    <row r="9" spans="1:26" x14ac:dyDescent="0.2">
      <c r="A9" s="3" t="s">
        <v>6</v>
      </c>
      <c r="B9" s="3" t="s">
        <v>11</v>
      </c>
      <c r="C9" s="28">
        <v>22</v>
      </c>
      <c r="D9" s="29">
        <v>119247</v>
      </c>
      <c r="E9" s="30">
        <v>0</v>
      </c>
      <c r="F9" s="30">
        <v>0</v>
      </c>
      <c r="G9" s="41">
        <f>D9-F9</f>
        <v>119247</v>
      </c>
      <c r="H9" s="31" t="s">
        <v>8</v>
      </c>
      <c r="I9" s="32">
        <f t="shared" si="0"/>
        <v>22</v>
      </c>
      <c r="J9" s="28"/>
    </row>
    <row r="10" spans="1:26" x14ac:dyDescent="0.2">
      <c r="A10" s="3" t="s">
        <v>12</v>
      </c>
      <c r="B10" s="3" t="s">
        <v>13</v>
      </c>
      <c r="C10" s="28">
        <v>50</v>
      </c>
      <c r="D10" s="29">
        <v>87665</v>
      </c>
      <c r="E10" s="30">
        <v>25</v>
      </c>
      <c r="F10" s="30">
        <v>43832</v>
      </c>
      <c r="G10" s="41">
        <f>ROUND(D10-F10,)</f>
        <v>43833</v>
      </c>
      <c r="H10" s="31" t="s">
        <v>8</v>
      </c>
      <c r="I10" s="32">
        <f t="shared" si="0"/>
        <v>25</v>
      </c>
      <c r="J10" s="28"/>
    </row>
    <row r="11" spans="1:26" x14ac:dyDescent="0.2">
      <c r="A11" s="3" t="s">
        <v>15</v>
      </c>
      <c r="B11" s="3" t="s">
        <v>16</v>
      </c>
      <c r="C11" s="28">
        <v>21</v>
      </c>
      <c r="D11" s="29">
        <v>51295</v>
      </c>
      <c r="E11" s="29">
        <v>0</v>
      </c>
      <c r="F11" s="29">
        <v>0</v>
      </c>
      <c r="G11" s="41">
        <f>D11-F11</f>
        <v>51295</v>
      </c>
      <c r="H11" s="31" t="s">
        <v>10</v>
      </c>
      <c r="I11" s="32">
        <f t="shared" si="0"/>
        <v>21</v>
      </c>
      <c r="J11" s="28"/>
    </row>
    <row r="12" spans="1:26" x14ac:dyDescent="0.2">
      <c r="A12" s="3" t="s">
        <v>17</v>
      </c>
      <c r="B12" s="3" t="s">
        <v>18</v>
      </c>
      <c r="C12" s="28">
        <v>26</v>
      </c>
      <c r="D12" s="29">
        <v>77118.599999999991</v>
      </c>
      <c r="E12" s="29">
        <v>5</v>
      </c>
      <c r="F12" s="29">
        <v>14831</v>
      </c>
      <c r="G12" s="41">
        <f>ROUND(D12-F12,)</f>
        <v>62288</v>
      </c>
      <c r="H12" s="31" t="s">
        <v>8</v>
      </c>
      <c r="I12" s="32">
        <f t="shared" si="0"/>
        <v>21</v>
      </c>
      <c r="J12" s="28"/>
    </row>
    <row r="13" spans="1:26" x14ac:dyDescent="0.2">
      <c r="A13" s="3" t="s">
        <v>17</v>
      </c>
      <c r="B13" s="3" t="s">
        <v>19</v>
      </c>
      <c r="C13" s="28">
        <v>4</v>
      </c>
      <c r="D13" s="29">
        <v>11864.4</v>
      </c>
      <c r="E13" s="29">
        <v>0</v>
      </c>
      <c r="F13" s="29">
        <v>0</v>
      </c>
      <c r="G13" s="41">
        <f>D13-F13</f>
        <v>11864.4</v>
      </c>
      <c r="H13" s="31" t="s">
        <v>10</v>
      </c>
      <c r="I13" s="32">
        <f t="shared" si="0"/>
        <v>4</v>
      </c>
      <c r="J13" s="28"/>
    </row>
    <row r="14" spans="1:26" x14ac:dyDescent="0.2">
      <c r="A14" s="21"/>
      <c r="B14" s="21"/>
      <c r="C14" s="33"/>
      <c r="D14" s="34"/>
      <c r="E14" s="34"/>
      <c r="F14" s="34"/>
      <c r="G14" s="42"/>
      <c r="H14" s="35"/>
      <c r="I14" s="33"/>
      <c r="J14" s="33"/>
    </row>
    <row r="15" spans="1:26" x14ac:dyDescent="0.2">
      <c r="A15" s="3" t="s">
        <v>6</v>
      </c>
      <c r="B15" s="3" t="s">
        <v>20</v>
      </c>
      <c r="C15" s="28"/>
      <c r="D15" s="29">
        <v>8096</v>
      </c>
      <c r="E15" s="29"/>
      <c r="F15" s="29"/>
      <c r="G15" s="41">
        <f>3230+19</f>
        <v>3249</v>
      </c>
      <c r="H15" s="31" t="s">
        <v>8</v>
      </c>
      <c r="I15" s="28"/>
      <c r="J15" s="28">
        <v>4</v>
      </c>
      <c r="K15" s="44"/>
    </row>
    <row r="16" spans="1:26" x14ac:dyDescent="0.2">
      <c r="A16" s="3" t="s">
        <v>6</v>
      </c>
      <c r="B16" s="3" t="s">
        <v>21</v>
      </c>
      <c r="C16" s="28"/>
      <c r="D16" s="29">
        <v>31831</v>
      </c>
      <c r="E16" s="29"/>
      <c r="F16" s="29"/>
      <c r="G16" s="41">
        <f t="shared" ref="G16:G24" si="1">D16-F16</f>
        <v>31831</v>
      </c>
      <c r="H16" s="31" t="s">
        <v>10</v>
      </c>
      <c r="I16" s="28"/>
      <c r="J16" s="28">
        <v>2192</v>
      </c>
      <c r="K16" s="44"/>
    </row>
    <row r="17" spans="1:16" x14ac:dyDescent="0.2">
      <c r="A17" s="3" t="s">
        <v>22</v>
      </c>
      <c r="B17" s="3" t="s">
        <v>21</v>
      </c>
      <c r="C17" s="28"/>
      <c r="D17" s="29">
        <v>3805</v>
      </c>
      <c r="E17" s="29"/>
      <c r="F17" s="29"/>
      <c r="G17" s="41">
        <f t="shared" si="1"/>
        <v>3805</v>
      </c>
      <c r="H17" s="31" t="s">
        <v>10</v>
      </c>
      <c r="I17" s="28"/>
      <c r="J17" s="28">
        <v>262</v>
      </c>
      <c r="K17" s="44"/>
    </row>
    <row r="18" spans="1:16" x14ac:dyDescent="0.2">
      <c r="A18" s="3" t="s">
        <v>23</v>
      </c>
      <c r="B18" s="3" t="s">
        <v>21</v>
      </c>
      <c r="C18" s="28"/>
      <c r="D18" s="29">
        <v>2036</v>
      </c>
      <c r="E18" s="29"/>
      <c r="F18" s="29"/>
      <c r="G18" s="41">
        <f t="shared" si="1"/>
        <v>2036</v>
      </c>
      <c r="H18" s="31" t="s">
        <v>10</v>
      </c>
      <c r="I18" s="28"/>
      <c r="J18" s="28">
        <v>140</v>
      </c>
      <c r="K18" s="44"/>
    </row>
    <row r="19" spans="1:16" x14ac:dyDescent="0.2">
      <c r="A19" s="3" t="s">
        <v>25</v>
      </c>
      <c r="B19" s="3" t="s">
        <v>21</v>
      </c>
      <c r="C19" s="28"/>
      <c r="D19" s="29">
        <v>4595</v>
      </c>
      <c r="E19" s="29"/>
      <c r="F19" s="29"/>
      <c r="G19" s="41">
        <f t="shared" si="1"/>
        <v>4595</v>
      </c>
      <c r="H19" s="31" t="s">
        <v>10</v>
      </c>
      <c r="I19" s="28"/>
      <c r="J19" s="28">
        <v>316</v>
      </c>
      <c r="K19" s="44"/>
    </row>
    <row r="20" spans="1:16" x14ac:dyDescent="0.2">
      <c r="A20" s="3" t="s">
        <v>26</v>
      </c>
      <c r="B20" s="3" t="s">
        <v>21</v>
      </c>
      <c r="C20" s="28"/>
      <c r="D20" s="29">
        <v>2017</v>
      </c>
      <c r="E20" s="29"/>
      <c r="F20" s="29"/>
      <c r="G20" s="41">
        <f t="shared" si="1"/>
        <v>2017</v>
      </c>
      <c r="H20" s="31" t="s">
        <v>10</v>
      </c>
      <c r="I20" s="28"/>
      <c r="J20" s="28">
        <v>139</v>
      </c>
      <c r="K20" s="44"/>
      <c r="P20" s="26"/>
    </row>
    <row r="21" spans="1:16" x14ac:dyDescent="0.2">
      <c r="A21" s="3" t="s">
        <v>27</v>
      </c>
      <c r="B21" s="3" t="s">
        <v>21</v>
      </c>
      <c r="C21" s="28"/>
      <c r="D21" s="29">
        <v>992</v>
      </c>
      <c r="E21" s="29"/>
      <c r="F21" s="29"/>
      <c r="G21" s="41">
        <f t="shared" si="1"/>
        <v>992</v>
      </c>
      <c r="H21" s="31" t="s">
        <v>10</v>
      </c>
      <c r="I21" s="28"/>
      <c r="J21" s="28">
        <v>68</v>
      </c>
      <c r="K21" s="44"/>
    </row>
    <row r="22" spans="1:16" x14ac:dyDescent="0.2">
      <c r="A22" s="3" t="s">
        <v>28</v>
      </c>
      <c r="B22" s="3" t="s">
        <v>21</v>
      </c>
      <c r="C22" s="28"/>
      <c r="D22" s="29">
        <v>600</v>
      </c>
      <c r="E22" s="29"/>
      <c r="F22" s="29"/>
      <c r="G22" s="41">
        <f t="shared" si="1"/>
        <v>600</v>
      </c>
      <c r="H22" s="31" t="s">
        <v>10</v>
      </c>
      <c r="I22" s="28"/>
      <c r="J22" s="28">
        <v>41</v>
      </c>
      <c r="K22" s="44"/>
    </row>
    <row r="23" spans="1:16" x14ac:dyDescent="0.2">
      <c r="A23" s="3" t="s">
        <v>29</v>
      </c>
      <c r="B23" s="3" t="s">
        <v>21</v>
      </c>
      <c r="C23" s="28"/>
      <c r="D23" s="29">
        <v>851</v>
      </c>
      <c r="E23" s="29"/>
      <c r="F23" s="29"/>
      <c r="G23" s="41">
        <f t="shared" si="1"/>
        <v>851</v>
      </c>
      <c r="H23" s="31" t="s">
        <v>10</v>
      </c>
      <c r="I23" s="28"/>
      <c r="J23" s="28">
        <v>59</v>
      </c>
      <c r="K23" s="44"/>
    </row>
    <row r="24" spans="1:16" x14ac:dyDescent="0.2">
      <c r="A24" s="3" t="s">
        <v>30</v>
      </c>
      <c r="B24" s="3" t="s">
        <v>21</v>
      </c>
      <c r="C24" s="28"/>
      <c r="D24" s="29">
        <v>454</v>
      </c>
      <c r="E24" s="29"/>
      <c r="F24" s="29"/>
      <c r="G24" s="41">
        <f t="shared" si="1"/>
        <v>454</v>
      </c>
      <c r="H24" s="31" t="s">
        <v>10</v>
      </c>
      <c r="I24" s="28"/>
      <c r="J24" s="28">
        <v>31</v>
      </c>
      <c r="K24" s="44"/>
    </row>
    <row r="25" spans="1:16" x14ac:dyDescent="0.2">
      <c r="A25" s="3" t="s">
        <v>31</v>
      </c>
      <c r="B25" s="3" t="s">
        <v>21</v>
      </c>
      <c r="C25" s="28"/>
      <c r="D25" s="29">
        <v>11181</v>
      </c>
      <c r="E25" s="29"/>
      <c r="F25" s="29"/>
      <c r="G25" s="41">
        <f>(D25-F25)-1371</f>
        <v>9810</v>
      </c>
      <c r="H25" s="31" t="s">
        <v>10</v>
      </c>
      <c r="I25" s="28"/>
      <c r="J25" s="28">
        <v>675</v>
      </c>
      <c r="K25" s="44"/>
    </row>
    <row r="26" spans="1:16" x14ac:dyDescent="0.2">
      <c r="A26" s="4" t="s">
        <v>32</v>
      </c>
      <c r="B26" s="4"/>
      <c r="C26" s="36">
        <f t="shared" ref="C26:G26" si="2">SUM(C7:C25)</f>
        <v>136</v>
      </c>
      <c r="D26" s="37">
        <f t="shared" si="2"/>
        <v>627932</v>
      </c>
      <c r="E26" s="37">
        <f t="shared" si="2"/>
        <v>32</v>
      </c>
      <c r="F26" s="37">
        <f t="shared" si="2"/>
        <v>113531</v>
      </c>
      <c r="G26" s="39">
        <f t="shared" si="2"/>
        <v>508183.4</v>
      </c>
      <c r="H26" s="38"/>
      <c r="I26" s="43">
        <f>SUM(I7:I13)</f>
        <v>104</v>
      </c>
      <c r="J26" s="43">
        <f>SUM(J15:J25)</f>
        <v>3927</v>
      </c>
      <c r="K26" s="44"/>
    </row>
    <row r="27" spans="1:16" ht="15" x14ac:dyDescent="0.25">
      <c r="L27"/>
      <c r="M27"/>
      <c r="N27"/>
      <c r="O27"/>
    </row>
    <row r="28" spans="1:16" ht="15" x14ac:dyDescent="0.25">
      <c r="L28"/>
      <c r="M28"/>
      <c r="N28"/>
      <c r="O28"/>
    </row>
    <row r="29" spans="1:16" ht="15" x14ac:dyDescent="0.25">
      <c r="L29"/>
      <c r="M29"/>
      <c r="N29"/>
      <c r="O29"/>
    </row>
    <row r="30" spans="1:16" ht="15" x14ac:dyDescent="0.25">
      <c r="L30"/>
      <c r="M30"/>
      <c r="N30"/>
      <c r="O30"/>
    </row>
    <row r="31" spans="1:16" ht="15" x14ac:dyDescent="0.25">
      <c r="L31"/>
      <c r="M31"/>
      <c r="N31"/>
      <c r="O31"/>
    </row>
    <row r="32" spans="1:16" ht="15" x14ac:dyDescent="0.25">
      <c r="L32"/>
      <c r="M32"/>
      <c r="N32"/>
      <c r="O32"/>
    </row>
    <row r="33" spans="12:15" ht="15" x14ac:dyDescent="0.25">
      <c r="L33"/>
      <c r="M33"/>
      <c r="N33"/>
      <c r="O33"/>
    </row>
    <row r="34" spans="12:15" ht="15" x14ac:dyDescent="0.25">
      <c r="L34"/>
      <c r="M34"/>
      <c r="N34"/>
      <c r="O34"/>
    </row>
    <row r="35" spans="12:15" ht="15" x14ac:dyDescent="0.25">
      <c r="L35"/>
      <c r="M35"/>
      <c r="N35"/>
      <c r="O35"/>
    </row>
    <row r="36" spans="12:15" ht="15" x14ac:dyDescent="0.25">
      <c r="L36"/>
      <c r="M36"/>
      <c r="N36"/>
      <c r="O36"/>
    </row>
    <row r="37" spans="12:15" ht="15" x14ac:dyDescent="0.25">
      <c r="L37"/>
      <c r="M37"/>
      <c r="N37"/>
      <c r="O37"/>
    </row>
    <row r="38" spans="12:15" ht="15" x14ac:dyDescent="0.25">
      <c r="L38"/>
      <c r="M38"/>
      <c r="N38"/>
      <c r="O38"/>
    </row>
    <row r="39" spans="12:15" ht="15" x14ac:dyDescent="0.25">
      <c r="L39"/>
      <c r="M39"/>
      <c r="N39"/>
      <c r="O39"/>
    </row>
    <row r="40" spans="12:15" ht="15" x14ac:dyDescent="0.25">
      <c r="L40"/>
      <c r="M40"/>
      <c r="N40"/>
      <c r="O40"/>
    </row>
    <row r="41" spans="12:15" ht="15" x14ac:dyDescent="0.25">
      <c r="L41"/>
      <c r="M41"/>
      <c r="N41"/>
      <c r="O41"/>
    </row>
    <row r="42" spans="12:15" ht="15" x14ac:dyDescent="0.25">
      <c r="L42"/>
      <c r="M42"/>
      <c r="N42"/>
      <c r="O42"/>
    </row>
    <row r="43" spans="12:15" ht="15" x14ac:dyDescent="0.25">
      <c r="L43"/>
      <c r="M43"/>
      <c r="N43"/>
      <c r="O43"/>
    </row>
    <row r="44" spans="12:15" ht="15" x14ac:dyDescent="0.25">
      <c r="L44"/>
      <c r="M44"/>
      <c r="N44"/>
      <c r="O44"/>
    </row>
    <row r="45" spans="12:15" ht="15" x14ac:dyDescent="0.25">
      <c r="L45"/>
      <c r="M45"/>
      <c r="N45"/>
      <c r="O45"/>
    </row>
    <row r="46" spans="12:15" ht="15" x14ac:dyDescent="0.25">
      <c r="L46"/>
      <c r="M46"/>
      <c r="N46"/>
      <c r="O46"/>
    </row>
    <row r="47" spans="12:15" ht="15" x14ac:dyDescent="0.25">
      <c r="L47"/>
      <c r="M47"/>
      <c r="N47"/>
      <c r="O47"/>
    </row>
    <row r="48" spans="12:15" ht="15" x14ac:dyDescent="0.25">
      <c r="L48"/>
      <c r="M48"/>
      <c r="N48"/>
      <c r="O48"/>
    </row>
    <row r="49" spans="12:15" ht="15" x14ac:dyDescent="0.25">
      <c r="L49"/>
      <c r="M49"/>
      <c r="N49"/>
      <c r="O49"/>
    </row>
    <row r="50" spans="12:15" ht="15" x14ac:dyDescent="0.25">
      <c r="L50"/>
      <c r="M50"/>
      <c r="N50"/>
      <c r="O50"/>
    </row>
    <row r="51" spans="12:15" ht="15" x14ac:dyDescent="0.25">
      <c r="L51"/>
      <c r="M51"/>
      <c r="N51"/>
      <c r="O51"/>
    </row>
    <row r="52" spans="12:15" ht="15" x14ac:dyDescent="0.25">
      <c r="L52"/>
      <c r="M52"/>
      <c r="N52"/>
      <c r="O52"/>
    </row>
    <row r="53" spans="12:15" ht="15" x14ac:dyDescent="0.25">
      <c r="L53"/>
      <c r="M53"/>
      <c r="N53"/>
      <c r="O53"/>
    </row>
    <row r="54" spans="12:15" ht="15" x14ac:dyDescent="0.25">
      <c r="L54"/>
      <c r="M54"/>
      <c r="N54"/>
      <c r="O54"/>
    </row>
    <row r="55" spans="12:15" ht="15" x14ac:dyDescent="0.25">
      <c r="L55"/>
      <c r="M55"/>
      <c r="N55"/>
      <c r="O55"/>
    </row>
    <row r="56" spans="12:15" ht="15" x14ac:dyDescent="0.25">
      <c r="L56"/>
      <c r="M56"/>
      <c r="N56"/>
      <c r="O56"/>
    </row>
    <row r="57" spans="12:15" ht="15" x14ac:dyDescent="0.25">
      <c r="L57"/>
      <c r="M57"/>
      <c r="N57"/>
      <c r="O57"/>
    </row>
    <row r="58" spans="12:15" ht="15" x14ac:dyDescent="0.25">
      <c r="L58"/>
      <c r="M58"/>
      <c r="N58"/>
      <c r="O58"/>
    </row>
    <row r="59" spans="12:15" ht="15" x14ac:dyDescent="0.25">
      <c r="L59"/>
      <c r="M59"/>
      <c r="N59"/>
      <c r="O59"/>
    </row>
    <row r="60" spans="12:15" ht="15" x14ac:dyDescent="0.25">
      <c r="L60"/>
      <c r="M60"/>
      <c r="N60"/>
      <c r="O60"/>
    </row>
    <row r="61" spans="12:15" ht="15" x14ac:dyDescent="0.25">
      <c r="L61"/>
      <c r="M61"/>
      <c r="N61"/>
      <c r="O61"/>
    </row>
    <row r="62" spans="12:15" ht="15" x14ac:dyDescent="0.25">
      <c r="L62"/>
      <c r="M62"/>
      <c r="N62"/>
      <c r="O62"/>
    </row>
    <row r="63" spans="12:15" ht="15" x14ac:dyDescent="0.25">
      <c r="L63"/>
      <c r="M63"/>
      <c r="N63"/>
      <c r="O63"/>
    </row>
    <row r="64" spans="12:15" ht="15" x14ac:dyDescent="0.25">
      <c r="L64"/>
      <c r="M64"/>
      <c r="N64"/>
      <c r="O64"/>
    </row>
    <row r="65" spans="12:15" ht="15" x14ac:dyDescent="0.25">
      <c r="L65"/>
      <c r="M65"/>
      <c r="N65"/>
      <c r="O65"/>
    </row>
    <row r="66" spans="12:15" ht="15" x14ac:dyDescent="0.25">
      <c r="L66"/>
      <c r="M66"/>
      <c r="N66"/>
      <c r="O66"/>
    </row>
    <row r="67" spans="12:15" ht="15" x14ac:dyDescent="0.25">
      <c r="L67"/>
      <c r="M67"/>
      <c r="N67"/>
      <c r="O67"/>
    </row>
    <row r="68" spans="12:15" ht="15" x14ac:dyDescent="0.25">
      <c r="L68"/>
      <c r="M68"/>
      <c r="N68"/>
      <c r="O68"/>
    </row>
    <row r="69" spans="12:15" ht="15" x14ac:dyDescent="0.25">
      <c r="L69"/>
      <c r="M69"/>
      <c r="N69"/>
      <c r="O69"/>
    </row>
    <row r="70" spans="12:15" ht="15" x14ac:dyDescent="0.25">
      <c r="L70"/>
      <c r="M70"/>
      <c r="N70"/>
      <c r="O70"/>
    </row>
    <row r="71" spans="12:15" ht="15" x14ac:dyDescent="0.25">
      <c r="L71"/>
      <c r="M71"/>
      <c r="N71"/>
      <c r="O71"/>
    </row>
    <row r="72" spans="12:15" ht="15" x14ac:dyDescent="0.25">
      <c r="L72"/>
      <c r="M72"/>
      <c r="N72"/>
      <c r="O72"/>
    </row>
  </sheetData>
  <mergeCells count="5">
    <mergeCell ref="E5:F5"/>
    <mergeCell ref="I5:J5"/>
    <mergeCell ref="A5:D5"/>
    <mergeCell ref="G5:H5"/>
    <mergeCell ref="G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7F439-082A-48F4-9D32-5DCE5E1B8130}">
  <dimension ref="A1:M37"/>
  <sheetViews>
    <sheetView workbookViewId="0">
      <selection activeCell="K22" sqref="K22"/>
    </sheetView>
  </sheetViews>
  <sheetFormatPr defaultColWidth="8.85546875" defaultRowHeight="12" x14ac:dyDescent="0.2"/>
  <cols>
    <col min="1" max="1" width="40" style="2" customWidth="1"/>
    <col min="2" max="2" width="22.28515625" style="2" customWidth="1"/>
    <col min="3" max="3" width="18.140625" style="2" customWidth="1"/>
    <col min="4" max="4" width="10" style="2" customWidth="1"/>
    <col min="5" max="5" width="12.28515625" style="2" customWidth="1"/>
    <col min="6" max="7" width="8.85546875" style="2"/>
    <col min="8" max="8" width="26.42578125" style="2" customWidth="1"/>
    <col min="9" max="9" width="11.5703125" style="2" customWidth="1"/>
    <col min="10" max="10" width="8.85546875" style="2"/>
    <col min="11" max="11" width="25.5703125" style="2" customWidth="1"/>
    <col min="12" max="12" width="11.85546875" style="2" customWidth="1"/>
    <col min="13" max="13" width="11.7109375" style="2" customWidth="1"/>
    <col min="14" max="16384" width="8.85546875" style="2"/>
  </cols>
  <sheetData>
    <row r="1" spans="1:13" ht="26.25" customHeight="1" x14ac:dyDescent="0.2">
      <c r="C1" s="65" t="s">
        <v>57</v>
      </c>
      <c r="D1" s="65"/>
      <c r="E1" s="65"/>
      <c r="F1" s="65"/>
      <c r="G1" s="65"/>
    </row>
    <row r="3" spans="1:13" x14ac:dyDescent="0.2">
      <c r="A3" s="1" t="s">
        <v>56</v>
      </c>
    </row>
    <row r="4" spans="1:13" x14ac:dyDescent="0.2">
      <c r="A4" s="1"/>
    </row>
    <row r="5" spans="1:13" x14ac:dyDescent="0.2">
      <c r="D5" s="56" t="s">
        <v>46</v>
      </c>
      <c r="E5" s="57"/>
    </row>
    <row r="6" spans="1:13" ht="48" x14ac:dyDescent="0.2">
      <c r="A6" s="6" t="s">
        <v>33</v>
      </c>
      <c r="B6" s="6" t="s">
        <v>1</v>
      </c>
      <c r="C6" s="9" t="s">
        <v>60</v>
      </c>
      <c r="D6" s="8" t="s">
        <v>47</v>
      </c>
      <c r="E6" s="19" t="s">
        <v>48</v>
      </c>
      <c r="K6" s="23"/>
      <c r="L6" s="24"/>
      <c r="M6" s="25"/>
    </row>
    <row r="7" spans="1:13" x14ac:dyDescent="0.2">
      <c r="A7" s="58" t="s">
        <v>55</v>
      </c>
      <c r="B7" s="59"/>
      <c r="C7" s="59"/>
      <c r="D7" s="59"/>
      <c r="E7" s="60"/>
      <c r="K7" s="23"/>
      <c r="L7" s="24"/>
      <c r="M7" s="25"/>
    </row>
    <row r="8" spans="1:13" x14ac:dyDescent="0.2">
      <c r="A8" s="5" t="s">
        <v>34</v>
      </c>
      <c r="B8" s="5" t="s">
        <v>35</v>
      </c>
      <c r="C8" s="30">
        <v>42235</v>
      </c>
      <c r="D8" s="22">
        <v>3</v>
      </c>
      <c r="E8" s="3"/>
    </row>
    <row r="9" spans="1:13" x14ac:dyDescent="0.2">
      <c r="A9" s="5" t="s">
        <v>12</v>
      </c>
      <c r="B9" s="5" t="s">
        <v>36</v>
      </c>
      <c r="C9" s="30">
        <v>168490</v>
      </c>
      <c r="D9" s="22">
        <v>8</v>
      </c>
      <c r="E9" s="3"/>
    </row>
    <row r="10" spans="1:13" x14ac:dyDescent="0.2">
      <c r="A10" s="5" t="s">
        <v>12</v>
      </c>
      <c r="B10" s="5" t="s">
        <v>35</v>
      </c>
      <c r="C10" s="30">
        <v>28157</v>
      </c>
      <c r="D10" s="22">
        <v>2</v>
      </c>
      <c r="E10" s="3"/>
    </row>
    <row r="11" spans="1:13" x14ac:dyDescent="0.2">
      <c r="A11" s="64" t="s">
        <v>32</v>
      </c>
      <c r="B11" s="64"/>
      <c r="C11" s="39">
        <f>SUM(C8:C10)</f>
        <v>238882</v>
      </c>
      <c r="D11" s="46"/>
      <c r="E11" s="20"/>
    </row>
    <row r="12" spans="1:13" x14ac:dyDescent="0.2">
      <c r="A12" s="61" t="s">
        <v>37</v>
      </c>
      <c r="B12" s="62"/>
      <c r="C12" s="62"/>
      <c r="D12" s="62"/>
      <c r="E12" s="63"/>
    </row>
    <row r="13" spans="1:13" x14ac:dyDescent="0.2">
      <c r="A13" s="5" t="s">
        <v>6</v>
      </c>
      <c r="B13" s="5" t="s">
        <v>37</v>
      </c>
      <c r="C13" s="30">
        <v>127952</v>
      </c>
      <c r="D13" s="3"/>
      <c r="E13" s="3">
        <v>977</v>
      </c>
    </row>
    <row r="14" spans="1:13" x14ac:dyDescent="0.2">
      <c r="A14" s="5" t="s">
        <v>12</v>
      </c>
      <c r="B14" s="5" t="s">
        <v>37</v>
      </c>
      <c r="C14" s="30">
        <v>367741</v>
      </c>
      <c r="D14" s="3"/>
      <c r="E14" s="3">
        <v>1417</v>
      </c>
    </row>
    <row r="15" spans="1:13" x14ac:dyDescent="0.2">
      <c r="A15" s="5" t="s">
        <v>22</v>
      </c>
      <c r="B15" s="5" t="s">
        <v>37</v>
      </c>
      <c r="C15" s="30">
        <v>137648</v>
      </c>
      <c r="D15" s="3"/>
      <c r="E15" s="3">
        <v>1312</v>
      </c>
    </row>
    <row r="16" spans="1:13" x14ac:dyDescent="0.2">
      <c r="A16" s="5" t="s">
        <v>23</v>
      </c>
      <c r="B16" s="5" t="s">
        <v>37</v>
      </c>
      <c r="C16" s="30">
        <v>66669</v>
      </c>
      <c r="D16" s="3"/>
      <c r="E16" s="3">
        <v>647</v>
      </c>
    </row>
    <row r="17" spans="1:5" x14ac:dyDescent="0.2">
      <c r="A17" s="5" t="s">
        <v>24</v>
      </c>
      <c r="B17" s="5" t="s">
        <v>37</v>
      </c>
      <c r="C17" s="30">
        <v>53212</v>
      </c>
      <c r="D17" s="3"/>
      <c r="E17" s="3">
        <v>161</v>
      </c>
    </row>
    <row r="18" spans="1:5" x14ac:dyDescent="0.2">
      <c r="A18" s="5" t="s">
        <v>25</v>
      </c>
      <c r="B18" s="5" t="s">
        <v>37</v>
      </c>
      <c r="C18" s="30">
        <v>71556</v>
      </c>
      <c r="D18" s="3"/>
      <c r="E18" s="3">
        <v>201</v>
      </c>
    </row>
    <row r="19" spans="1:5" x14ac:dyDescent="0.2">
      <c r="A19" s="5" t="s">
        <v>14</v>
      </c>
      <c r="B19" s="5" t="s">
        <v>37</v>
      </c>
      <c r="C19" s="30">
        <v>75826</v>
      </c>
      <c r="D19" s="3"/>
      <c r="E19" s="3">
        <v>612</v>
      </c>
    </row>
    <row r="20" spans="1:5" x14ac:dyDescent="0.2">
      <c r="A20" s="5" t="s">
        <v>38</v>
      </c>
      <c r="B20" s="5" t="s">
        <v>37</v>
      </c>
      <c r="C20" s="30">
        <v>27867</v>
      </c>
      <c r="D20" s="3"/>
      <c r="E20" s="3">
        <v>59</v>
      </c>
    </row>
    <row r="21" spans="1:5" x14ac:dyDescent="0.2">
      <c r="A21" s="5" t="s">
        <v>29</v>
      </c>
      <c r="B21" s="5" t="s">
        <v>37</v>
      </c>
      <c r="C21" s="30">
        <v>44680</v>
      </c>
      <c r="D21" s="3"/>
      <c r="E21" s="3">
        <v>120</v>
      </c>
    </row>
    <row r="22" spans="1:5" x14ac:dyDescent="0.2">
      <c r="A22" s="5" t="s">
        <v>30</v>
      </c>
      <c r="B22" s="5" t="s">
        <v>37</v>
      </c>
      <c r="C22" s="30">
        <v>15175</v>
      </c>
      <c r="D22" s="3"/>
      <c r="E22" s="3">
        <v>32</v>
      </c>
    </row>
    <row r="23" spans="1:5" x14ac:dyDescent="0.2">
      <c r="A23" s="5" t="s">
        <v>39</v>
      </c>
      <c r="B23" s="5" t="s">
        <v>37</v>
      </c>
      <c r="C23" s="30">
        <v>12749</v>
      </c>
      <c r="D23" s="3"/>
      <c r="E23" s="3">
        <v>44</v>
      </c>
    </row>
    <row r="24" spans="1:5" x14ac:dyDescent="0.2">
      <c r="A24" s="5" t="s">
        <v>31</v>
      </c>
      <c r="B24" s="5" t="s">
        <v>37</v>
      </c>
      <c r="C24" s="30">
        <v>17315</v>
      </c>
      <c r="D24" s="3"/>
      <c r="E24" s="3">
        <v>50</v>
      </c>
    </row>
    <row r="25" spans="1:5" x14ac:dyDescent="0.2">
      <c r="A25" s="5" t="s">
        <v>40</v>
      </c>
      <c r="B25" s="5" t="s">
        <v>37</v>
      </c>
      <c r="C25" s="30">
        <v>34264</v>
      </c>
      <c r="D25" s="3"/>
      <c r="E25" s="3">
        <v>240</v>
      </c>
    </row>
    <row r="26" spans="1:5" x14ac:dyDescent="0.2">
      <c r="A26" s="5" t="s">
        <v>41</v>
      </c>
      <c r="B26" s="5" t="s">
        <v>37</v>
      </c>
      <c r="C26" s="30">
        <v>147</v>
      </c>
      <c r="D26" s="3"/>
      <c r="E26" s="3">
        <v>3</v>
      </c>
    </row>
    <row r="27" spans="1:5" x14ac:dyDescent="0.2">
      <c r="A27" s="5" t="s">
        <v>42</v>
      </c>
      <c r="B27" s="5" t="s">
        <v>37</v>
      </c>
      <c r="C27" s="30">
        <v>134</v>
      </c>
      <c r="D27" s="3"/>
      <c r="E27" s="3">
        <v>3</v>
      </c>
    </row>
    <row r="28" spans="1:5" x14ac:dyDescent="0.2">
      <c r="A28" s="54" t="s">
        <v>32</v>
      </c>
      <c r="B28" s="55"/>
      <c r="C28" s="45">
        <f>SUM(C13:C27)</f>
        <v>1052935</v>
      </c>
      <c r="D28" s="20"/>
      <c r="E28" s="20"/>
    </row>
    <row r="37" spans="11:11" x14ac:dyDescent="0.2">
      <c r="K37" s="26"/>
    </row>
  </sheetData>
  <mergeCells count="6">
    <mergeCell ref="C1:G1"/>
    <mergeCell ref="A28:B28"/>
    <mergeCell ref="D5:E5"/>
    <mergeCell ref="A7:E7"/>
    <mergeCell ref="A12:E12"/>
    <mergeCell ref="A11:B1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Stac_pak_bērniem</vt:lpstr>
      <vt:lpstr>Neatliekama_palīdz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Kronberga</dc:creator>
  <cp:lastModifiedBy>Liene Ābola</cp:lastModifiedBy>
  <dcterms:created xsi:type="dcterms:W3CDTF">2024-11-08T07:25:13Z</dcterms:created>
  <dcterms:modified xsi:type="dcterms:W3CDTF">2024-11-08T14:57:38Z</dcterms:modified>
</cp:coreProperties>
</file>