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maijs\Uz FM\"/>
    </mc:Choice>
  </mc:AlternateContent>
  <xr:revisionPtr revIDLastSave="0" documentId="13_ncr:1_{0C52DB36-2BDC-4681-ADC2-669B29FB0C93}" xr6:coauthVersionLast="47" xr6:coauthVersionMax="47" xr10:uidLastSave="{00000000-0000-0000-0000-000000000000}"/>
  <bookViews>
    <workbookView xWindow="-120" yWindow="-120" windowWidth="29040" windowHeight="15720" tabRatio="597" xr2:uid="{00000000-000D-0000-FFFF-FFFF00000000}"/>
  </bookViews>
  <sheets>
    <sheet name="VP maijs" sheetId="12" r:id="rId1"/>
    <sheet name="1.tabula" sheetId="20" r:id="rId2"/>
    <sheet name=" 2.tabula" sheetId="28" state="hidden" r:id="rId3"/>
    <sheet name="2.tabula" sheetId="29" r:id="rId4"/>
    <sheet name="3.tabula" sheetId="26" r:id="rId5"/>
    <sheet name="4.tabula" sheetId="18" r:id="rId6"/>
    <sheet name="6.tabula" sheetId="30" state="hidden" r:id="rId7"/>
  </sheets>
  <definedNames>
    <definedName name="_xlnm._FilterDatabase" localSheetId="2" hidden="1">' 2.tabula'!$L$6:$M$608</definedName>
    <definedName name="_xlnm._FilterDatabase" localSheetId="1" hidden="1">'1.tabula'!$A$5:$L$5</definedName>
    <definedName name="_xlnm._FilterDatabase" localSheetId="3" hidden="1">'2.tabula'!$A$5:$I$6</definedName>
    <definedName name="_xlnm._FilterDatabase" localSheetId="4" hidden="1">'3.tabula'!$A$7:$N$389</definedName>
    <definedName name="_xlnm._FilterDatabase" localSheetId="6" hidden="1">'6.tabula'!$A$5:$G$32</definedName>
    <definedName name="_xlnm.Print_Area" localSheetId="2">' 2.tabula'!$A$1:$I$7</definedName>
    <definedName name="_xlnm.Print_Area" localSheetId="1">'1.tabula'!$A$1:$I$235</definedName>
    <definedName name="_xlnm.Print_Area" localSheetId="3">'2.tabula'!$A$1:$I$136</definedName>
    <definedName name="_xlnm.Print_Area" localSheetId="4">'3.tabula'!$A$1:$J$389</definedName>
    <definedName name="_xlnm.Print_Area" localSheetId="6">'6.tabula'!$A$1:$G$32</definedName>
    <definedName name="_xlnm.Print_Titles" localSheetId="2">' 2.tabula'!$5:$5</definedName>
    <definedName name="_xlnm.Print_Titles" localSheetId="1">'1.tabula'!$5:$5</definedName>
    <definedName name="_xlnm.Print_Titles" localSheetId="3">'2.tabula'!$5:$5</definedName>
    <definedName name="_xlnm.Print_Titles" localSheetId="4">'3.tabula'!$6:$6</definedName>
    <definedName name="_xlnm.Print_Titles" localSheetId="5">'4.tabula'!$5:$5</definedName>
    <definedName name="_xlnm.Print_Titles" localSheetId="6">'6.tabula'!$5:$5</definedName>
    <definedName name="_xlnm.Print_Titles" localSheetId="0">'VP maijs'!$10:$10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7" i="12" l="1"/>
  <c r="I6" i="29"/>
  <c r="H7" i="26" l="1"/>
  <c r="I386" i="26"/>
  <c r="I366" i="26"/>
  <c r="I359" i="26"/>
  <c r="I349" i="26"/>
  <c r="I343" i="26"/>
  <c r="I323" i="26"/>
  <c r="I303" i="26"/>
  <c r="I302" i="26"/>
  <c r="I280" i="26"/>
  <c r="I251" i="26"/>
  <c r="I228" i="26"/>
  <c r="I206" i="26"/>
  <c r="I195" i="26"/>
  <c r="I181" i="26"/>
  <c r="I171" i="26"/>
  <c r="I153" i="26"/>
  <c r="I140" i="26"/>
  <c r="I123" i="26"/>
  <c r="I113" i="26"/>
  <c r="I112" i="26"/>
  <c r="I102" i="26"/>
  <c r="I100" i="26"/>
  <c r="I99" i="26"/>
  <c r="I97" i="26"/>
  <c r="I96" i="26"/>
  <c r="I91" i="26"/>
  <c r="I163" i="26"/>
  <c r="I80" i="26"/>
  <c r="G7" i="26"/>
  <c r="F8" i="26"/>
  <c r="F6" i="29"/>
  <c r="I6" i="20"/>
  <c r="H6" i="20"/>
  <c r="G6" i="20"/>
  <c r="F6" i="20"/>
  <c r="F6" i="18"/>
  <c r="A18" i="18"/>
  <c r="A19" i="18" s="1"/>
  <c r="A20" i="18" s="1"/>
  <c r="A21" i="18" s="1"/>
  <c r="A22" i="18" s="1"/>
  <c r="A23" i="18" s="1"/>
  <c r="A24" i="18" s="1"/>
  <c r="A25" i="18" s="1"/>
  <c r="A26" i="18" s="1"/>
  <c r="A27" i="18" s="1"/>
  <c r="A28" i="18" s="1"/>
  <c r="A29" i="18" s="1"/>
  <c r="A30" i="18" s="1"/>
  <c r="A31" i="18" s="1"/>
  <c r="A32" i="18" s="1"/>
  <c r="A33" i="18" s="1"/>
  <c r="A34" i="18" s="1"/>
  <c r="A35" i="18" s="1"/>
  <c r="A36" i="18" s="1"/>
  <c r="A17" i="18"/>
  <c r="H6" i="29"/>
  <c r="G6" i="29"/>
  <c r="H7" i="20"/>
  <c r="D33" i="12"/>
  <c r="D28" i="12"/>
  <c r="D32" i="12"/>
  <c r="G7" i="30"/>
  <c r="G6" i="30" s="1"/>
  <c r="G8" i="30"/>
  <c r="G9" i="30"/>
  <c r="G10" i="30"/>
  <c r="G11" i="30"/>
  <c r="G12" i="30"/>
  <c r="G13" i="30"/>
  <c r="G14" i="30"/>
  <c r="G15" i="30"/>
  <c r="G16" i="30"/>
  <c r="G17" i="30"/>
  <c r="G18" i="30"/>
  <c r="G19" i="30"/>
  <c r="G20" i="30"/>
  <c r="G21" i="30"/>
  <c r="G22" i="30"/>
  <c r="G23" i="30"/>
  <c r="G24" i="30"/>
  <c r="G25" i="30"/>
  <c r="G26" i="30"/>
  <c r="G27" i="30"/>
  <c r="G28" i="30"/>
  <c r="G29" i="30"/>
  <c r="G30" i="30"/>
  <c r="G31" i="30"/>
  <c r="G32" i="30"/>
  <c r="G33" i="30"/>
  <c r="G34" i="30"/>
  <c r="G35" i="30"/>
  <c r="G36" i="30"/>
  <c r="G37" i="30"/>
  <c r="G38" i="30"/>
  <c r="G39" i="30"/>
  <c r="G40" i="30"/>
  <c r="G41" i="30"/>
  <c r="G42" i="30"/>
  <c r="G43" i="30"/>
  <c r="G44" i="30"/>
  <c r="G45" i="30"/>
  <c r="G46" i="30"/>
  <c r="G47" i="30"/>
  <c r="G48" i="30"/>
  <c r="G49" i="30"/>
  <c r="G50" i="30"/>
  <c r="G51" i="30"/>
  <c r="G52" i="30"/>
  <c r="G53" i="30"/>
  <c r="G54" i="30"/>
  <c r="G55" i="30"/>
  <c r="G56" i="30"/>
  <c r="G57" i="30"/>
  <c r="G58" i="30"/>
  <c r="G59" i="30"/>
  <c r="G60" i="30"/>
  <c r="G61" i="30"/>
  <c r="G62" i="30"/>
  <c r="G63" i="30"/>
  <c r="G64" i="30"/>
  <c r="G65" i="30"/>
  <c r="G66" i="30"/>
  <c r="G67" i="30"/>
  <c r="G68" i="30"/>
  <c r="G69" i="30"/>
  <c r="G70" i="30"/>
  <c r="G71" i="30"/>
  <c r="G72" i="30"/>
  <c r="G73" i="30"/>
  <c r="G74" i="30"/>
  <c r="G75" i="30"/>
  <c r="G76" i="30"/>
  <c r="G77" i="30"/>
  <c r="G78" i="30"/>
  <c r="G79" i="30"/>
  <c r="G80" i="30"/>
  <c r="G81" i="30"/>
  <c r="G82" i="30"/>
  <c r="G83" i="30"/>
  <c r="G84" i="30"/>
  <c r="I9" i="26" l="1"/>
  <c r="I10" i="26"/>
  <c r="I11" i="26"/>
  <c r="I12" i="26"/>
  <c r="I13" i="26"/>
  <c r="I14" i="26"/>
  <c r="I15" i="26"/>
  <c r="I16" i="26"/>
  <c r="I17" i="26"/>
  <c r="I18" i="26"/>
  <c r="I19" i="26"/>
  <c r="I20" i="26"/>
  <c r="I21" i="26"/>
  <c r="I22" i="26"/>
  <c r="I23" i="26"/>
  <c r="I24" i="26"/>
  <c r="I25" i="26"/>
  <c r="I26" i="26"/>
  <c r="I27" i="26"/>
  <c r="I28" i="26"/>
  <c r="I29" i="26"/>
  <c r="I30" i="26"/>
  <c r="I31" i="26"/>
  <c r="I32" i="26"/>
  <c r="I33" i="26"/>
  <c r="I34" i="26"/>
  <c r="I35" i="26"/>
  <c r="I36" i="26"/>
  <c r="I37" i="26"/>
  <c r="I38" i="26"/>
  <c r="I39" i="26"/>
  <c r="I40" i="26"/>
  <c r="I41" i="26"/>
  <c r="I42" i="26"/>
  <c r="I43" i="26"/>
  <c r="I44" i="26"/>
  <c r="I45" i="26"/>
  <c r="I46" i="26"/>
  <c r="I47" i="26"/>
  <c r="I48" i="26"/>
  <c r="I49" i="26"/>
  <c r="I50" i="26"/>
  <c r="I51" i="26"/>
  <c r="I52" i="26"/>
  <c r="I53" i="26"/>
  <c r="I54" i="26"/>
  <c r="I55" i="26"/>
  <c r="I56" i="26"/>
  <c r="I57" i="26"/>
  <c r="I58" i="26"/>
  <c r="I59" i="26"/>
  <c r="I60" i="26"/>
  <c r="I61" i="26"/>
  <c r="I62" i="26"/>
  <c r="I63" i="26"/>
  <c r="I64" i="26"/>
  <c r="I65" i="26"/>
  <c r="I66" i="26"/>
  <c r="I67" i="26"/>
  <c r="I68" i="26"/>
  <c r="I69" i="26"/>
  <c r="I70" i="26"/>
  <c r="I71" i="26"/>
  <c r="I72" i="26"/>
  <c r="I73" i="26"/>
  <c r="I74" i="26"/>
  <c r="I75" i="26"/>
  <c r="I76" i="26"/>
  <c r="I77" i="26"/>
  <c r="I78" i="26"/>
  <c r="I79" i="26"/>
  <c r="I81" i="26"/>
  <c r="I82" i="26"/>
  <c r="I83" i="26"/>
  <c r="I84" i="26"/>
  <c r="I85" i="26"/>
  <c r="I86" i="26"/>
  <c r="I87" i="26"/>
  <c r="I88" i="26"/>
  <c r="I89" i="26"/>
  <c r="I90" i="26"/>
  <c r="I92" i="26"/>
  <c r="I93" i="26"/>
  <c r="I94" i="26"/>
  <c r="I95" i="26"/>
  <c r="I98" i="26"/>
  <c r="I101" i="26"/>
  <c r="I103" i="26"/>
  <c r="I104" i="26"/>
  <c r="I105" i="26"/>
  <c r="I106" i="26"/>
  <c r="I107" i="26"/>
  <c r="I108" i="26"/>
  <c r="I109" i="26"/>
  <c r="I110" i="26"/>
  <c r="I111" i="26"/>
  <c r="I114" i="26"/>
  <c r="I115" i="26"/>
  <c r="I116" i="26"/>
  <c r="I117" i="26"/>
  <c r="I118" i="26"/>
  <c r="I119" i="26"/>
  <c r="I120" i="26"/>
  <c r="I121" i="26"/>
  <c r="I122" i="26"/>
  <c r="I124" i="26"/>
  <c r="I125" i="26"/>
  <c r="I126" i="26"/>
  <c r="I127" i="26"/>
  <c r="I128" i="26"/>
  <c r="I129" i="26"/>
  <c r="I130" i="26"/>
  <c r="I131" i="26"/>
  <c r="I132" i="26"/>
  <c r="I133" i="26"/>
  <c r="I134" i="26"/>
  <c r="I135" i="26"/>
  <c r="I136" i="26"/>
  <c r="I137" i="26"/>
  <c r="I138" i="26"/>
  <c r="I139" i="26"/>
  <c r="I141" i="26"/>
  <c r="I142" i="26"/>
  <c r="I143" i="26"/>
  <c r="I144" i="26"/>
  <c r="I145" i="26"/>
  <c r="I146" i="26"/>
  <c r="I147" i="26"/>
  <c r="I148" i="26"/>
  <c r="I149" i="26"/>
  <c r="I150" i="26"/>
  <c r="I151" i="26"/>
  <c r="I152" i="26"/>
  <c r="I154" i="26"/>
  <c r="I155" i="26"/>
  <c r="I156" i="26"/>
  <c r="I157" i="26"/>
  <c r="I158" i="26"/>
  <c r="I159" i="26"/>
  <c r="I160" i="26"/>
  <c r="I161" i="26"/>
  <c r="I162" i="26"/>
  <c r="I164" i="26"/>
  <c r="I165" i="26"/>
  <c r="I166" i="26"/>
  <c r="I167" i="26"/>
  <c r="I168" i="26"/>
  <c r="I169" i="26"/>
  <c r="I170" i="26"/>
  <c r="I172" i="26"/>
  <c r="I173" i="26"/>
  <c r="I174" i="26"/>
  <c r="I175" i="26"/>
  <c r="I176" i="26"/>
  <c r="I177" i="26"/>
  <c r="I178" i="26"/>
  <c r="I179" i="26"/>
  <c r="I180" i="26"/>
  <c r="I182" i="26"/>
  <c r="I183" i="26"/>
  <c r="I184" i="26"/>
  <c r="I185" i="26"/>
  <c r="I186" i="26"/>
  <c r="I187" i="26"/>
  <c r="I188" i="26"/>
  <c r="I189" i="26"/>
  <c r="I190" i="26"/>
  <c r="I191" i="26"/>
  <c r="I192" i="26"/>
  <c r="I193" i="26"/>
  <c r="I194" i="26"/>
  <c r="I196" i="26"/>
  <c r="I197" i="26"/>
  <c r="I198" i="26"/>
  <c r="I199" i="26"/>
  <c r="I200" i="26"/>
  <c r="I201" i="26"/>
  <c r="I202" i="26"/>
  <c r="I203" i="26"/>
  <c r="I204" i="26"/>
  <c r="I205" i="26"/>
  <c r="I207" i="26"/>
  <c r="I208" i="26"/>
  <c r="I209" i="26"/>
  <c r="I210" i="26"/>
  <c r="I211" i="26"/>
  <c r="I212" i="26"/>
  <c r="I213" i="26"/>
  <c r="I214" i="26"/>
  <c r="I215" i="26"/>
  <c r="I216" i="26"/>
  <c r="I217" i="26"/>
  <c r="I218" i="26"/>
  <c r="I219" i="26"/>
  <c r="I220" i="26"/>
  <c r="I221" i="26"/>
  <c r="I222" i="26"/>
  <c r="I223" i="26"/>
  <c r="I224" i="26"/>
  <c r="I225" i="26"/>
  <c r="I226" i="26"/>
  <c r="I227" i="26"/>
  <c r="I229" i="26"/>
  <c r="I230" i="26"/>
  <c r="I231" i="26"/>
  <c r="I232" i="26"/>
  <c r="I233" i="26"/>
  <c r="I234" i="26"/>
  <c r="I235" i="26"/>
  <c r="I236" i="26"/>
  <c r="I237" i="26"/>
  <c r="I238" i="26"/>
  <c r="I239" i="26"/>
  <c r="I240" i="26"/>
  <c r="I241" i="26"/>
  <c r="I242" i="26"/>
  <c r="I243" i="26"/>
  <c r="I244" i="26"/>
  <c r="I245" i="26"/>
  <c r="I246" i="26"/>
  <c r="I247" i="26"/>
  <c r="I248" i="26"/>
  <c r="I249" i="26"/>
  <c r="I250" i="26"/>
  <c r="I252" i="26"/>
  <c r="I253" i="26"/>
  <c r="I254" i="26"/>
  <c r="I255" i="26"/>
  <c r="I256" i="26"/>
  <c r="I257" i="26"/>
  <c r="I258" i="26"/>
  <c r="I259" i="26"/>
  <c r="I260" i="26"/>
  <c r="I261" i="26"/>
  <c r="I262" i="26"/>
  <c r="I263" i="26"/>
  <c r="I264" i="26"/>
  <c r="I265" i="26"/>
  <c r="I266" i="26"/>
  <c r="I267" i="26"/>
  <c r="I268" i="26"/>
  <c r="I269" i="26"/>
  <c r="I270" i="26"/>
  <c r="I271" i="26"/>
  <c r="I272" i="26"/>
  <c r="I273" i="26"/>
  <c r="I274" i="26"/>
  <c r="I275" i="26"/>
  <c r="I276" i="26"/>
  <c r="I277" i="26"/>
  <c r="I278" i="26"/>
  <c r="I279" i="26"/>
  <c r="I281" i="26"/>
  <c r="I282" i="26"/>
  <c r="I283" i="26"/>
  <c r="I284" i="26"/>
  <c r="I285" i="26"/>
  <c r="I286" i="26"/>
  <c r="I287" i="26"/>
  <c r="I288" i="26"/>
  <c r="I289" i="26"/>
  <c r="I290" i="26"/>
  <c r="I291" i="26"/>
  <c r="I292" i="26"/>
  <c r="I293" i="26"/>
  <c r="I294" i="26"/>
  <c r="I295" i="26"/>
  <c r="I296" i="26"/>
  <c r="I297" i="26"/>
  <c r="I298" i="26"/>
  <c r="I299" i="26"/>
  <c r="I300" i="26"/>
  <c r="I301" i="26"/>
  <c r="I304" i="26"/>
  <c r="I305" i="26"/>
  <c r="I306" i="26"/>
  <c r="I307" i="26"/>
  <c r="I308" i="26"/>
  <c r="I309" i="26"/>
  <c r="I310" i="26"/>
  <c r="I311" i="26"/>
  <c r="I312" i="26"/>
  <c r="I313" i="26"/>
  <c r="I314" i="26"/>
  <c r="I315" i="26"/>
  <c r="I316" i="26"/>
  <c r="I317" i="26"/>
  <c r="I318" i="26"/>
  <c r="I319" i="26"/>
  <c r="I320" i="26"/>
  <c r="I321" i="26"/>
  <c r="I322" i="26"/>
  <c r="I324" i="26"/>
  <c r="I325" i="26"/>
  <c r="I326" i="26"/>
  <c r="I327" i="26"/>
  <c r="I328" i="26"/>
  <c r="I329" i="26"/>
  <c r="I330" i="26"/>
  <c r="I331" i="26"/>
  <c r="I332" i="26"/>
  <c r="I333" i="26"/>
  <c r="I334" i="26"/>
  <c r="I335" i="26"/>
  <c r="I336" i="26"/>
  <c r="I337" i="26"/>
  <c r="I338" i="26"/>
  <c r="I339" i="26"/>
  <c r="I340" i="26"/>
  <c r="I341" i="26"/>
  <c r="I342" i="26"/>
  <c r="I344" i="26"/>
  <c r="I345" i="26"/>
  <c r="I346" i="26"/>
  <c r="I347" i="26"/>
  <c r="I348" i="26"/>
  <c r="I350" i="26"/>
  <c r="I351" i="26"/>
  <c r="I352" i="26"/>
  <c r="I353" i="26"/>
  <c r="I354" i="26"/>
  <c r="I355" i="26"/>
  <c r="I356" i="26"/>
  <c r="I357" i="26"/>
  <c r="I358" i="26"/>
  <c r="I360" i="26"/>
  <c r="I361" i="26"/>
  <c r="I362" i="26"/>
  <c r="I363" i="26"/>
  <c r="I364" i="26"/>
  <c r="I365" i="26"/>
  <c r="I367" i="26"/>
  <c r="I368" i="26"/>
  <c r="I369" i="26"/>
  <c r="I370" i="26"/>
  <c r="I371" i="26"/>
  <c r="I372" i="26"/>
  <c r="I373" i="26"/>
  <c r="I374" i="26"/>
  <c r="I375" i="26"/>
  <c r="I376" i="26"/>
  <c r="I377" i="26"/>
  <c r="I378" i="26"/>
  <c r="I379" i="26"/>
  <c r="I380" i="26"/>
  <c r="I381" i="26"/>
  <c r="I382" i="26"/>
  <c r="I383" i="26"/>
  <c r="I384" i="26"/>
  <c r="I385" i="26"/>
  <c r="I387" i="26"/>
  <c r="I388" i="26"/>
  <c r="I389" i="26"/>
  <c r="H8" i="28"/>
  <c r="H9" i="28"/>
  <c r="H10" i="28"/>
  <c r="H11" i="28"/>
  <c r="H12" i="28"/>
  <c r="H13" i="28"/>
  <c r="H14" i="28"/>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H78" i="28"/>
  <c r="H79" i="28"/>
  <c r="H80" i="28"/>
  <c r="H81" i="28"/>
  <c r="H82" i="28"/>
  <c r="H83" i="28"/>
  <c r="H84" i="28"/>
  <c r="H85" i="28"/>
  <c r="H86" i="28"/>
  <c r="H87" i="28"/>
  <c r="H88" i="28"/>
  <c r="H89" i="28"/>
  <c r="H90" i="28"/>
  <c r="H91" i="28"/>
  <c r="H92" i="28"/>
  <c r="H93" i="28"/>
  <c r="H94" i="28"/>
  <c r="H95" i="28"/>
  <c r="H96" i="28"/>
  <c r="H97" i="28"/>
  <c r="H98" i="28"/>
  <c r="H99" i="28"/>
  <c r="H100" i="28"/>
  <c r="H101" i="28"/>
  <c r="H102" i="28"/>
  <c r="H103" i="28"/>
  <c r="H104" i="28"/>
  <c r="H105" i="28"/>
  <c r="H106" i="28"/>
  <c r="H107" i="28"/>
  <c r="H108" i="28"/>
  <c r="H109" i="28"/>
  <c r="H110" i="28"/>
  <c r="H111" i="28"/>
  <c r="H112" i="28"/>
  <c r="H113" i="28"/>
  <c r="H114" i="28"/>
  <c r="H115" i="28"/>
  <c r="H116" i="28"/>
  <c r="H117" i="28"/>
  <c r="H118" i="28"/>
  <c r="H119" i="28"/>
  <c r="H120" i="28"/>
  <c r="H121" i="28"/>
  <c r="H122" i="28"/>
  <c r="H123" i="28"/>
  <c r="H124" i="28"/>
  <c r="H125" i="28"/>
  <c r="H126" i="28"/>
  <c r="H127" i="28"/>
  <c r="H128" i="28"/>
  <c r="H129" i="28"/>
  <c r="H130" i="28"/>
  <c r="H131" i="28"/>
  <c r="H132" i="28"/>
  <c r="H133" i="28"/>
  <c r="H134" i="28"/>
  <c r="H135" i="28"/>
  <c r="H136" i="28"/>
  <c r="H137" i="28"/>
  <c r="H138" i="28"/>
  <c r="H139" i="28"/>
  <c r="H140" i="28"/>
  <c r="H141" i="28"/>
  <c r="H142" i="28"/>
  <c r="H143" i="28"/>
  <c r="H144" i="28"/>
  <c r="H145" i="28"/>
  <c r="H146" i="28"/>
  <c r="H147" i="28"/>
  <c r="H148" i="28"/>
  <c r="H149" i="28"/>
  <c r="H150" i="28"/>
  <c r="H151" i="28"/>
  <c r="H152" i="28"/>
  <c r="H153" i="28"/>
  <c r="H154" i="28"/>
  <c r="H155" i="28"/>
  <c r="H156" i="28"/>
  <c r="H157" i="28"/>
  <c r="H158" i="28"/>
  <c r="H159" i="28"/>
  <c r="H160" i="28"/>
  <c r="H161" i="28"/>
  <c r="H162" i="28"/>
  <c r="H163" i="28"/>
  <c r="H164" i="28"/>
  <c r="H165" i="28"/>
  <c r="H166" i="28"/>
  <c r="H167" i="28"/>
  <c r="H168" i="28"/>
  <c r="H169" i="28"/>
  <c r="H170" i="28"/>
  <c r="H171" i="28"/>
  <c r="H172" i="28"/>
  <c r="H173" i="28"/>
  <c r="H174" i="28"/>
  <c r="H175" i="28"/>
  <c r="H176" i="28"/>
  <c r="H177" i="28"/>
  <c r="H178" i="28"/>
  <c r="H179" i="28"/>
  <c r="H180" i="28"/>
  <c r="H181" i="28"/>
  <c r="H182" i="28"/>
  <c r="H183" i="28"/>
  <c r="H184" i="28"/>
  <c r="H185" i="28"/>
  <c r="H186" i="28"/>
  <c r="H187" i="28"/>
  <c r="H188" i="28"/>
  <c r="H189" i="28"/>
  <c r="H190" i="28"/>
  <c r="H191" i="28"/>
  <c r="H192" i="28"/>
  <c r="H193" i="28"/>
  <c r="H194" i="28"/>
  <c r="H195" i="28"/>
  <c r="H196" i="28"/>
  <c r="H197" i="28"/>
  <c r="H198" i="28"/>
  <c r="H199" i="28"/>
  <c r="H200" i="28"/>
  <c r="H201" i="28"/>
  <c r="H202" i="28"/>
  <c r="H203" i="28"/>
  <c r="H204" i="28"/>
  <c r="H205" i="28"/>
  <c r="H206" i="28"/>
  <c r="H207" i="28"/>
  <c r="H208" i="28"/>
  <c r="H209" i="28"/>
  <c r="H210" i="28"/>
  <c r="H211" i="28"/>
  <c r="H212" i="28"/>
  <c r="H213" i="28"/>
  <c r="H214" i="28"/>
  <c r="H215" i="28"/>
  <c r="H216" i="28"/>
  <c r="H217" i="28"/>
  <c r="H218" i="28"/>
  <c r="H219" i="28"/>
  <c r="H220" i="28"/>
  <c r="H221" i="28"/>
  <c r="H222" i="28"/>
  <c r="H223" i="28"/>
  <c r="H224" i="28"/>
  <c r="H225" i="28"/>
  <c r="H226" i="28"/>
  <c r="H227" i="28"/>
  <c r="H228" i="28"/>
  <c r="H229" i="28"/>
  <c r="H230" i="28"/>
  <c r="H231" i="28"/>
  <c r="H232" i="28"/>
  <c r="H233" i="28"/>
  <c r="H234" i="28"/>
  <c r="H235" i="28"/>
  <c r="H236" i="28"/>
  <c r="H237" i="28"/>
  <c r="H238" i="28"/>
  <c r="H239" i="28"/>
  <c r="H240" i="28"/>
  <c r="H241" i="28"/>
  <c r="H242" i="28"/>
  <c r="H243" i="28"/>
  <c r="H244" i="28"/>
  <c r="H245" i="28"/>
  <c r="H246" i="28"/>
  <c r="H247" i="28"/>
  <c r="H248" i="28"/>
  <c r="H249" i="28"/>
  <c r="H250" i="28"/>
  <c r="H251" i="28"/>
  <c r="H252" i="28"/>
  <c r="H253" i="28"/>
  <c r="H254" i="28"/>
  <c r="H255" i="28"/>
  <c r="H256" i="28"/>
  <c r="H257" i="28"/>
  <c r="H258" i="28"/>
  <c r="H259" i="28"/>
  <c r="H260" i="28"/>
  <c r="H261" i="28"/>
  <c r="H262" i="28"/>
  <c r="H263" i="28"/>
  <c r="H264" i="28"/>
  <c r="H265" i="28"/>
  <c r="H266" i="28"/>
  <c r="H267" i="28"/>
  <c r="H268" i="28"/>
  <c r="H269" i="28"/>
  <c r="H270" i="28"/>
  <c r="H271" i="28"/>
  <c r="H272" i="28"/>
  <c r="H273" i="28"/>
  <c r="H274" i="28"/>
  <c r="H275" i="28"/>
  <c r="H276" i="28"/>
  <c r="H277" i="28"/>
  <c r="H278" i="28"/>
  <c r="H279" i="28"/>
  <c r="H280" i="28"/>
  <c r="H281" i="28"/>
  <c r="H282" i="28"/>
  <c r="H283" i="28"/>
  <c r="H284" i="28"/>
  <c r="H285" i="28"/>
  <c r="H286" i="28"/>
  <c r="H287" i="28"/>
  <c r="H288" i="28"/>
  <c r="H289" i="28"/>
  <c r="H290" i="28"/>
  <c r="H291" i="28"/>
  <c r="H292" i="28"/>
  <c r="H293" i="28"/>
  <c r="H294" i="28"/>
  <c r="H295" i="28"/>
  <c r="H296" i="28"/>
  <c r="H297" i="28"/>
  <c r="H298" i="28"/>
  <c r="H299" i="28"/>
  <c r="H300" i="28"/>
  <c r="H301" i="28"/>
  <c r="H302" i="28"/>
  <c r="H303" i="28"/>
  <c r="H304" i="28"/>
  <c r="H305" i="28"/>
  <c r="H306" i="28"/>
  <c r="H307" i="28"/>
  <c r="H308" i="28"/>
  <c r="H309" i="28"/>
  <c r="H310" i="28"/>
  <c r="H311" i="28"/>
  <c r="H312" i="28"/>
  <c r="H313" i="28"/>
  <c r="H314" i="28"/>
  <c r="H315" i="28"/>
  <c r="H316" i="28"/>
  <c r="H317" i="28"/>
  <c r="H318" i="28"/>
  <c r="H319" i="28"/>
  <c r="H320" i="28"/>
  <c r="H321" i="28"/>
  <c r="H322" i="28"/>
  <c r="H323" i="28"/>
  <c r="H324" i="28"/>
  <c r="H325" i="28"/>
  <c r="H326" i="28"/>
  <c r="H327" i="28"/>
  <c r="H328" i="28"/>
  <c r="H329" i="28"/>
  <c r="H330" i="28"/>
  <c r="H331" i="28"/>
  <c r="H332" i="28"/>
  <c r="H333" i="28"/>
  <c r="H334" i="28"/>
  <c r="H335" i="28"/>
  <c r="H336" i="28"/>
  <c r="H337" i="28"/>
  <c r="H338" i="28"/>
  <c r="H339" i="28"/>
  <c r="H340" i="28"/>
  <c r="H341" i="28"/>
  <c r="H342" i="28"/>
  <c r="H343" i="28"/>
  <c r="H344" i="28"/>
  <c r="H345" i="28"/>
  <c r="H346" i="28"/>
  <c r="H347" i="28"/>
  <c r="H348" i="28"/>
  <c r="H349" i="28"/>
  <c r="H350" i="28"/>
  <c r="H351" i="28"/>
  <c r="H352" i="28"/>
  <c r="H353" i="28"/>
  <c r="H354" i="28"/>
  <c r="H355" i="28"/>
  <c r="H356" i="28"/>
  <c r="H357" i="28"/>
  <c r="H358" i="28"/>
  <c r="H359" i="28"/>
  <c r="H360" i="28"/>
  <c r="H361" i="28"/>
  <c r="H362" i="28"/>
  <c r="H363" i="28"/>
  <c r="H364" i="28"/>
  <c r="H365" i="28"/>
  <c r="H366" i="28"/>
  <c r="H367" i="28"/>
  <c r="H368" i="28"/>
  <c r="H369" i="28"/>
  <c r="H370" i="28"/>
  <c r="H371" i="28"/>
  <c r="H372" i="28"/>
  <c r="H373" i="28"/>
  <c r="H374" i="28"/>
  <c r="H375" i="28"/>
  <c r="H376" i="28"/>
  <c r="H377" i="28"/>
  <c r="H378" i="28"/>
  <c r="H379" i="28"/>
  <c r="H380" i="28"/>
  <c r="H381" i="28"/>
  <c r="H382" i="28"/>
  <c r="H383" i="28"/>
  <c r="H384" i="28"/>
  <c r="H385" i="28"/>
  <c r="H386" i="28"/>
  <c r="H387" i="28"/>
  <c r="H388" i="28"/>
  <c r="H389" i="28"/>
  <c r="H390" i="28"/>
  <c r="H391" i="28"/>
  <c r="H392" i="28"/>
  <c r="H393" i="28"/>
  <c r="H394" i="28"/>
  <c r="H395" i="28"/>
  <c r="H396" i="28"/>
  <c r="H397" i="28"/>
  <c r="H398" i="28"/>
  <c r="H399" i="28"/>
  <c r="H400" i="28"/>
  <c r="H401" i="28"/>
  <c r="H402" i="28"/>
  <c r="H403" i="28"/>
  <c r="H404" i="28"/>
  <c r="H405" i="28"/>
  <c r="H406" i="28"/>
  <c r="H407" i="28"/>
  <c r="H408" i="28"/>
  <c r="H409" i="28"/>
  <c r="H410" i="28"/>
  <c r="H411" i="28"/>
  <c r="H412" i="28"/>
  <c r="H413" i="28"/>
  <c r="H414" i="28"/>
  <c r="H415" i="28"/>
  <c r="H416" i="28"/>
  <c r="H417" i="28"/>
  <c r="H418" i="28"/>
  <c r="H419" i="28"/>
  <c r="H420" i="28"/>
  <c r="H421" i="28"/>
  <c r="H422" i="28"/>
  <c r="H423" i="28"/>
  <c r="H424" i="28"/>
  <c r="H425" i="28"/>
  <c r="H426" i="28"/>
  <c r="H427" i="28"/>
  <c r="H428" i="28"/>
  <c r="H429" i="28"/>
  <c r="H430" i="28"/>
  <c r="H431" i="28"/>
  <c r="H432" i="28"/>
  <c r="H433" i="28"/>
  <c r="H434" i="28"/>
  <c r="H435" i="28"/>
  <c r="H436" i="28"/>
  <c r="H437" i="28"/>
  <c r="H438" i="28"/>
  <c r="H439" i="28"/>
  <c r="H440" i="28"/>
  <c r="H441" i="28"/>
  <c r="H442" i="28"/>
  <c r="H443" i="28"/>
  <c r="H444" i="28"/>
  <c r="H445" i="28"/>
  <c r="H446" i="28"/>
  <c r="H447" i="28"/>
  <c r="H448" i="28"/>
  <c r="H449" i="28"/>
  <c r="H450" i="28"/>
  <c r="H451" i="28"/>
  <c r="H452" i="28"/>
  <c r="H453" i="28"/>
  <c r="H454" i="28"/>
  <c r="H455" i="28"/>
  <c r="H456" i="28"/>
  <c r="H457" i="28"/>
  <c r="H458" i="28"/>
  <c r="H459" i="28"/>
  <c r="H460" i="28"/>
  <c r="H461" i="28"/>
  <c r="H462" i="28"/>
  <c r="H463" i="28"/>
  <c r="H464" i="28"/>
  <c r="H465" i="28"/>
  <c r="H466" i="28"/>
  <c r="H467" i="28"/>
  <c r="H468" i="28"/>
  <c r="H469" i="28"/>
  <c r="H470" i="28"/>
  <c r="H471" i="28"/>
  <c r="H472" i="28"/>
  <c r="H473" i="28"/>
  <c r="H474" i="28"/>
  <c r="H475" i="28"/>
  <c r="H476" i="28"/>
  <c r="H477" i="28"/>
  <c r="H478" i="28"/>
  <c r="H479" i="28"/>
  <c r="H480" i="28"/>
  <c r="H481" i="28"/>
  <c r="H482" i="28"/>
  <c r="H483" i="28"/>
  <c r="H484" i="28"/>
  <c r="H485" i="28"/>
  <c r="H486" i="28"/>
  <c r="H487" i="28"/>
  <c r="H488" i="28"/>
  <c r="H489" i="28"/>
  <c r="H490" i="28"/>
  <c r="H491" i="28"/>
  <c r="H492" i="28"/>
  <c r="H493" i="28"/>
  <c r="H494" i="28"/>
  <c r="H495" i="28"/>
  <c r="H496" i="28"/>
  <c r="H497" i="28"/>
  <c r="H498" i="28"/>
  <c r="H499" i="28"/>
  <c r="H500" i="28"/>
  <c r="H501" i="28"/>
  <c r="H502" i="28"/>
  <c r="H503" i="28"/>
  <c r="H504" i="28"/>
  <c r="H505" i="28"/>
  <c r="H506" i="28"/>
  <c r="H507" i="28"/>
  <c r="H508" i="28"/>
  <c r="H509" i="28"/>
  <c r="H510" i="28"/>
  <c r="H511" i="28"/>
  <c r="H512" i="28"/>
  <c r="H513" i="28"/>
  <c r="H514" i="28"/>
  <c r="H515" i="28"/>
  <c r="H516" i="28"/>
  <c r="H517" i="28"/>
  <c r="H518" i="28"/>
  <c r="H519" i="28"/>
  <c r="H520" i="28"/>
  <c r="H521" i="28"/>
  <c r="H522" i="28"/>
  <c r="H523" i="28"/>
  <c r="H524" i="28"/>
  <c r="H525" i="28"/>
  <c r="H526" i="28"/>
  <c r="H527" i="28"/>
  <c r="H528" i="28"/>
  <c r="H529" i="28"/>
  <c r="H530" i="28"/>
  <c r="H531" i="28"/>
  <c r="H532" i="28"/>
  <c r="H533" i="28"/>
  <c r="H534" i="28"/>
  <c r="H535" i="28"/>
  <c r="H536" i="28"/>
  <c r="H537" i="28"/>
  <c r="H538" i="28"/>
  <c r="H539" i="28"/>
  <c r="H540" i="28"/>
  <c r="H541" i="28"/>
  <c r="H542" i="28"/>
  <c r="H543" i="28"/>
  <c r="H544" i="28"/>
  <c r="H545" i="28"/>
  <c r="H546" i="28"/>
  <c r="H547" i="28"/>
  <c r="H548" i="28"/>
  <c r="H549" i="28"/>
  <c r="H550" i="28"/>
  <c r="H551" i="28"/>
  <c r="H552" i="28"/>
  <c r="H553" i="28"/>
  <c r="H554" i="28"/>
  <c r="H555" i="28"/>
  <c r="H556" i="28"/>
  <c r="H557" i="28"/>
  <c r="H558" i="28"/>
  <c r="H559" i="28"/>
  <c r="H560" i="28"/>
  <c r="H561" i="28"/>
  <c r="H562" i="28"/>
  <c r="H563" i="28"/>
  <c r="H564" i="28"/>
  <c r="H565" i="28"/>
  <c r="H566" i="28"/>
  <c r="H567" i="28"/>
  <c r="H568" i="28"/>
  <c r="H569" i="28"/>
  <c r="H570" i="28"/>
  <c r="H571" i="28"/>
  <c r="H572" i="28"/>
  <c r="H573" i="28"/>
  <c r="H574" i="28"/>
  <c r="H575" i="28"/>
  <c r="H576" i="28"/>
  <c r="H577" i="28"/>
  <c r="H578" i="28"/>
  <c r="H579" i="28"/>
  <c r="H580" i="28"/>
  <c r="H581" i="28"/>
  <c r="H582" i="28"/>
  <c r="H583" i="28"/>
  <c r="H584" i="28"/>
  <c r="H585" i="28"/>
  <c r="H586" i="28"/>
  <c r="H587" i="28"/>
  <c r="H588" i="28"/>
  <c r="H589" i="28"/>
  <c r="H590" i="28"/>
  <c r="H591" i="28"/>
  <c r="H592" i="28"/>
  <c r="H593" i="28"/>
  <c r="H594" i="28"/>
  <c r="H595" i="28"/>
  <c r="H596" i="28"/>
  <c r="H597" i="28"/>
  <c r="H598" i="28"/>
  <c r="H599" i="28"/>
  <c r="H600" i="28"/>
  <c r="H601" i="28"/>
  <c r="H602" i="28"/>
  <c r="H603" i="28"/>
  <c r="H604" i="28"/>
  <c r="H605" i="28"/>
  <c r="H606" i="28"/>
  <c r="H607" i="28"/>
  <c r="H608" i="28"/>
  <c r="H7" i="28"/>
  <c r="H8" i="20"/>
  <c r="H9" i="20"/>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3" i="20"/>
  <c r="H54" i="20"/>
  <c r="H55" i="20"/>
  <c r="H56"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H233" i="20"/>
  <c r="H234" i="20"/>
  <c r="H235" i="20"/>
  <c r="I95" i="28" l="1"/>
  <c r="I79" i="28"/>
  <c r="I535" i="28"/>
  <c r="I256" i="28"/>
  <c r="I121" i="28"/>
  <c r="I519" i="28"/>
  <c r="I22" i="28"/>
  <c r="I38" i="28"/>
  <c r="I39" i="28"/>
  <c r="I54" i="28"/>
  <c r="I55" i="28"/>
  <c r="I62" i="28"/>
  <c r="I63" i="28"/>
  <c r="I70" i="28"/>
  <c r="I71" i="28"/>
  <c r="I78" i="28"/>
  <c r="I86" i="28"/>
  <c r="I87" i="28"/>
  <c r="I94" i="28"/>
  <c r="I102" i="28"/>
  <c r="I103" i="28"/>
  <c r="I118" i="28"/>
  <c r="I119" i="28"/>
  <c r="I126" i="28"/>
  <c r="I127" i="28"/>
  <c r="I134" i="28"/>
  <c r="I135" i="28"/>
  <c r="I150" i="28"/>
  <c r="I158" i="28"/>
  <c r="I159" i="28"/>
  <c r="I166" i="28"/>
  <c r="I167" i="28"/>
  <c r="I182" i="28"/>
  <c r="I191" i="28"/>
  <c r="I198" i="28"/>
  <c r="I199" i="28"/>
  <c r="I214" i="28"/>
  <c r="I230" i="28"/>
  <c r="I231" i="28"/>
  <c r="I246" i="28"/>
  <c r="I263" i="28"/>
  <c r="I295" i="28"/>
  <c r="I327" i="28"/>
  <c r="I359" i="28"/>
  <c r="I391" i="28"/>
  <c r="I419" i="28"/>
  <c r="I427" i="28"/>
  <c r="I431" i="28"/>
  <c r="I435" i="28"/>
  <c r="I439" i="28"/>
  <c r="I443" i="28"/>
  <c r="I451" i="28"/>
  <c r="I459" i="28"/>
  <c r="I463" i="28"/>
  <c r="I467" i="28"/>
  <c r="I475" i="28"/>
  <c r="I483" i="28"/>
  <c r="I486" i="28"/>
  <c r="I491" i="28"/>
  <c r="I495" i="28"/>
  <c r="I497" i="28"/>
  <c r="I499" i="28"/>
  <c r="I503" i="28"/>
  <c r="I505" i="28"/>
  <c r="I507" i="28"/>
  <c r="I513" i="28"/>
  <c r="I515" i="28"/>
  <c r="I521" i="28"/>
  <c r="I523" i="28"/>
  <c r="I527" i="28"/>
  <c r="I529" i="28"/>
  <c r="I531" i="28"/>
  <c r="I537" i="28"/>
  <c r="I539" i="28"/>
  <c r="I545" i="28"/>
  <c r="I547" i="28"/>
  <c r="I553" i="28"/>
  <c r="I555" i="28"/>
  <c r="I561" i="28"/>
  <c r="I563" i="28"/>
  <c r="I567" i="28"/>
  <c r="I569" i="28"/>
  <c r="I571" i="28"/>
  <c r="I577" i="28"/>
  <c r="I579" i="28"/>
  <c r="I583" i="28"/>
  <c r="I585" i="28"/>
  <c r="I587" i="28"/>
  <c r="I593" i="28"/>
  <c r="I595" i="28"/>
  <c r="I601" i="28"/>
  <c r="I603" i="28"/>
  <c r="I7" i="28"/>
  <c r="E8" i="28"/>
  <c r="E9" i="28"/>
  <c r="E10" i="28"/>
  <c r="E11" i="28"/>
  <c r="E12" i="28"/>
  <c r="E13" i="28"/>
  <c r="E14" i="28"/>
  <c r="E15" i="28"/>
  <c r="E16" i="28"/>
  <c r="E17" i="28"/>
  <c r="E18" i="28"/>
  <c r="E19" i="28"/>
  <c r="E20" i="28"/>
  <c r="E21" i="28"/>
  <c r="E22" i="28"/>
  <c r="E23" i="28"/>
  <c r="E24" i="28"/>
  <c r="E25" i="28"/>
  <c r="E26" i="28"/>
  <c r="E27" i="28"/>
  <c r="E28" i="28"/>
  <c r="E29" i="28"/>
  <c r="E30" i="28"/>
  <c r="E31" i="28"/>
  <c r="E32" i="28"/>
  <c r="E33" i="28"/>
  <c r="E34" i="28"/>
  <c r="E35" i="28"/>
  <c r="E36" i="28"/>
  <c r="E37" i="28"/>
  <c r="E38" i="28"/>
  <c r="E39" i="28"/>
  <c r="E40" i="28"/>
  <c r="E41" i="28"/>
  <c r="E42" i="28"/>
  <c r="E43" i="28"/>
  <c r="E44" i="28"/>
  <c r="E45" i="28"/>
  <c r="E46" i="28"/>
  <c r="E47" i="28"/>
  <c r="E48" i="28"/>
  <c r="E49" i="28"/>
  <c r="E50" i="28"/>
  <c r="E51" i="28"/>
  <c r="E52" i="28"/>
  <c r="E53" i="28"/>
  <c r="E54" i="28"/>
  <c r="E55" i="28"/>
  <c r="E56" i="28"/>
  <c r="E57" i="28"/>
  <c r="E58" i="28"/>
  <c r="E59" i="28"/>
  <c r="E60" i="28"/>
  <c r="E61" i="28"/>
  <c r="E62" i="28"/>
  <c r="E63" i="28"/>
  <c r="E64" i="28"/>
  <c r="E65" i="28"/>
  <c r="E66" i="28"/>
  <c r="E67" i="28"/>
  <c r="E68" i="28"/>
  <c r="E69" i="28"/>
  <c r="E70" i="28"/>
  <c r="E71" i="28"/>
  <c r="E72" i="28"/>
  <c r="E73" i="28"/>
  <c r="E74" i="28"/>
  <c r="E75" i="28"/>
  <c r="E76" i="28"/>
  <c r="E77" i="28"/>
  <c r="E78" i="28"/>
  <c r="E79" i="28"/>
  <c r="E80" i="28"/>
  <c r="E81" i="28"/>
  <c r="E82" i="28"/>
  <c r="E83" i="28"/>
  <c r="E84" i="28"/>
  <c r="E85" i="28"/>
  <c r="E86" i="28"/>
  <c r="E87" i="28"/>
  <c r="E88" i="28"/>
  <c r="E89" i="28"/>
  <c r="E90" i="28"/>
  <c r="E91" i="28"/>
  <c r="E92" i="28"/>
  <c r="E93" i="28"/>
  <c r="E94" i="28"/>
  <c r="E95" i="28"/>
  <c r="E96" i="28"/>
  <c r="E97" i="28"/>
  <c r="E98" i="28"/>
  <c r="E99" i="28"/>
  <c r="E100" i="28"/>
  <c r="E101" i="28"/>
  <c r="E102" i="28"/>
  <c r="E103" i="28"/>
  <c r="E104" i="28"/>
  <c r="E105" i="28"/>
  <c r="E106" i="28"/>
  <c r="E107" i="28"/>
  <c r="E108" i="28"/>
  <c r="E109" i="28"/>
  <c r="E110" i="28"/>
  <c r="E111" i="28"/>
  <c r="E112" i="28"/>
  <c r="E113" i="28"/>
  <c r="E114" i="28"/>
  <c r="E115" i="28"/>
  <c r="E116" i="28"/>
  <c r="E117" i="28"/>
  <c r="E118" i="28"/>
  <c r="E119" i="28"/>
  <c r="E120" i="28"/>
  <c r="E121" i="28"/>
  <c r="E122" i="28"/>
  <c r="E123" i="28"/>
  <c r="E124" i="28"/>
  <c r="E125" i="28"/>
  <c r="E126" i="28"/>
  <c r="E127" i="28"/>
  <c r="E128" i="28"/>
  <c r="E129" i="28"/>
  <c r="E130" i="28"/>
  <c r="E131" i="28"/>
  <c r="E132" i="28"/>
  <c r="E133" i="28"/>
  <c r="E134" i="28"/>
  <c r="E135" i="28"/>
  <c r="E136" i="28"/>
  <c r="E137" i="28"/>
  <c r="E138" i="28"/>
  <c r="E139" i="28"/>
  <c r="E140" i="28"/>
  <c r="E141" i="28"/>
  <c r="E142" i="28"/>
  <c r="E143" i="28"/>
  <c r="E144" i="28"/>
  <c r="E145" i="28"/>
  <c r="E146" i="28"/>
  <c r="E147" i="28"/>
  <c r="E148" i="28"/>
  <c r="E149" i="28"/>
  <c r="E150" i="28"/>
  <c r="E151" i="28"/>
  <c r="E152" i="28"/>
  <c r="E153" i="28"/>
  <c r="E154" i="28"/>
  <c r="E155" i="28"/>
  <c r="E156" i="28"/>
  <c r="E157" i="28"/>
  <c r="E158" i="28"/>
  <c r="E159" i="28"/>
  <c r="E160" i="28"/>
  <c r="E161" i="28"/>
  <c r="E162" i="28"/>
  <c r="E163" i="28"/>
  <c r="E164" i="28"/>
  <c r="E165" i="28"/>
  <c r="E166" i="28"/>
  <c r="E167" i="28"/>
  <c r="E168" i="28"/>
  <c r="E169" i="28"/>
  <c r="E170" i="28"/>
  <c r="E171" i="28"/>
  <c r="E172" i="28"/>
  <c r="E173" i="28"/>
  <c r="E174" i="28"/>
  <c r="E175" i="28"/>
  <c r="E176" i="28"/>
  <c r="E177" i="28"/>
  <c r="E178" i="28"/>
  <c r="E179" i="28"/>
  <c r="E180" i="28"/>
  <c r="E181" i="28"/>
  <c r="E182" i="28"/>
  <c r="E183" i="28"/>
  <c r="E184" i="28"/>
  <c r="E185" i="28"/>
  <c r="E186" i="28"/>
  <c r="E187" i="28"/>
  <c r="E188" i="28"/>
  <c r="E189" i="28"/>
  <c r="E190" i="28"/>
  <c r="E191" i="28"/>
  <c r="E192" i="28"/>
  <c r="E193" i="28"/>
  <c r="E194" i="28"/>
  <c r="E195" i="28"/>
  <c r="E196" i="28"/>
  <c r="E197" i="28"/>
  <c r="E198" i="28"/>
  <c r="E199" i="28"/>
  <c r="E200" i="28"/>
  <c r="E201" i="28"/>
  <c r="E202" i="28"/>
  <c r="E203" i="28"/>
  <c r="E204" i="28"/>
  <c r="E205" i="28"/>
  <c r="E206" i="28"/>
  <c r="E207" i="28"/>
  <c r="E208" i="28"/>
  <c r="E209" i="28"/>
  <c r="E210" i="28"/>
  <c r="E211" i="28"/>
  <c r="E212" i="28"/>
  <c r="E213" i="28"/>
  <c r="E214" i="28"/>
  <c r="E215" i="28"/>
  <c r="E216" i="28"/>
  <c r="E217" i="28"/>
  <c r="E218" i="28"/>
  <c r="E219" i="28"/>
  <c r="E220" i="28"/>
  <c r="E221" i="28"/>
  <c r="E222" i="28"/>
  <c r="E223" i="28"/>
  <c r="E224" i="28"/>
  <c r="E225" i="28"/>
  <c r="E226" i="28"/>
  <c r="E227" i="28"/>
  <c r="E228" i="28"/>
  <c r="E229" i="28"/>
  <c r="E230" i="28"/>
  <c r="E231" i="28"/>
  <c r="E232" i="28"/>
  <c r="E233" i="28"/>
  <c r="E234" i="28"/>
  <c r="E235" i="28"/>
  <c r="E236" i="28"/>
  <c r="E237" i="28"/>
  <c r="E238" i="28"/>
  <c r="E239" i="28"/>
  <c r="E240" i="28"/>
  <c r="E241" i="28"/>
  <c r="E242" i="28"/>
  <c r="E243" i="28"/>
  <c r="E244" i="28"/>
  <c r="E245" i="28"/>
  <c r="E246" i="28"/>
  <c r="E247" i="28"/>
  <c r="E248" i="28"/>
  <c r="E249" i="28"/>
  <c r="E250" i="28"/>
  <c r="E251" i="28"/>
  <c r="E252" i="28"/>
  <c r="E253" i="28"/>
  <c r="E254" i="28"/>
  <c r="E255" i="28"/>
  <c r="E256" i="28"/>
  <c r="E257" i="28"/>
  <c r="E258" i="28"/>
  <c r="E259" i="28"/>
  <c r="E260" i="28"/>
  <c r="E261" i="28"/>
  <c r="E262" i="28"/>
  <c r="E263" i="28"/>
  <c r="E264" i="28"/>
  <c r="E265" i="28"/>
  <c r="E266" i="28"/>
  <c r="E267" i="28"/>
  <c r="E268" i="28"/>
  <c r="E269" i="28"/>
  <c r="E270" i="28"/>
  <c r="E271" i="28"/>
  <c r="E272" i="28"/>
  <c r="E273" i="28"/>
  <c r="E274" i="28"/>
  <c r="E275" i="28"/>
  <c r="E276" i="28"/>
  <c r="E277" i="28"/>
  <c r="E278" i="28"/>
  <c r="E279" i="28"/>
  <c r="E280" i="28"/>
  <c r="E281" i="28"/>
  <c r="E282" i="28"/>
  <c r="E283" i="28"/>
  <c r="E284" i="28"/>
  <c r="E285" i="28"/>
  <c r="E286" i="28"/>
  <c r="E287" i="28"/>
  <c r="E288" i="28"/>
  <c r="E289" i="28"/>
  <c r="E290" i="28"/>
  <c r="E291" i="28"/>
  <c r="E292" i="28"/>
  <c r="E293" i="28"/>
  <c r="E294" i="28"/>
  <c r="E295" i="28"/>
  <c r="E296" i="28"/>
  <c r="E297" i="28"/>
  <c r="E298" i="28"/>
  <c r="E299" i="28"/>
  <c r="E300" i="28"/>
  <c r="E301" i="28"/>
  <c r="E302" i="28"/>
  <c r="E303" i="28"/>
  <c r="E304" i="28"/>
  <c r="E305" i="28"/>
  <c r="E306" i="28"/>
  <c r="E307" i="28"/>
  <c r="E308" i="28"/>
  <c r="E309" i="28"/>
  <c r="E310" i="28"/>
  <c r="E311" i="28"/>
  <c r="E312" i="28"/>
  <c r="E313" i="28"/>
  <c r="E314" i="28"/>
  <c r="E315" i="28"/>
  <c r="E316" i="28"/>
  <c r="E317" i="28"/>
  <c r="E318" i="28"/>
  <c r="E319" i="28"/>
  <c r="E320" i="28"/>
  <c r="E321" i="28"/>
  <c r="E322" i="28"/>
  <c r="E323" i="28"/>
  <c r="E324" i="28"/>
  <c r="E325" i="28"/>
  <c r="E326" i="28"/>
  <c r="E327" i="28"/>
  <c r="E328" i="28"/>
  <c r="E329" i="28"/>
  <c r="E330" i="28"/>
  <c r="E331" i="28"/>
  <c r="E332" i="28"/>
  <c r="E333" i="28"/>
  <c r="E334" i="28"/>
  <c r="E335" i="28"/>
  <c r="E336" i="28"/>
  <c r="E337" i="28"/>
  <c r="E338" i="28"/>
  <c r="E339" i="28"/>
  <c r="E340" i="28"/>
  <c r="E341" i="28"/>
  <c r="E342" i="28"/>
  <c r="E343" i="28"/>
  <c r="E344" i="28"/>
  <c r="E345" i="28"/>
  <c r="E346" i="28"/>
  <c r="E347" i="28"/>
  <c r="E348" i="28"/>
  <c r="E349" i="28"/>
  <c r="E350" i="28"/>
  <c r="E351" i="28"/>
  <c r="E352" i="28"/>
  <c r="E353" i="28"/>
  <c r="E354" i="28"/>
  <c r="E355" i="28"/>
  <c r="E356" i="28"/>
  <c r="E357" i="28"/>
  <c r="E358" i="28"/>
  <c r="E359" i="28"/>
  <c r="E360" i="28"/>
  <c r="E361" i="28"/>
  <c r="E362" i="28"/>
  <c r="E363" i="28"/>
  <c r="E364" i="28"/>
  <c r="E365" i="28"/>
  <c r="E366" i="28"/>
  <c r="E367" i="28"/>
  <c r="E368" i="28"/>
  <c r="E369" i="28"/>
  <c r="E370" i="28"/>
  <c r="E371" i="28"/>
  <c r="E372" i="28"/>
  <c r="E373" i="28"/>
  <c r="E374" i="28"/>
  <c r="E375" i="28"/>
  <c r="E376" i="28"/>
  <c r="E377" i="28"/>
  <c r="E378" i="28"/>
  <c r="E379" i="28"/>
  <c r="E380" i="28"/>
  <c r="E381" i="28"/>
  <c r="E382" i="28"/>
  <c r="E383" i="28"/>
  <c r="E384" i="28"/>
  <c r="E385" i="28"/>
  <c r="E386" i="28"/>
  <c r="E387" i="28"/>
  <c r="E388" i="28"/>
  <c r="E389" i="28"/>
  <c r="E390" i="28"/>
  <c r="E391" i="28"/>
  <c r="E392" i="28"/>
  <c r="E393" i="28"/>
  <c r="E394" i="28"/>
  <c r="E395" i="28"/>
  <c r="E396" i="28"/>
  <c r="E397" i="28"/>
  <c r="E398" i="28"/>
  <c r="E399" i="28"/>
  <c r="E400" i="28"/>
  <c r="E401" i="28"/>
  <c r="E402" i="28"/>
  <c r="E403" i="28"/>
  <c r="E404" i="28"/>
  <c r="E405" i="28"/>
  <c r="E406" i="28"/>
  <c r="E407" i="28"/>
  <c r="E408" i="28"/>
  <c r="E409" i="28"/>
  <c r="E410" i="28"/>
  <c r="E411" i="28"/>
  <c r="E412" i="28"/>
  <c r="E413" i="28"/>
  <c r="E414" i="28"/>
  <c r="E415" i="28"/>
  <c r="E416" i="28"/>
  <c r="E417" i="28"/>
  <c r="E418" i="28"/>
  <c r="E419" i="28"/>
  <c r="E420" i="28"/>
  <c r="E421" i="28"/>
  <c r="E422" i="28"/>
  <c r="E423" i="28"/>
  <c r="E424" i="28"/>
  <c r="E425" i="28"/>
  <c r="E426" i="28"/>
  <c r="E427" i="28"/>
  <c r="E428" i="28"/>
  <c r="E429" i="28"/>
  <c r="E430" i="28"/>
  <c r="E431" i="28"/>
  <c r="E432" i="28"/>
  <c r="E433" i="28"/>
  <c r="E434" i="28"/>
  <c r="E435" i="28"/>
  <c r="E436" i="28"/>
  <c r="E437" i="28"/>
  <c r="E438" i="28"/>
  <c r="E439" i="28"/>
  <c r="E440" i="28"/>
  <c r="E441" i="28"/>
  <c r="E442" i="28"/>
  <c r="E443" i="28"/>
  <c r="E444" i="28"/>
  <c r="E445" i="28"/>
  <c r="E446" i="28"/>
  <c r="E447" i="28"/>
  <c r="E448" i="28"/>
  <c r="E449" i="28"/>
  <c r="E450" i="28"/>
  <c r="E451" i="28"/>
  <c r="E452" i="28"/>
  <c r="E453" i="28"/>
  <c r="E454" i="28"/>
  <c r="E455" i="28"/>
  <c r="E456" i="28"/>
  <c r="E457" i="28"/>
  <c r="E458" i="28"/>
  <c r="E459" i="28"/>
  <c r="E460" i="28"/>
  <c r="E461" i="28"/>
  <c r="E462" i="28"/>
  <c r="E463" i="28"/>
  <c r="E464" i="28"/>
  <c r="E465" i="28"/>
  <c r="E466" i="28"/>
  <c r="E467" i="28"/>
  <c r="E468" i="28"/>
  <c r="E469" i="28"/>
  <c r="E470" i="28"/>
  <c r="E471" i="28"/>
  <c r="E472" i="28"/>
  <c r="E473" i="28"/>
  <c r="E474" i="28"/>
  <c r="E475" i="28"/>
  <c r="E476" i="28"/>
  <c r="E477" i="28"/>
  <c r="E478" i="28"/>
  <c r="E479" i="28"/>
  <c r="E480" i="28"/>
  <c r="E481" i="28"/>
  <c r="E482" i="28"/>
  <c r="E483" i="28"/>
  <c r="E484" i="28"/>
  <c r="E485" i="28"/>
  <c r="E486" i="28"/>
  <c r="E487" i="28"/>
  <c r="E488" i="28"/>
  <c r="E489" i="28"/>
  <c r="E490" i="28"/>
  <c r="E491" i="28"/>
  <c r="E492" i="28"/>
  <c r="E493" i="28"/>
  <c r="E494" i="28"/>
  <c r="E495" i="28"/>
  <c r="E496" i="28"/>
  <c r="E497" i="28"/>
  <c r="E498" i="28"/>
  <c r="E499" i="28"/>
  <c r="E500" i="28"/>
  <c r="E501" i="28"/>
  <c r="E502" i="28"/>
  <c r="E503" i="28"/>
  <c r="E504" i="28"/>
  <c r="E505" i="28"/>
  <c r="E506" i="28"/>
  <c r="E507" i="28"/>
  <c r="E508" i="28"/>
  <c r="E509" i="28"/>
  <c r="E510" i="28"/>
  <c r="E511" i="28"/>
  <c r="E512" i="28"/>
  <c r="E513" i="28"/>
  <c r="E514" i="28"/>
  <c r="E515" i="28"/>
  <c r="E516" i="28"/>
  <c r="E517" i="28"/>
  <c r="E518" i="28"/>
  <c r="E519" i="28"/>
  <c r="E520" i="28"/>
  <c r="E521" i="28"/>
  <c r="E522" i="28"/>
  <c r="E523" i="28"/>
  <c r="E524" i="28"/>
  <c r="E525" i="28"/>
  <c r="E526" i="28"/>
  <c r="E527" i="28"/>
  <c r="E528" i="28"/>
  <c r="E529" i="28"/>
  <c r="E530" i="28"/>
  <c r="E531" i="28"/>
  <c r="E532" i="28"/>
  <c r="E533" i="28"/>
  <c r="E534" i="28"/>
  <c r="E535" i="28"/>
  <c r="E536" i="28"/>
  <c r="E537" i="28"/>
  <c r="E538" i="28"/>
  <c r="E539" i="28"/>
  <c r="E540" i="28"/>
  <c r="E541" i="28"/>
  <c r="E542" i="28"/>
  <c r="E543" i="28"/>
  <c r="E544" i="28"/>
  <c r="E545" i="28"/>
  <c r="E546" i="28"/>
  <c r="E547" i="28"/>
  <c r="E548" i="28"/>
  <c r="E549" i="28"/>
  <c r="E550" i="28"/>
  <c r="E551" i="28"/>
  <c r="E552" i="28"/>
  <c r="E553" i="28"/>
  <c r="E554" i="28"/>
  <c r="E555" i="28"/>
  <c r="E556" i="28"/>
  <c r="E557" i="28"/>
  <c r="E558" i="28"/>
  <c r="E559" i="28"/>
  <c r="E560" i="28"/>
  <c r="E561" i="28"/>
  <c r="E562" i="28"/>
  <c r="E563" i="28"/>
  <c r="E564" i="28"/>
  <c r="E565" i="28"/>
  <c r="E566" i="28"/>
  <c r="E567" i="28"/>
  <c r="E568" i="28"/>
  <c r="E569" i="28"/>
  <c r="E570" i="28"/>
  <c r="E571" i="28"/>
  <c r="E572" i="28"/>
  <c r="E573" i="28"/>
  <c r="E574" i="28"/>
  <c r="E575" i="28"/>
  <c r="E576" i="28"/>
  <c r="E577" i="28"/>
  <c r="E578" i="28"/>
  <c r="E579" i="28"/>
  <c r="E580" i="28"/>
  <c r="E581" i="28"/>
  <c r="E582" i="28"/>
  <c r="E583" i="28"/>
  <c r="E584" i="28"/>
  <c r="E585" i="28"/>
  <c r="E586" i="28"/>
  <c r="E587" i="28"/>
  <c r="E588" i="28"/>
  <c r="E589" i="28"/>
  <c r="E590" i="28"/>
  <c r="E591" i="28"/>
  <c r="E592" i="28"/>
  <c r="E593" i="28"/>
  <c r="E594" i="28"/>
  <c r="E595" i="28"/>
  <c r="E596" i="28"/>
  <c r="E597" i="28"/>
  <c r="E598" i="28"/>
  <c r="E599" i="28"/>
  <c r="E600" i="28"/>
  <c r="E601" i="28"/>
  <c r="E602" i="28"/>
  <c r="E603" i="28"/>
  <c r="E604" i="28"/>
  <c r="E605" i="28"/>
  <c r="E606" i="28"/>
  <c r="E607" i="28"/>
  <c r="E608" i="28"/>
  <c r="E7" i="28"/>
  <c r="G6" i="28"/>
  <c r="D23" i="12" s="1"/>
  <c r="F6" i="28"/>
  <c r="A8" i="28"/>
  <c r="A9" i="28" s="1"/>
  <c r="A10" i="28" s="1"/>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A204" i="28" s="1"/>
  <c r="A205" i="28" s="1"/>
  <c r="A206" i="28" s="1"/>
  <c r="A207" i="28" s="1"/>
  <c r="A208" i="28" s="1"/>
  <c r="A209" i="28" s="1"/>
  <c r="A210" i="28" s="1"/>
  <c r="A211" i="28" s="1"/>
  <c r="A212" i="28" s="1"/>
  <c r="A213" i="28" s="1"/>
  <c r="A214" i="28" s="1"/>
  <c r="A215" i="28" s="1"/>
  <c r="A216" i="28" s="1"/>
  <c r="A217" i="28" s="1"/>
  <c r="A218" i="28" s="1"/>
  <c r="A219" i="28" s="1"/>
  <c r="A220" i="28" s="1"/>
  <c r="A221" i="28" s="1"/>
  <c r="A222" i="28" s="1"/>
  <c r="A223" i="28" s="1"/>
  <c r="A224" i="28" s="1"/>
  <c r="A225" i="28" s="1"/>
  <c r="A226" i="28" s="1"/>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46" i="28" s="1"/>
  <c r="A247" i="28" s="1"/>
  <c r="A248" i="28" s="1"/>
  <c r="A249" i="28" s="1"/>
  <c r="A250" i="28" s="1"/>
  <c r="A251" i="28" s="1"/>
  <c r="A252" i="28" s="1"/>
  <c r="A253" i="28" s="1"/>
  <c r="A254" i="28" s="1"/>
  <c r="A255" i="28" s="1"/>
  <c r="A256" i="28" s="1"/>
  <c r="A257" i="28" s="1"/>
  <c r="A258" i="28" s="1"/>
  <c r="A259" i="28" s="1"/>
  <c r="A260" i="28" s="1"/>
  <c r="A261" i="28" s="1"/>
  <c r="A262" i="28" s="1"/>
  <c r="A263" i="28" s="1"/>
  <c r="A264" i="28" s="1"/>
  <c r="A265" i="28" s="1"/>
  <c r="A266" i="28" s="1"/>
  <c r="A267" i="28" s="1"/>
  <c r="A268" i="28" s="1"/>
  <c r="A269" i="28" s="1"/>
  <c r="A270" i="28" s="1"/>
  <c r="A271" i="28" s="1"/>
  <c r="A272" i="28" s="1"/>
  <c r="A273" i="28" s="1"/>
  <c r="A274" i="28" s="1"/>
  <c r="A275" i="28" s="1"/>
  <c r="A276" i="28" s="1"/>
  <c r="A277" i="28" s="1"/>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A302" i="28" s="1"/>
  <c r="A303" i="28" s="1"/>
  <c r="A304" i="28" s="1"/>
  <c r="A305" i="28" s="1"/>
  <c r="A306" i="28" s="1"/>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A330" i="28" s="1"/>
  <c r="A331" i="28" s="1"/>
  <c r="A332" i="28" s="1"/>
  <c r="A333" i="28" s="1"/>
  <c r="A334" i="28" s="1"/>
  <c r="A335" i="28" s="1"/>
  <c r="A336" i="28" s="1"/>
  <c r="A337" i="28" s="1"/>
  <c r="A338" i="28" s="1"/>
  <c r="A339" i="28" s="1"/>
  <c r="A340" i="28" s="1"/>
  <c r="A341" i="28" s="1"/>
  <c r="A342" i="28" s="1"/>
  <c r="A343" i="28" s="1"/>
  <c r="A344" i="28" s="1"/>
  <c r="A345" i="28" s="1"/>
  <c r="A346" i="28" s="1"/>
  <c r="A347" i="28" s="1"/>
  <c r="A348" i="28" s="1"/>
  <c r="A349" i="28" s="1"/>
  <c r="A350" i="28" s="1"/>
  <c r="A351" i="28" s="1"/>
  <c r="A352" i="28" s="1"/>
  <c r="A353" i="28" s="1"/>
  <c r="A354" i="28" s="1"/>
  <c r="A355" i="28" s="1"/>
  <c r="A356" i="28" s="1"/>
  <c r="A357" i="28" s="1"/>
  <c r="A358" i="28" s="1"/>
  <c r="A359" i="28" s="1"/>
  <c r="A360" i="28" s="1"/>
  <c r="A361" i="28" s="1"/>
  <c r="A362" i="28" s="1"/>
  <c r="A363" i="28" s="1"/>
  <c r="A364" i="28" s="1"/>
  <c r="A365" i="28" s="1"/>
  <c r="A366" i="28" s="1"/>
  <c r="A367" i="28" s="1"/>
  <c r="A368" i="28" s="1"/>
  <c r="A369" i="28" s="1"/>
  <c r="A370" i="28" s="1"/>
  <c r="A371" i="28" s="1"/>
  <c r="A372" i="28" s="1"/>
  <c r="A373" i="28" s="1"/>
  <c r="A374" i="28" s="1"/>
  <c r="A375" i="28" s="1"/>
  <c r="A376" i="28" s="1"/>
  <c r="A377" i="28" s="1"/>
  <c r="A378" i="28" s="1"/>
  <c r="A379" i="28" s="1"/>
  <c r="A380" i="28" s="1"/>
  <c r="A381" i="28" s="1"/>
  <c r="A382" i="28" s="1"/>
  <c r="A383" i="28" s="1"/>
  <c r="A384" i="28" s="1"/>
  <c r="A385" i="28" s="1"/>
  <c r="A386" i="28" s="1"/>
  <c r="A387" i="28" s="1"/>
  <c r="A388" i="28" s="1"/>
  <c r="A389" i="28" s="1"/>
  <c r="A390" i="28" s="1"/>
  <c r="A391" i="28" s="1"/>
  <c r="A392" i="28" s="1"/>
  <c r="A393" i="28" s="1"/>
  <c r="A394" i="28" s="1"/>
  <c r="A395" i="28" s="1"/>
  <c r="A396" i="28" s="1"/>
  <c r="A397" i="28" s="1"/>
  <c r="A398" i="28" s="1"/>
  <c r="A399" i="28" s="1"/>
  <c r="A400" i="28" s="1"/>
  <c r="A401" i="28" s="1"/>
  <c r="A402" i="28" s="1"/>
  <c r="A403" i="28" s="1"/>
  <c r="A404" i="28" s="1"/>
  <c r="A405" i="28" s="1"/>
  <c r="A406" i="28" s="1"/>
  <c r="A407" i="28" s="1"/>
  <c r="A408" i="28" s="1"/>
  <c r="A409" i="28" s="1"/>
  <c r="A410" i="28" s="1"/>
  <c r="A411" i="28" s="1"/>
  <c r="A412" i="28" s="1"/>
  <c r="A413" i="28" s="1"/>
  <c r="A414" i="28" s="1"/>
  <c r="A415" i="28" s="1"/>
  <c r="A416" i="28" s="1"/>
  <c r="A417" i="28" s="1"/>
  <c r="A418" i="28" s="1"/>
  <c r="A419" i="28" s="1"/>
  <c r="A420" i="28" s="1"/>
  <c r="A421" i="28" s="1"/>
  <c r="A422" i="28" s="1"/>
  <c r="A423" i="28" s="1"/>
  <c r="A424" i="28" s="1"/>
  <c r="A425" i="28" s="1"/>
  <c r="A426" i="28" s="1"/>
  <c r="A427" i="28" s="1"/>
  <c r="A428" i="28" s="1"/>
  <c r="A429" i="28" s="1"/>
  <c r="A430" i="28" s="1"/>
  <c r="A431" i="28" s="1"/>
  <c r="A432" i="28" s="1"/>
  <c r="A433" i="28" s="1"/>
  <c r="A434" i="28" s="1"/>
  <c r="A435" i="28" s="1"/>
  <c r="A436" i="28" s="1"/>
  <c r="A437" i="28" s="1"/>
  <c r="A438" i="28" s="1"/>
  <c r="A439" i="28" s="1"/>
  <c r="A440" i="28" s="1"/>
  <c r="A441" i="28" s="1"/>
  <c r="A442" i="28" s="1"/>
  <c r="A443" i="28" s="1"/>
  <c r="A444" i="28" s="1"/>
  <c r="A445" i="28" s="1"/>
  <c r="A446" i="28" s="1"/>
  <c r="A447" i="28" s="1"/>
  <c r="A448" i="28" s="1"/>
  <c r="A449" i="28" s="1"/>
  <c r="A450" i="28" s="1"/>
  <c r="A451" i="28" s="1"/>
  <c r="A452" i="28" s="1"/>
  <c r="A453" i="28" s="1"/>
  <c r="A454" i="28" s="1"/>
  <c r="A455" i="28" s="1"/>
  <c r="A456" i="28" s="1"/>
  <c r="A457" i="28" s="1"/>
  <c r="A458" i="28" s="1"/>
  <c r="A459" i="28" s="1"/>
  <c r="A460" i="28" s="1"/>
  <c r="A461" i="28" s="1"/>
  <c r="A462" i="28" s="1"/>
  <c r="A463" i="28" s="1"/>
  <c r="A464" i="28" s="1"/>
  <c r="A465" i="28" s="1"/>
  <c r="A466" i="28" s="1"/>
  <c r="A467" i="28" s="1"/>
  <c r="A468" i="28" s="1"/>
  <c r="A469" i="28" s="1"/>
  <c r="A470" i="28" s="1"/>
  <c r="A471" i="28" s="1"/>
  <c r="A472" i="28" s="1"/>
  <c r="A473" i="28" s="1"/>
  <c r="A474" i="28" s="1"/>
  <c r="A475" i="28" s="1"/>
  <c r="A476" i="28" s="1"/>
  <c r="A477" i="28" s="1"/>
  <c r="A478" i="28" s="1"/>
  <c r="A479" i="28" s="1"/>
  <c r="A480" i="28" s="1"/>
  <c r="A481" i="28" s="1"/>
  <c r="A482" i="28" s="1"/>
  <c r="A483" i="28" s="1"/>
  <c r="A484" i="28" s="1"/>
  <c r="A485" i="28" s="1"/>
  <c r="A486" i="28" s="1"/>
  <c r="A487" i="28" s="1"/>
  <c r="A488" i="28" s="1"/>
  <c r="A489" i="28" s="1"/>
  <c r="A490" i="28" s="1"/>
  <c r="A491" i="28" s="1"/>
  <c r="A492" i="28" s="1"/>
  <c r="A493" i="28" s="1"/>
  <c r="A494" i="28" s="1"/>
  <c r="A495" i="28" s="1"/>
  <c r="A496" i="28" s="1"/>
  <c r="A497" i="28" s="1"/>
  <c r="A498" i="28" s="1"/>
  <c r="A499" i="28" s="1"/>
  <c r="A500" i="28" s="1"/>
  <c r="A501" i="28" s="1"/>
  <c r="A502" i="28" s="1"/>
  <c r="A503" i="28" s="1"/>
  <c r="A504" i="28" s="1"/>
  <c r="A505" i="28" s="1"/>
  <c r="A506" i="28" s="1"/>
  <c r="A507" i="28" s="1"/>
  <c r="A508" i="28" s="1"/>
  <c r="A509" i="28" s="1"/>
  <c r="A510" i="28" s="1"/>
  <c r="A511" i="28" s="1"/>
  <c r="A512" i="28" s="1"/>
  <c r="A513" i="28" s="1"/>
  <c r="A514" i="28" s="1"/>
  <c r="A515" i="28" s="1"/>
  <c r="A516" i="28" s="1"/>
  <c r="A517" i="28" s="1"/>
  <c r="A518" i="28" s="1"/>
  <c r="A519" i="28" s="1"/>
  <c r="A520" i="28" s="1"/>
  <c r="A521" i="28" s="1"/>
  <c r="A522" i="28" s="1"/>
  <c r="A523" i="28" s="1"/>
  <c r="A524" i="28" s="1"/>
  <c r="A525" i="28" s="1"/>
  <c r="A526" i="28" s="1"/>
  <c r="A527" i="28" s="1"/>
  <c r="A528" i="28" s="1"/>
  <c r="A529" i="28" s="1"/>
  <c r="A530" i="28" s="1"/>
  <c r="A531" i="28" s="1"/>
  <c r="A532" i="28" s="1"/>
  <c r="A533" i="28" s="1"/>
  <c r="A534" i="28" s="1"/>
  <c r="A535" i="28" s="1"/>
  <c r="A536" i="28" s="1"/>
  <c r="A537" i="28" s="1"/>
  <c r="A538" i="28" s="1"/>
  <c r="A539" i="28" s="1"/>
  <c r="A540" i="28" s="1"/>
  <c r="A541" i="28" s="1"/>
  <c r="A542" i="28" s="1"/>
  <c r="A543" i="28" s="1"/>
  <c r="A544" i="28" s="1"/>
  <c r="A545" i="28" s="1"/>
  <c r="A546" i="28" s="1"/>
  <c r="A547" i="28" s="1"/>
  <c r="A548" i="28" s="1"/>
  <c r="A549" i="28" s="1"/>
  <c r="A550" i="28" s="1"/>
  <c r="A551" i="28" s="1"/>
  <c r="A552" i="28" s="1"/>
  <c r="A553" i="28" s="1"/>
  <c r="A554" i="28" s="1"/>
  <c r="A555" i="28" s="1"/>
  <c r="A556" i="28" s="1"/>
  <c r="A557" i="28" s="1"/>
  <c r="A558" i="28" s="1"/>
  <c r="A559" i="28" s="1"/>
  <c r="A560" i="28" s="1"/>
  <c r="A561" i="28" s="1"/>
  <c r="A562" i="28" s="1"/>
  <c r="A563" i="28" s="1"/>
  <c r="A564" i="28" s="1"/>
  <c r="A565" i="28" s="1"/>
  <c r="A566" i="28" s="1"/>
  <c r="A567" i="28" s="1"/>
  <c r="A568" i="28" s="1"/>
  <c r="A569" i="28" s="1"/>
  <c r="A570" i="28" s="1"/>
  <c r="A571" i="28" s="1"/>
  <c r="A572" i="28" s="1"/>
  <c r="A573" i="28" s="1"/>
  <c r="A574" i="28" s="1"/>
  <c r="A575" i="28" s="1"/>
  <c r="A576" i="28" s="1"/>
  <c r="A577" i="28" s="1"/>
  <c r="A578" i="28" s="1"/>
  <c r="A579" i="28" s="1"/>
  <c r="A580" i="28" s="1"/>
  <c r="A581" i="28" s="1"/>
  <c r="A582" i="28" s="1"/>
  <c r="A583" i="28" s="1"/>
  <c r="A584" i="28" s="1"/>
  <c r="A585" i="28" s="1"/>
  <c r="A586" i="28" s="1"/>
  <c r="A587" i="28" s="1"/>
  <c r="A588" i="28" s="1"/>
  <c r="A589" i="28" s="1"/>
  <c r="A590" i="28" s="1"/>
  <c r="A591" i="28" s="1"/>
  <c r="A592" i="28" s="1"/>
  <c r="A593" i="28" s="1"/>
  <c r="A594" i="28" s="1"/>
  <c r="A595" i="28" s="1"/>
  <c r="A596" i="28" s="1"/>
  <c r="A597" i="28" s="1"/>
  <c r="A598" i="28" s="1"/>
  <c r="A599" i="28" s="1"/>
  <c r="A600" i="28" s="1"/>
  <c r="A601" i="28" s="1"/>
  <c r="A602" i="28" s="1"/>
  <c r="A603" i="28" s="1"/>
  <c r="A604" i="28" s="1"/>
  <c r="A605" i="28" s="1"/>
  <c r="A606" i="28" s="1"/>
  <c r="A607" i="28" s="1"/>
  <c r="A608" i="28" s="1"/>
  <c r="D24" i="12"/>
  <c r="E25" i="20"/>
  <c r="A9" i="26"/>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 r="A253" i="26" s="1"/>
  <c r="A254" i="26" s="1"/>
  <c r="A255" i="26" s="1"/>
  <c r="A256" i="26" s="1"/>
  <c r="A257" i="26" s="1"/>
  <c r="A258" i="26" s="1"/>
  <c r="A259" i="26" s="1"/>
  <c r="A260" i="26" s="1"/>
  <c r="A261" i="26" s="1"/>
  <c r="A262" i="26" s="1"/>
  <c r="A263" i="26" s="1"/>
  <c r="A264" i="26" s="1"/>
  <c r="A265" i="26" s="1"/>
  <c r="A266" i="26" s="1"/>
  <c r="A267" i="26" s="1"/>
  <c r="A268" i="26" s="1"/>
  <c r="A269" i="26" s="1"/>
  <c r="A270" i="26" s="1"/>
  <c r="A271" i="26" s="1"/>
  <c r="A272" i="26" s="1"/>
  <c r="A273" i="26" s="1"/>
  <c r="A274" i="26" s="1"/>
  <c r="A275" i="26" s="1"/>
  <c r="A276" i="26" s="1"/>
  <c r="A277" i="26" s="1"/>
  <c r="A278" i="26" s="1"/>
  <c r="A279" i="26" s="1"/>
  <c r="A280" i="26" s="1"/>
  <c r="A281" i="26" s="1"/>
  <c r="A282" i="26" s="1"/>
  <c r="A283" i="26" s="1"/>
  <c r="A284" i="26" s="1"/>
  <c r="A285" i="26" s="1"/>
  <c r="A286" i="26" s="1"/>
  <c r="A287" i="26" s="1"/>
  <c r="A288" i="26" s="1"/>
  <c r="A289" i="26" s="1"/>
  <c r="A290" i="26" s="1"/>
  <c r="A291" i="26" s="1"/>
  <c r="A292" i="26" s="1"/>
  <c r="A293" i="26" s="1"/>
  <c r="A294" i="26" s="1"/>
  <c r="A295" i="26" s="1"/>
  <c r="A296" i="26" s="1"/>
  <c r="A297" i="26" s="1"/>
  <c r="A298" i="26" s="1"/>
  <c r="A299" i="26" s="1"/>
  <c r="A300" i="26" s="1"/>
  <c r="A301" i="26" s="1"/>
  <c r="A302" i="26" s="1"/>
  <c r="A303" i="26" s="1"/>
  <c r="A304" i="26" s="1"/>
  <c r="A305" i="26" s="1"/>
  <c r="A306" i="26" s="1"/>
  <c r="A307" i="26" s="1"/>
  <c r="A308" i="26" s="1"/>
  <c r="A309" i="26" s="1"/>
  <c r="A310" i="26" s="1"/>
  <c r="A311" i="26" s="1"/>
  <c r="A312" i="26" s="1"/>
  <c r="A313" i="26" s="1"/>
  <c r="A314" i="26" s="1"/>
  <c r="A315" i="26" s="1"/>
  <c r="A316" i="26" s="1"/>
  <c r="A317" i="26" s="1"/>
  <c r="A318" i="26" s="1"/>
  <c r="A319" i="26" s="1"/>
  <c r="A320" i="26" s="1"/>
  <c r="A321" i="26" s="1"/>
  <c r="A322" i="26" s="1"/>
  <c r="A323" i="26" s="1"/>
  <c r="A324" i="26" s="1"/>
  <c r="A325" i="26" s="1"/>
  <c r="A326" i="26" s="1"/>
  <c r="A327" i="26" s="1"/>
  <c r="A328" i="26" s="1"/>
  <c r="A329" i="26" s="1"/>
  <c r="A330" i="26" s="1"/>
  <c r="A331" i="26" s="1"/>
  <c r="A332" i="26" s="1"/>
  <c r="A333" i="26" s="1"/>
  <c r="A334" i="26" s="1"/>
  <c r="A335" i="26" s="1"/>
  <c r="A336" i="26" s="1"/>
  <c r="A337" i="26" s="1"/>
  <c r="A338" i="26" s="1"/>
  <c r="A339" i="26" s="1"/>
  <c r="A340" i="26" s="1"/>
  <c r="A341" i="26" s="1"/>
  <c r="A342" i="26" s="1"/>
  <c r="A343" i="26" s="1"/>
  <c r="A344" i="26" s="1"/>
  <c r="A345" i="26" s="1"/>
  <c r="A346" i="26" s="1"/>
  <c r="A347" i="26" s="1"/>
  <c r="A348" i="26" s="1"/>
  <c r="A349" i="26" s="1"/>
  <c r="A350" i="26" s="1"/>
  <c r="A351" i="26" s="1"/>
  <c r="A352" i="26" s="1"/>
  <c r="A353" i="26" s="1"/>
  <c r="A354" i="26" s="1"/>
  <c r="A355" i="26" s="1"/>
  <c r="A356" i="26" s="1"/>
  <c r="A357" i="26" s="1"/>
  <c r="A358" i="26" s="1"/>
  <c r="A359" i="26" s="1"/>
  <c r="A360" i="26" s="1"/>
  <c r="A361" i="26" s="1"/>
  <c r="A362" i="26" s="1"/>
  <c r="A363" i="26" s="1"/>
  <c r="A364" i="26" s="1"/>
  <c r="A365" i="26" s="1"/>
  <c r="A366" i="26" s="1"/>
  <c r="A367" i="26" s="1"/>
  <c r="A368" i="26" s="1"/>
  <c r="A369" i="26" s="1"/>
  <c r="A370" i="26" s="1"/>
  <c r="A371" i="26" s="1"/>
  <c r="A372" i="26" s="1"/>
  <c r="A373" i="26" s="1"/>
  <c r="A374" i="26" s="1"/>
  <c r="A375" i="26" s="1"/>
  <c r="A376" i="26" s="1"/>
  <c r="A377" i="26" s="1"/>
  <c r="A378" i="26" s="1"/>
  <c r="A379" i="26" s="1"/>
  <c r="A380" i="26" s="1"/>
  <c r="A381" i="26" s="1"/>
  <c r="A382" i="26" s="1"/>
  <c r="A383" i="26" s="1"/>
  <c r="A384" i="26" s="1"/>
  <c r="A385" i="26" s="1"/>
  <c r="A386" i="26" s="1"/>
  <c r="A387" i="26" s="1"/>
  <c r="A388" i="26" s="1"/>
  <c r="A389" i="26" s="1"/>
  <c r="I487" i="28" l="1"/>
  <c r="I223" i="28"/>
  <c r="I455" i="28"/>
  <c r="I222" i="28"/>
  <c r="I423" i="28"/>
  <c r="I190" i="28"/>
  <c r="I255" i="28"/>
  <c r="I183" i="28"/>
  <c r="I151" i="28"/>
  <c r="I598" i="28"/>
  <c r="I143" i="28"/>
  <c r="I110" i="28"/>
  <c r="I578" i="28"/>
  <c r="I111" i="28"/>
  <c r="I518" i="28"/>
  <c r="I478" i="28"/>
  <c r="I438" i="28"/>
  <c r="I398" i="28"/>
  <c r="I350" i="28"/>
  <c r="I302" i="28"/>
  <c r="I270" i="28"/>
  <c r="I229" i="28"/>
  <c r="I189" i="28"/>
  <c r="I149" i="28"/>
  <c r="I108" i="28"/>
  <c r="I590" i="28"/>
  <c r="I566" i="28"/>
  <c r="I542" i="28"/>
  <c r="I517" i="28"/>
  <c r="I493" i="28"/>
  <c r="I453" i="28"/>
  <c r="I429" i="28"/>
  <c r="I405" i="28"/>
  <c r="I381" i="28"/>
  <c r="I357" i="28"/>
  <c r="I325" i="28"/>
  <c r="I301" i="28"/>
  <c r="I277" i="28"/>
  <c r="I236" i="28"/>
  <c r="I212" i="28"/>
  <c r="I164" i="28"/>
  <c r="I551" i="28"/>
  <c r="I543" i="28"/>
  <c r="I414" i="28"/>
  <c r="I382" i="28"/>
  <c r="I342" i="28"/>
  <c r="I310" i="28"/>
  <c r="I278" i="28"/>
  <c r="I245" i="28"/>
  <c r="I213" i="28"/>
  <c r="I197" i="28"/>
  <c r="I181" i="28"/>
  <c r="I157" i="28"/>
  <c r="I125" i="28"/>
  <c r="I100" i="28"/>
  <c r="I84" i="28"/>
  <c r="I76" i="28"/>
  <c r="I60" i="28"/>
  <c r="I36" i="28"/>
  <c r="I28" i="28"/>
  <c r="I12" i="28"/>
  <c r="I422" i="28"/>
  <c r="I574" i="28"/>
  <c r="I550" i="28"/>
  <c r="I525" i="28"/>
  <c r="I501" i="28"/>
  <c r="I485" i="28"/>
  <c r="I469" i="28"/>
  <c r="I437" i="28"/>
  <c r="I413" i="28"/>
  <c r="I389" i="28"/>
  <c r="I373" i="28"/>
  <c r="I349" i="28"/>
  <c r="I333" i="28"/>
  <c r="I309" i="28"/>
  <c r="I285" i="28"/>
  <c r="I261" i="28"/>
  <c r="I244" i="28"/>
  <c r="I220" i="28"/>
  <c r="I196" i="28"/>
  <c r="I180" i="28"/>
  <c r="I156" i="28"/>
  <c r="I140" i="28"/>
  <c r="I124" i="28"/>
  <c r="I107" i="28"/>
  <c r="I91" i="28"/>
  <c r="I75" i="28"/>
  <c r="I59" i="28"/>
  <c r="I43" i="28"/>
  <c r="I27" i="28"/>
  <c r="I11" i="28"/>
  <c r="I607" i="28"/>
  <c r="I526" i="28"/>
  <c r="I502" i="28"/>
  <c r="I462" i="28"/>
  <c r="I390" i="28"/>
  <c r="I358" i="28"/>
  <c r="I318" i="28"/>
  <c r="I286" i="28"/>
  <c r="I253" i="28"/>
  <c r="I221" i="28"/>
  <c r="I205" i="28"/>
  <c r="I165" i="28"/>
  <c r="I141" i="28"/>
  <c r="I116" i="28"/>
  <c r="I92" i="28"/>
  <c r="I68" i="28"/>
  <c r="I44" i="28"/>
  <c r="I20" i="28"/>
  <c r="I575" i="28"/>
  <c r="I606" i="28"/>
  <c r="I582" i="28"/>
  <c r="I533" i="28"/>
  <c r="I509" i="28"/>
  <c r="I477" i="28"/>
  <c r="I461" i="28"/>
  <c r="I445" i="28"/>
  <c r="I421" i="28"/>
  <c r="I397" i="28"/>
  <c r="I365" i="28"/>
  <c r="I341" i="28"/>
  <c r="I317" i="28"/>
  <c r="I293" i="28"/>
  <c r="I269" i="28"/>
  <c r="I252" i="28"/>
  <c r="I228" i="28"/>
  <c r="I204" i="28"/>
  <c r="I188" i="28"/>
  <c r="I172" i="28"/>
  <c r="I148" i="28"/>
  <c r="I132" i="28"/>
  <c r="I115" i="28"/>
  <c r="I99" i="28"/>
  <c r="I83" i="28"/>
  <c r="I67" i="28"/>
  <c r="I51" i="28"/>
  <c r="I35" i="28"/>
  <c r="I19" i="28"/>
  <c r="I558" i="28"/>
  <c r="I591" i="28"/>
  <c r="I534" i="28"/>
  <c r="I494" i="28"/>
  <c r="I446" i="28"/>
  <c r="I406" i="28"/>
  <c r="I366" i="28"/>
  <c r="I334" i="28"/>
  <c r="I294" i="28"/>
  <c r="I237" i="28"/>
  <c r="I133" i="28"/>
  <c r="I599" i="28"/>
  <c r="I262" i="28"/>
  <c r="I52" i="28"/>
  <c r="I454" i="28"/>
  <c r="I559" i="28"/>
  <c r="I510" i="28"/>
  <c r="I470" i="28"/>
  <c r="I430" i="28"/>
  <c r="I374" i="28"/>
  <c r="I326" i="28"/>
  <c r="I173" i="28"/>
  <c r="I605" i="28"/>
  <c r="I597" i="28"/>
  <c r="I589" i="28"/>
  <c r="I581" i="28"/>
  <c r="I573" i="28"/>
  <c r="I565" i="28"/>
  <c r="I557" i="28"/>
  <c r="I549" i="28"/>
  <c r="I541" i="28"/>
  <c r="I532" i="28"/>
  <c r="I524" i="28"/>
  <c r="I516" i="28"/>
  <c r="I508" i="28"/>
  <c r="I500" i="28"/>
  <c r="I492" i="28"/>
  <c r="I484" i="28"/>
  <c r="I476" i="28"/>
  <c r="I468" i="28"/>
  <c r="I460" i="28"/>
  <c r="I452" i="28"/>
  <c r="I444" i="28"/>
  <c r="I436" i="28"/>
  <c r="I428" i="28"/>
  <c r="I420" i="28"/>
  <c r="I412" i="28"/>
  <c r="I404" i="28"/>
  <c r="I396" i="28"/>
  <c r="I388" i="28"/>
  <c r="I380" i="28"/>
  <c r="I372" i="28"/>
  <c r="I364" i="28"/>
  <c r="I356" i="28"/>
  <c r="I348" i="28"/>
  <c r="I340" i="28"/>
  <c r="I332" i="28"/>
  <c r="I324" i="28"/>
  <c r="I316" i="28"/>
  <c r="I308" i="28"/>
  <c r="I300" i="28"/>
  <c r="I292" i="28"/>
  <c r="I284" i="28"/>
  <c r="I276" i="28"/>
  <c r="I268" i="28"/>
  <c r="I260" i="28"/>
  <c r="I251" i="28"/>
  <c r="I243" i="28"/>
  <c r="I235" i="28"/>
  <c r="I227" i="28"/>
  <c r="I219" i="28"/>
  <c r="I211" i="28"/>
  <c r="I203" i="28"/>
  <c r="I195" i="28"/>
  <c r="I187" i="28"/>
  <c r="I179" i="28"/>
  <c r="I171" i="28"/>
  <c r="I163" i="28"/>
  <c r="I155" i="28"/>
  <c r="I147" i="28"/>
  <c r="I139" i="28"/>
  <c r="I131" i="28"/>
  <c r="I123" i="28"/>
  <c r="I114" i="28"/>
  <c r="I106" i="28"/>
  <c r="I98" i="28"/>
  <c r="I90" i="28"/>
  <c r="I82" i="28"/>
  <c r="I74" i="28"/>
  <c r="I66" i="28"/>
  <c r="I58" i="28"/>
  <c r="I50" i="28"/>
  <c r="I42" i="28"/>
  <c r="I34" i="28"/>
  <c r="I26" i="28"/>
  <c r="I18" i="28"/>
  <c r="I10" i="28"/>
  <c r="I594" i="28"/>
  <c r="I511" i="28"/>
  <c r="I479" i="28"/>
  <c r="I447" i="28"/>
  <c r="I415" i="28"/>
  <c r="I383" i="28"/>
  <c r="I351" i="28"/>
  <c r="I319" i="28"/>
  <c r="I287" i="28"/>
  <c r="I254" i="28"/>
  <c r="I215" i="28"/>
  <c r="I175" i="28"/>
  <c r="I142" i="28"/>
  <c r="I31" i="28"/>
  <c r="I604" i="28"/>
  <c r="I596" i="28"/>
  <c r="I588" i="28"/>
  <c r="I580" i="28"/>
  <c r="I572" i="28"/>
  <c r="I564" i="28"/>
  <c r="I556" i="28"/>
  <c r="I548" i="28"/>
  <c r="I540" i="28"/>
  <c r="I411" i="28"/>
  <c r="I403" i="28"/>
  <c r="I395" i="28"/>
  <c r="I387" i="28"/>
  <c r="I379" i="28"/>
  <c r="I371" i="28"/>
  <c r="I363" i="28"/>
  <c r="I355" i="28"/>
  <c r="I347" i="28"/>
  <c r="I339" i="28"/>
  <c r="I331" i="28"/>
  <c r="I323" i="28"/>
  <c r="I315" i="28"/>
  <c r="I307" i="28"/>
  <c r="I299" i="28"/>
  <c r="I291" i="28"/>
  <c r="I283" i="28"/>
  <c r="I275" i="28"/>
  <c r="I267" i="28"/>
  <c r="I259" i="28"/>
  <c r="I250" i="28"/>
  <c r="I242" i="28"/>
  <c r="I234" i="28"/>
  <c r="I226" i="28"/>
  <c r="I218" i="28"/>
  <c r="I210" i="28"/>
  <c r="I202" i="28"/>
  <c r="I194" i="28"/>
  <c r="I186" i="28"/>
  <c r="I178" i="28"/>
  <c r="I170" i="28"/>
  <c r="I162" i="28"/>
  <c r="I154" i="28"/>
  <c r="I146" i="28"/>
  <c r="I138" i="28"/>
  <c r="I130" i="28"/>
  <c r="I122" i="28"/>
  <c r="I113" i="28"/>
  <c r="I105" i="28"/>
  <c r="I97" i="28"/>
  <c r="I89" i="28"/>
  <c r="I81" i="28"/>
  <c r="I73" i="28"/>
  <c r="I65" i="28"/>
  <c r="I57" i="28"/>
  <c r="I49" i="28"/>
  <c r="I41" i="28"/>
  <c r="I33" i="28"/>
  <c r="I25" i="28"/>
  <c r="I17" i="28"/>
  <c r="I9" i="28"/>
  <c r="I570" i="28"/>
  <c r="I247" i="28"/>
  <c r="I207" i="28"/>
  <c r="I174" i="28"/>
  <c r="I30" i="28"/>
  <c r="I530" i="28"/>
  <c r="I522" i="28"/>
  <c r="I514" i="28"/>
  <c r="I506" i="28"/>
  <c r="I498" i="28"/>
  <c r="I490" i="28"/>
  <c r="I482" i="28"/>
  <c r="I474" i="28"/>
  <c r="I466" i="28"/>
  <c r="I458" i="28"/>
  <c r="I450" i="28"/>
  <c r="I442" i="28"/>
  <c r="I434" i="28"/>
  <c r="I426" i="28"/>
  <c r="I418" i="28"/>
  <c r="I410" i="28"/>
  <c r="I402" i="28"/>
  <c r="I394" i="28"/>
  <c r="I386" i="28"/>
  <c r="I378" i="28"/>
  <c r="I370" i="28"/>
  <c r="I362" i="28"/>
  <c r="I354" i="28"/>
  <c r="I346" i="28"/>
  <c r="I338" i="28"/>
  <c r="I330" i="28"/>
  <c r="I322" i="28"/>
  <c r="I314" i="28"/>
  <c r="I306" i="28"/>
  <c r="I298" i="28"/>
  <c r="I290" i="28"/>
  <c r="I282" i="28"/>
  <c r="I274" i="28"/>
  <c r="I266" i="28"/>
  <c r="I258" i="28"/>
  <c r="I249" i="28"/>
  <c r="I241" i="28"/>
  <c r="I233" i="28"/>
  <c r="I225" i="28"/>
  <c r="I217" i="28"/>
  <c r="I209" i="28"/>
  <c r="I201" i="28"/>
  <c r="I193" i="28"/>
  <c r="I185" i="28"/>
  <c r="I177" i="28"/>
  <c r="I169" i="28"/>
  <c r="I161" i="28"/>
  <c r="I153" i="28"/>
  <c r="I145" i="28"/>
  <c r="I137" i="28"/>
  <c r="I129" i="28"/>
  <c r="I120" i="28"/>
  <c r="I112" i="28"/>
  <c r="I104" i="28"/>
  <c r="I96" i="28"/>
  <c r="I88" i="28"/>
  <c r="I80" i="28"/>
  <c r="I72" i="28"/>
  <c r="I64" i="28"/>
  <c r="I56" i="28"/>
  <c r="I48" i="28"/>
  <c r="I40" i="28"/>
  <c r="I32" i="28"/>
  <c r="I24" i="28"/>
  <c r="I16" i="28"/>
  <c r="I8" i="28"/>
  <c r="I471" i="28"/>
  <c r="I407" i="28"/>
  <c r="I375" i="28"/>
  <c r="I343" i="28"/>
  <c r="I311" i="28"/>
  <c r="I279" i="28"/>
  <c r="I239" i="28"/>
  <c r="I206" i="28"/>
  <c r="I23" i="28"/>
  <c r="I554" i="28"/>
  <c r="I546" i="28"/>
  <c r="I538" i="28"/>
  <c r="I489" i="28"/>
  <c r="I481" i="28"/>
  <c r="I473" i="28"/>
  <c r="I465" i="28"/>
  <c r="I457" i="28"/>
  <c r="I449" i="28"/>
  <c r="I441" i="28"/>
  <c r="I433" i="28"/>
  <c r="I425" i="28"/>
  <c r="I417" i="28"/>
  <c r="I409" i="28"/>
  <c r="I401" i="28"/>
  <c r="I393" i="28"/>
  <c r="I385" i="28"/>
  <c r="I377" i="28"/>
  <c r="I369" i="28"/>
  <c r="I361" i="28"/>
  <c r="I353" i="28"/>
  <c r="I345" i="28"/>
  <c r="I337" i="28"/>
  <c r="I329" i="28"/>
  <c r="I321" i="28"/>
  <c r="I313" i="28"/>
  <c r="I305" i="28"/>
  <c r="I297" i="28"/>
  <c r="I289" i="28"/>
  <c r="I281" i="28"/>
  <c r="I273" i="28"/>
  <c r="I265" i="28"/>
  <c r="I257" i="28"/>
  <c r="I248" i="28"/>
  <c r="I240" i="28"/>
  <c r="I232" i="28"/>
  <c r="I224" i="28"/>
  <c r="I216" i="28"/>
  <c r="I208" i="28"/>
  <c r="I200" i="28"/>
  <c r="I192" i="28"/>
  <c r="I184" i="28"/>
  <c r="I176" i="28"/>
  <c r="I168" i="28"/>
  <c r="I160" i="28"/>
  <c r="I152" i="28"/>
  <c r="I144" i="28"/>
  <c r="I136" i="28"/>
  <c r="I128" i="28"/>
  <c r="I586" i="28"/>
  <c r="I271" i="28"/>
  <c r="I238" i="28"/>
  <c r="I15" i="28"/>
  <c r="I528" i="28"/>
  <c r="I520" i="28"/>
  <c r="I512" i="28"/>
  <c r="I504" i="28"/>
  <c r="I496" i="28"/>
  <c r="I488" i="28"/>
  <c r="I480" i="28"/>
  <c r="I472" i="28"/>
  <c r="I464" i="28"/>
  <c r="I456" i="28"/>
  <c r="I448" i="28"/>
  <c r="I440" i="28"/>
  <c r="I432" i="28"/>
  <c r="I424" i="28"/>
  <c r="I416" i="28"/>
  <c r="I408" i="28"/>
  <c r="I400" i="28"/>
  <c r="I392" i="28"/>
  <c r="I384" i="28"/>
  <c r="I376" i="28"/>
  <c r="I368" i="28"/>
  <c r="I360" i="28"/>
  <c r="I352" i="28"/>
  <c r="I344" i="28"/>
  <c r="I336" i="28"/>
  <c r="I328" i="28"/>
  <c r="I320" i="28"/>
  <c r="I312" i="28"/>
  <c r="I304" i="28"/>
  <c r="I296" i="28"/>
  <c r="I288" i="28"/>
  <c r="I280" i="28"/>
  <c r="I272" i="28"/>
  <c r="I264" i="28"/>
  <c r="I562" i="28"/>
  <c r="I399" i="28"/>
  <c r="I367" i="28"/>
  <c r="I335" i="28"/>
  <c r="I303" i="28"/>
  <c r="I47" i="28"/>
  <c r="I14" i="28"/>
  <c r="I608" i="28"/>
  <c r="I600" i="28"/>
  <c r="I592" i="28"/>
  <c r="I584" i="28"/>
  <c r="I576" i="28"/>
  <c r="I568" i="28"/>
  <c r="I560" i="28"/>
  <c r="I552" i="28"/>
  <c r="I544" i="28"/>
  <c r="I536" i="28"/>
  <c r="I117" i="28"/>
  <c r="I109" i="28"/>
  <c r="I101" i="28"/>
  <c r="I93" i="28"/>
  <c r="I85" i="28"/>
  <c r="I77" i="28"/>
  <c r="I69" i="28"/>
  <c r="I61" i="28"/>
  <c r="I53" i="28"/>
  <c r="I45" i="28"/>
  <c r="I37" i="28"/>
  <c r="I29" i="28"/>
  <c r="I21" i="28"/>
  <c r="I13" i="28"/>
  <c r="I602" i="28"/>
  <c r="I46" i="28"/>
  <c r="H6" i="28"/>
  <c r="I6" i="28" l="1"/>
  <c r="C6" i="18"/>
  <c r="D6" i="18"/>
  <c r="D31" i="12"/>
  <c r="D27" i="12" s="1"/>
  <c r="D15" i="12" s="1"/>
  <c r="E6" i="18"/>
  <c r="D25" i="12"/>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J384" i="26" l="1"/>
  <c r="J376" i="26"/>
  <c r="J352" i="26"/>
  <c r="J344" i="26"/>
  <c r="J320" i="26"/>
  <c r="J312" i="26"/>
  <c r="J288" i="26"/>
  <c r="J280" i="26"/>
  <c r="J256" i="26"/>
  <c r="J248" i="26"/>
  <c r="J216" i="26"/>
  <c r="J184" i="26"/>
  <c r="J152" i="26"/>
  <c r="J120" i="26"/>
  <c r="J88" i="26"/>
  <c r="J56" i="26"/>
  <c r="J24" i="26"/>
  <c r="E10" i="20"/>
  <c r="J307" i="26" l="1"/>
  <c r="J155" i="26"/>
  <c r="J385" i="26"/>
  <c r="J302" i="26"/>
  <c r="J114" i="26"/>
  <c r="J187" i="26"/>
  <c r="J378" i="26"/>
  <c r="J290" i="26"/>
  <c r="J12" i="26"/>
  <c r="J315" i="26"/>
  <c r="J374" i="26"/>
  <c r="J265" i="26"/>
  <c r="J363" i="26"/>
  <c r="J251" i="26"/>
  <c r="J346" i="26"/>
  <c r="J238" i="26"/>
  <c r="J329" i="26"/>
  <c r="J226" i="26"/>
  <c r="J204" i="26"/>
  <c r="J244" i="26"/>
  <c r="J284" i="26"/>
  <c r="J308" i="26"/>
  <c r="J348" i="26"/>
  <c r="J388" i="26"/>
  <c r="J340" i="26"/>
  <c r="J54" i="26"/>
  <c r="J94" i="26"/>
  <c r="J158" i="26"/>
  <c r="J84" i="26"/>
  <c r="J28" i="26"/>
  <c r="J68" i="26"/>
  <c r="J108" i="26"/>
  <c r="J148" i="26"/>
  <c r="J180" i="26"/>
  <c r="J228" i="26"/>
  <c r="J268" i="26"/>
  <c r="J316" i="26"/>
  <c r="J356" i="26"/>
  <c r="J13" i="26"/>
  <c r="J62" i="26"/>
  <c r="J102" i="26"/>
  <c r="J134" i="26"/>
  <c r="J174" i="26"/>
  <c r="J14" i="26"/>
  <c r="J31" i="26"/>
  <c r="J55" i="26"/>
  <c r="J71" i="26"/>
  <c r="J87" i="26"/>
  <c r="J103" i="26"/>
  <c r="J127" i="26"/>
  <c r="J143" i="26"/>
  <c r="J167" i="26"/>
  <c r="J183" i="26"/>
  <c r="J199" i="26"/>
  <c r="J215" i="26"/>
  <c r="J239" i="26"/>
  <c r="J255" i="26"/>
  <c r="J271" i="26"/>
  <c r="J295" i="26"/>
  <c r="J311" i="26"/>
  <c r="J335" i="26"/>
  <c r="J351" i="26"/>
  <c r="J367" i="26"/>
  <c r="J383" i="26"/>
  <c r="J212" i="26"/>
  <c r="J52" i="26"/>
  <c r="J19" i="26"/>
  <c r="J100" i="26"/>
  <c r="J196" i="26"/>
  <c r="J236" i="26"/>
  <c r="J260" i="26"/>
  <c r="J300" i="26"/>
  <c r="J332" i="26"/>
  <c r="J372" i="26"/>
  <c r="J30" i="26"/>
  <c r="J70" i="26"/>
  <c r="J110" i="26"/>
  <c r="J142" i="26"/>
  <c r="J182" i="26"/>
  <c r="J23" i="26"/>
  <c r="J39" i="26"/>
  <c r="J47" i="26"/>
  <c r="J63" i="26"/>
  <c r="J79" i="26"/>
  <c r="J95" i="26"/>
  <c r="J111" i="26"/>
  <c r="J119" i="26"/>
  <c r="J135" i="26"/>
  <c r="J151" i="26"/>
  <c r="J159" i="26"/>
  <c r="J175" i="26"/>
  <c r="J191" i="26"/>
  <c r="J207" i="26"/>
  <c r="J223" i="26"/>
  <c r="J231" i="26"/>
  <c r="J247" i="26"/>
  <c r="J263" i="26"/>
  <c r="J279" i="26"/>
  <c r="J287" i="26"/>
  <c r="J303" i="26"/>
  <c r="J319" i="26"/>
  <c r="J327" i="26"/>
  <c r="J343" i="26"/>
  <c r="J359" i="26"/>
  <c r="J375" i="26"/>
  <c r="J201" i="26"/>
  <c r="J44" i="26"/>
  <c r="J76" i="26"/>
  <c r="J124" i="26"/>
  <c r="J156" i="26"/>
  <c r="J380" i="26"/>
  <c r="J21" i="26"/>
  <c r="J25" i="26"/>
  <c r="J49" i="26"/>
  <c r="J65" i="26"/>
  <c r="J81" i="26"/>
  <c r="J105" i="26"/>
  <c r="J121" i="26"/>
  <c r="J137" i="26"/>
  <c r="J161" i="26"/>
  <c r="J177" i="26"/>
  <c r="J193" i="26"/>
  <c r="J209" i="26"/>
  <c r="J225" i="26"/>
  <c r="J241" i="26"/>
  <c r="J289" i="26"/>
  <c r="J305" i="26"/>
  <c r="J345" i="26"/>
  <c r="J361" i="26"/>
  <c r="J377" i="26"/>
  <c r="J11" i="26"/>
  <c r="J36" i="26"/>
  <c r="J60" i="26"/>
  <c r="J92" i="26"/>
  <c r="J116" i="26"/>
  <c r="J140" i="26"/>
  <c r="J164" i="26"/>
  <c r="J188" i="26"/>
  <c r="J220" i="26"/>
  <c r="J252" i="26"/>
  <c r="J292" i="26"/>
  <c r="J324" i="26"/>
  <c r="J364" i="26"/>
  <c r="J132" i="26"/>
  <c r="J46" i="26"/>
  <c r="J86" i="26"/>
  <c r="J118" i="26"/>
  <c r="J150" i="26"/>
  <c r="J190" i="26"/>
  <c r="J16" i="26"/>
  <c r="J33" i="26"/>
  <c r="J41" i="26"/>
  <c r="J57" i="26"/>
  <c r="J73" i="26"/>
  <c r="J89" i="26"/>
  <c r="J97" i="26"/>
  <c r="J113" i="26"/>
  <c r="J129" i="26"/>
  <c r="J145" i="26"/>
  <c r="J153" i="26"/>
  <c r="J169" i="26"/>
  <c r="J185" i="26"/>
  <c r="J217" i="26"/>
  <c r="J233" i="26"/>
  <c r="J249" i="26"/>
  <c r="J257" i="26"/>
  <c r="J273" i="26"/>
  <c r="J281" i="26"/>
  <c r="J297" i="26"/>
  <c r="J313" i="26"/>
  <c r="J321" i="26"/>
  <c r="J337" i="26"/>
  <c r="J369" i="26"/>
  <c r="J9" i="26"/>
  <c r="J17" i="26"/>
  <c r="J26" i="26"/>
  <c r="J34" i="26"/>
  <c r="J42" i="26"/>
  <c r="J50" i="26"/>
  <c r="J58" i="26"/>
  <c r="J66" i="26"/>
  <c r="J74" i="26"/>
  <c r="J82" i="26"/>
  <c r="J90" i="26"/>
  <c r="J98" i="26"/>
  <c r="J106" i="26"/>
  <c r="J122" i="26"/>
  <c r="J130" i="26"/>
  <c r="J138" i="26"/>
  <c r="J146" i="26"/>
  <c r="J154" i="26"/>
  <c r="J162" i="26"/>
  <c r="J353" i="26"/>
  <c r="J276" i="26"/>
  <c r="J172" i="26"/>
  <c r="J38" i="26"/>
  <c r="J78" i="26"/>
  <c r="J126" i="26"/>
  <c r="J166" i="26"/>
  <c r="J10" i="26"/>
  <c r="J18" i="26"/>
  <c r="J27" i="26"/>
  <c r="J35" i="26"/>
  <c r="J43" i="26"/>
  <c r="J51" i="26"/>
  <c r="J59" i="26"/>
  <c r="J67" i="26"/>
  <c r="J75" i="26"/>
  <c r="J83" i="26"/>
  <c r="J91" i="26"/>
  <c r="J99" i="26"/>
  <c r="J107" i="26"/>
  <c r="J115" i="26"/>
  <c r="J29" i="26"/>
  <c r="J37" i="26"/>
  <c r="J45" i="26"/>
  <c r="J53" i="26"/>
  <c r="J61" i="26"/>
  <c r="J69" i="26"/>
  <c r="J77" i="26"/>
  <c r="J85" i="26"/>
  <c r="J93" i="26"/>
  <c r="J101" i="26"/>
  <c r="J109" i="26"/>
  <c r="J117" i="26"/>
  <c r="J125" i="26"/>
  <c r="J133" i="26"/>
  <c r="J141" i="26"/>
  <c r="J149" i="26"/>
  <c r="J157" i="26"/>
  <c r="J165" i="26"/>
  <c r="J173" i="26"/>
  <c r="J181" i="26"/>
  <c r="J189" i="26"/>
  <c r="J197" i="26"/>
  <c r="J205" i="26"/>
  <c r="J213" i="26"/>
  <c r="J221" i="26"/>
  <c r="J229" i="26"/>
  <c r="J237" i="26"/>
  <c r="J245" i="26"/>
  <c r="J253" i="26"/>
  <c r="J261" i="26"/>
  <c r="J269" i="26"/>
  <c r="J277" i="26"/>
  <c r="J285" i="26"/>
  <c r="J293" i="26"/>
  <c r="J301" i="26"/>
  <c r="J309" i="26"/>
  <c r="J317" i="26"/>
  <c r="J325" i="26"/>
  <c r="J333" i="26"/>
  <c r="J341" i="26"/>
  <c r="J349" i="26"/>
  <c r="J357" i="26"/>
  <c r="J365" i="26"/>
  <c r="J373" i="26"/>
  <c r="J381" i="26"/>
  <c r="J389" i="26"/>
  <c r="J362" i="26"/>
  <c r="J339" i="26"/>
  <c r="J326" i="26"/>
  <c r="J314" i="26"/>
  <c r="J275" i="26"/>
  <c r="J262" i="26"/>
  <c r="J250" i="26"/>
  <c r="J211" i="26"/>
  <c r="J198" i="26"/>
  <c r="J186" i="26"/>
  <c r="J171" i="26"/>
  <c r="J131" i="26"/>
  <c r="J382" i="26"/>
  <c r="J371" i="26"/>
  <c r="J350" i="26"/>
  <c r="J338" i="26"/>
  <c r="J299" i="26"/>
  <c r="J286" i="26"/>
  <c r="J274" i="26"/>
  <c r="J235" i="26"/>
  <c r="J222" i="26"/>
  <c r="J210" i="26"/>
  <c r="J170" i="26"/>
  <c r="J370" i="26"/>
  <c r="J323" i="26"/>
  <c r="J310" i="26"/>
  <c r="J298" i="26"/>
  <c r="J259" i="26"/>
  <c r="J246" i="26"/>
  <c r="J234" i="26"/>
  <c r="J195" i="26"/>
  <c r="J147" i="26"/>
  <c r="J15" i="26"/>
  <c r="J32" i="26"/>
  <c r="J40" i="26"/>
  <c r="J48" i="26"/>
  <c r="J64" i="26"/>
  <c r="J72" i="26"/>
  <c r="J80" i="26"/>
  <c r="J96" i="26"/>
  <c r="J104" i="26"/>
  <c r="J112" i="26"/>
  <c r="J128" i="26"/>
  <c r="J136" i="26"/>
  <c r="J144" i="26"/>
  <c r="J160" i="26"/>
  <c r="J168" i="26"/>
  <c r="J176" i="26"/>
  <c r="J192" i="26"/>
  <c r="J200" i="26"/>
  <c r="J208" i="26"/>
  <c r="J224" i="26"/>
  <c r="J232" i="26"/>
  <c r="J240" i="26"/>
  <c r="J264" i="26"/>
  <c r="J272" i="26"/>
  <c r="J296" i="26"/>
  <c r="J304" i="26"/>
  <c r="J328" i="26"/>
  <c r="J336" i="26"/>
  <c r="J360" i="26"/>
  <c r="J368" i="26"/>
  <c r="J379" i="26"/>
  <c r="J358" i="26"/>
  <c r="J347" i="26"/>
  <c r="J334" i="26"/>
  <c r="J322" i="26"/>
  <c r="J283" i="26"/>
  <c r="J270" i="26"/>
  <c r="J258" i="26"/>
  <c r="J219" i="26"/>
  <c r="J206" i="26"/>
  <c r="J194" i="26"/>
  <c r="J123" i="26"/>
  <c r="J294" i="26"/>
  <c r="J282" i="26"/>
  <c r="J243" i="26"/>
  <c r="J230" i="26"/>
  <c r="J218" i="26"/>
  <c r="J179" i="26"/>
  <c r="J163" i="26"/>
  <c r="J387" i="26"/>
  <c r="J366" i="26"/>
  <c r="J355" i="26"/>
  <c r="J331" i="26"/>
  <c r="J318" i="26"/>
  <c r="J306" i="26"/>
  <c r="J267" i="26"/>
  <c r="J254" i="26"/>
  <c r="J242" i="26"/>
  <c r="J203" i="26"/>
  <c r="J178" i="26"/>
  <c r="J139" i="26"/>
  <c r="J386" i="26"/>
  <c r="J354" i="26"/>
  <c r="J342" i="26"/>
  <c r="J330" i="26"/>
  <c r="J291" i="26"/>
  <c r="J278" i="26"/>
  <c r="J266" i="26"/>
  <c r="J227" i="26"/>
  <c r="J214" i="26"/>
  <c r="J202" i="26"/>
  <c r="J20" i="26"/>
  <c r="J22" i="26"/>
  <c r="D22" i="12" l="1"/>
  <c r="I8" i="20"/>
  <c r="I9" i="20"/>
  <c r="I10" i="20"/>
  <c r="I11" i="20"/>
  <c r="I12" i="20"/>
  <c r="I13" i="20"/>
  <c r="I15" i="20"/>
  <c r="I16" i="20"/>
  <c r="I17" i="20"/>
  <c r="I18" i="20"/>
  <c r="I19" i="20"/>
  <c r="I20" i="20"/>
  <c r="I21" i="20"/>
  <c r="I23" i="20"/>
  <c r="I24" i="20"/>
  <c r="I25" i="20"/>
  <c r="I26" i="20"/>
  <c r="I27" i="20"/>
  <c r="I28" i="20"/>
  <c r="I29" i="20"/>
  <c r="I32" i="20"/>
  <c r="I33" i="20"/>
  <c r="I34" i="20"/>
  <c r="I35" i="20"/>
  <c r="I36" i="20"/>
  <c r="I37" i="20"/>
  <c r="I38" i="20"/>
  <c r="I40" i="20"/>
  <c r="I41" i="20"/>
  <c r="I42" i="20"/>
  <c r="I43" i="20"/>
  <c r="I44" i="20"/>
  <c r="I45" i="20"/>
  <c r="I46" i="20"/>
  <c r="I47" i="20"/>
  <c r="I48" i="20"/>
  <c r="I49" i="20"/>
  <c r="I50" i="20"/>
  <c r="I51" i="20"/>
  <c r="I52" i="20"/>
  <c r="I53" i="20"/>
  <c r="I54" i="20"/>
  <c r="I56" i="20"/>
  <c r="I57" i="20"/>
  <c r="I58" i="20"/>
  <c r="I59" i="20"/>
  <c r="I60" i="20"/>
  <c r="I61" i="20"/>
  <c r="I62" i="20"/>
  <c r="I64" i="20"/>
  <c r="I65" i="20"/>
  <c r="I66" i="20"/>
  <c r="I67" i="20"/>
  <c r="I68" i="20"/>
  <c r="I69" i="20"/>
  <c r="I70" i="20"/>
  <c r="I71" i="20"/>
  <c r="I72" i="20"/>
  <c r="I73" i="20"/>
  <c r="I74" i="20"/>
  <c r="I75" i="20"/>
  <c r="I76" i="20"/>
  <c r="I77" i="20"/>
  <c r="I78" i="20"/>
  <c r="I80" i="20"/>
  <c r="I81" i="20"/>
  <c r="I82" i="20"/>
  <c r="I83" i="20"/>
  <c r="I84" i="20"/>
  <c r="I85" i="20"/>
  <c r="I86" i="20"/>
  <c r="I87" i="20"/>
  <c r="I88" i="20"/>
  <c r="I89" i="20"/>
  <c r="I90" i="20"/>
  <c r="I91" i="20"/>
  <c r="I92" i="20"/>
  <c r="I93" i="20"/>
  <c r="I94" i="20"/>
  <c r="I95" i="20"/>
  <c r="I96" i="20"/>
  <c r="I97" i="20"/>
  <c r="I98" i="20"/>
  <c r="I99" i="20"/>
  <c r="I100" i="20"/>
  <c r="I101" i="20"/>
  <c r="I102" i="20"/>
  <c r="I104" i="20"/>
  <c r="I105" i="20"/>
  <c r="I106" i="20"/>
  <c r="I107" i="20"/>
  <c r="I108" i="20"/>
  <c r="I109" i="20"/>
  <c r="I110" i="20"/>
  <c r="I112" i="20"/>
  <c r="I113" i="20"/>
  <c r="I114" i="20"/>
  <c r="I115" i="20"/>
  <c r="I116" i="20"/>
  <c r="I117" i="20"/>
  <c r="I118" i="20"/>
  <c r="I119" i="20"/>
  <c r="I120" i="20"/>
  <c r="I121" i="20"/>
  <c r="I122" i="20"/>
  <c r="I123" i="20"/>
  <c r="I124" i="20"/>
  <c r="I125" i="20"/>
  <c r="I126" i="20"/>
  <c r="I128" i="20"/>
  <c r="I129" i="20"/>
  <c r="I130" i="20"/>
  <c r="I131" i="20"/>
  <c r="I132" i="20"/>
  <c r="I133" i="20"/>
  <c r="I134"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230" i="20"/>
  <c r="I231" i="20"/>
  <c r="I232" i="20"/>
  <c r="I233" i="20"/>
  <c r="I234" i="20"/>
  <c r="I235" i="20"/>
  <c r="I14" i="20"/>
  <c r="I22" i="20"/>
  <c r="I30" i="20"/>
  <c r="I31" i="20"/>
  <c r="I39" i="20"/>
  <c r="I55" i="20"/>
  <c r="I63" i="20"/>
  <c r="I79" i="20"/>
  <c r="I103" i="20"/>
  <c r="I111" i="20"/>
  <c r="I127" i="20"/>
  <c r="I135" i="20"/>
  <c r="F371" i="26" l="1"/>
  <c r="D19" i="12"/>
  <c r="D39" i="12" l="1"/>
  <c r="D38" i="12" s="1"/>
  <c r="D13" i="12" s="1"/>
  <c r="D40" i="12" l="1"/>
  <c r="D36" i="12" s="1"/>
  <c r="F10" i="26"/>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9" i="26"/>
  <c r="E8" i="20" l="1"/>
  <c r="E9" i="20"/>
  <c r="E11" i="20"/>
  <c r="E12" i="20"/>
  <c r="E13" i="20"/>
  <c r="E14" i="20"/>
  <c r="E15" i="20"/>
  <c r="E16" i="20"/>
  <c r="E17" i="20"/>
  <c r="E18" i="20"/>
  <c r="E19" i="20"/>
  <c r="E20" i="20"/>
  <c r="E21" i="20"/>
  <c r="E22" i="20"/>
  <c r="E23" i="20"/>
  <c r="E24"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7" i="20"/>
  <c r="I8" i="26" l="1"/>
  <c r="I7" i="26" l="1"/>
  <c r="D26" i="12" s="1"/>
  <c r="D18" i="12" s="1"/>
  <c r="J8" i="26"/>
  <c r="J7" i="26" s="1"/>
  <c r="D12" i="12" l="1"/>
  <c r="D17" i="12"/>
  <c r="D14" i="12"/>
  <c r="I7" i="20" l="1"/>
  <c r="D11" i="12" l="1"/>
</calcChain>
</file>

<file path=xl/sharedStrings.xml><?xml version="1.0" encoding="utf-8"?>
<sst xmlns="http://schemas.openxmlformats.org/spreadsheetml/2006/main" count="2063" uniqueCount="184">
  <si>
    <t>Kods</t>
  </si>
  <si>
    <t>Koda nosaukums</t>
  </si>
  <si>
    <t>Detalizēts izdevumu aprēķins</t>
  </si>
  <si>
    <t>Atlīdzība</t>
  </si>
  <si>
    <t>Atalgojums</t>
  </si>
  <si>
    <t>Darba devēja valsts sociālās apdrošināšanas obligātās iemaksas</t>
  </si>
  <si>
    <t>Preces un pakalpojumi</t>
  </si>
  <si>
    <t>23,59% no aprēķinātā atalgojuma</t>
  </si>
  <si>
    <t>Izdevumi, kas saistīti ar operatīvo darbību</t>
  </si>
  <si>
    <t>Degviela</t>
  </si>
  <si>
    <t>Mēnešalga amatpersonām ar speciālajām dienesta pakāpēm</t>
  </si>
  <si>
    <t>Pārējie komandējumu un darba braucienu izdevumi</t>
  </si>
  <si>
    <t>Ēdināšanas izdevumi</t>
  </si>
  <si>
    <t xml:space="preserve">Piemaksa par nakts darbu </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</si>
  <si>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</si>
  <si>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</si>
  <si>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</si>
  <si>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</si>
  <si>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</si>
  <si>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</si>
  <si>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Nr. p.k.</t>
  </si>
  <si>
    <t>Struktūrvienība</t>
  </si>
  <si>
    <t>Amats</t>
  </si>
  <si>
    <t>Mēnešalga amatpersonām ar speciālajām pakāpēm</t>
  </si>
  <si>
    <t>Stundas likme</t>
  </si>
  <si>
    <t>Stundu skaits</t>
  </si>
  <si>
    <t>Piemaksa par nakts darbu</t>
  </si>
  <si>
    <t xml:space="preserve"> DD VSAOI </t>
  </si>
  <si>
    <t>kopā</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</si>
  <si>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</si>
  <si>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</si>
  <si>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</si>
  <si>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</si>
  <si>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</si>
  <si>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</si>
  <si>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</si>
  <si>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</si>
  <si>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</si>
  <si>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Ministru kabineta rīkojuma projekta “Par apropriācijas pārdali no budžeta resora</t>
  </si>
  <si>
    <t xml:space="preserve"> “74. Gadskārtējā valsts budžeta izpildes procesā pārdalāmais finansējums”</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</si>
  <si>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</si>
  <si>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</si>
  <si>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</si>
  <si>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</si>
  <si>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</si>
  <si>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</si>
  <si>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</si>
  <si>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 - izdienas pensionārs</t>
  </si>
  <si>
    <t>Vidzemes reģiona pārvalde</t>
  </si>
  <si>
    <t>Zemgales reģiona pārvalde</t>
  </si>
  <si>
    <t>Samaksa par virsstundu darbu</t>
  </si>
  <si>
    <t>1.tabula</t>
  </si>
  <si>
    <t>2.tabula</t>
  </si>
  <si>
    <t>3.tabula</t>
  </si>
  <si>
    <t>4.tabula</t>
  </si>
  <si>
    <t>Kurzemes reģiona pārvalde</t>
  </si>
  <si>
    <r>
      <t xml:space="preserve">Negazēts dzeramais ūdens 5 L / 408 gab. x 0,6869 </t>
    </r>
    <r>
      <rPr>
        <i/>
        <sz val="11"/>
        <rFont val="Times New Roman"/>
        <family val="1"/>
        <charset val="186"/>
      </rPr>
      <t>euro</t>
    </r>
    <r>
      <rPr>
        <sz val="11"/>
        <rFont val="Times New Roman"/>
        <family val="1"/>
        <charset val="186"/>
      </rPr>
      <t xml:space="preserve"> = 280,26 </t>
    </r>
    <r>
      <rPr>
        <i/>
        <sz val="11"/>
        <rFont val="Times New Roman"/>
        <family val="1"/>
        <charset val="186"/>
      </rPr>
      <t>euro</t>
    </r>
    <r>
      <rPr>
        <sz val="11"/>
        <rFont val="Times New Roman"/>
        <family val="1"/>
        <charset val="186"/>
      </rPr>
      <t xml:space="preserve">
Lietusmētelis 49 gab. x 10,77 </t>
    </r>
    <r>
      <rPr>
        <i/>
        <sz val="11"/>
        <rFont val="Times New Roman"/>
        <family val="1"/>
        <charset val="186"/>
      </rPr>
      <t>euro</t>
    </r>
    <r>
      <rPr>
        <sz val="11"/>
        <rFont val="Times New Roman"/>
        <family val="1"/>
        <charset val="186"/>
      </rPr>
      <t xml:space="preserve"> = 527,73 </t>
    </r>
    <r>
      <rPr>
        <i/>
        <sz val="11"/>
        <rFont val="Times New Roman"/>
        <family val="1"/>
        <charset val="186"/>
      </rPr>
      <t>euro</t>
    </r>
  </si>
  <si>
    <t>Samaksa par virsstundu darbu un darbu svētku dienās</t>
  </si>
  <si>
    <t>Piemaksa  par darbu svētku dienās</t>
  </si>
  <si>
    <t>***- izdienas pensija</t>
  </si>
  <si>
    <t>Izdevumi, kas saistīti ar operatīvo darbību _____________________</t>
  </si>
  <si>
    <t>26.09.2023.-08.10.2023/</t>
  </si>
  <si>
    <t>30.09.2023.-17.10.2023/</t>
  </si>
  <si>
    <t>26.09.2023.-17.10.2023/</t>
  </si>
  <si>
    <t>03.09.2023.-26.09.2023/</t>
  </si>
  <si>
    <t>kopā:</t>
  </si>
  <si>
    <t>Dienas nauda (kopsumma)</t>
  </si>
  <si>
    <t>Likme</t>
  </si>
  <si>
    <t>Dienu skaits</t>
  </si>
  <si>
    <t>Laika periods</t>
  </si>
  <si>
    <t>6.tabula</t>
  </si>
  <si>
    <t>programmas 22.00.00 “Valsts ārējās robežas drošības pasākumu nodrošināšana””</t>
  </si>
  <si>
    <t>1) Piemaksa par virsstundu darbu
Detalizēts aprēķins par laika periodu no 2024. gada 01. maija līdz 31. maijam  2.tabulā.
Iesaistītas ___ personas, kopējais iesaistes laiks _________ stundas.</t>
  </si>
  <si>
    <r>
      <t xml:space="preserve">Detalizēts aprēķins samaksai </t>
    </r>
    <r>
      <rPr>
        <b/>
        <sz val="12"/>
        <color rgb="FFFF0000"/>
        <rFont val="Times New Roman"/>
        <family val="1"/>
        <charset val="186"/>
      </rPr>
      <t xml:space="preserve">par virsstundu darbu </t>
    </r>
    <r>
      <rPr>
        <b/>
        <sz val="12"/>
        <rFont val="Times New Roman"/>
        <family val="1"/>
        <charset val="186"/>
      </rPr>
      <t>amatpersonām ar speciālo dienesta pakāpi, sniedzot atbalstu Valsts robežsardzei Latvijas Republikas-Baltkrievijas Republikas valsts robežas nelikumīgas šķērsošanas nodrošināšanā, par laika periodu no 2024. gada 01. maija līdz 31. maijam.</t>
    </r>
  </si>
  <si>
    <t xml:space="preserve">Degvielas izmaksu aprēķins degvielas izdevumiem sniedzot atbalstu Valsts robežsardzei Latvijas Republikas-Baltkrievijas Republikas valsts robežas nelikumīgas šķērsošanas nodrošināšanā par laika periodu 
no 2024. gada 01. maija līdz 31. maijam. </t>
  </si>
  <si>
    <t>Detalizēts aprēķins dienas naudas samaksai amatpersonām ar speciālajām dienesta pakāpēm, sniedzot atbalstu Valsts robežsardzei Latvijas Republikas-Baltkrievijas Republikas valsts robežas robežuzraudzības nodrošināšanā 
par laika perioduno 2024. gada 01. maija līdz 31. maijam</t>
  </si>
  <si>
    <r>
      <t xml:space="preserve">Papīra dvieļi / 72 gab. x 2,0933 </t>
    </r>
    <r>
      <rPr>
        <i/>
        <sz val="11"/>
        <rFont val="Times New Roman"/>
        <family val="1"/>
        <charset val="186"/>
      </rPr>
      <t>euro</t>
    </r>
    <r>
      <rPr>
        <sz val="11"/>
        <rFont val="Times New Roman"/>
        <family val="1"/>
        <charset val="186"/>
      </rPr>
      <t xml:space="preserve"> = 150,72 </t>
    </r>
    <r>
      <rPr>
        <i/>
        <sz val="11"/>
        <rFont val="Times New Roman"/>
        <family val="1"/>
        <charset val="186"/>
      </rPr>
      <t>euro</t>
    </r>
  </si>
  <si>
    <r>
      <t xml:space="preserve">Dienesta viesnīcas pakalpojumi
Naktsmītnes izdevumi Daugavpilī:
2 nakts x 10 gultasvietas x 15,00 </t>
    </r>
    <r>
      <rPr>
        <i/>
        <sz val="11"/>
        <rFont val="Times New Roman"/>
        <family val="1"/>
        <charset val="186"/>
      </rPr>
      <t>euro</t>
    </r>
    <r>
      <rPr>
        <sz val="11"/>
        <rFont val="Times New Roman"/>
        <family val="1"/>
        <charset val="186"/>
      </rPr>
      <t xml:space="preserve"> =  300,00 </t>
    </r>
    <r>
      <rPr>
        <i/>
        <sz val="11"/>
        <rFont val="Times New Roman"/>
        <family val="1"/>
        <charset val="186"/>
      </rPr>
      <t>euro</t>
    </r>
    <r>
      <rPr>
        <sz val="11"/>
        <rFont val="Times New Roman"/>
        <family val="1"/>
        <charset val="186"/>
      </rPr>
      <t xml:space="preserve">;
6 nakts x 11 gultasvietas × 15,00 </t>
    </r>
    <r>
      <rPr>
        <i/>
        <sz val="11"/>
        <rFont val="Times New Roman"/>
        <family val="1"/>
        <charset val="186"/>
      </rPr>
      <t>euro</t>
    </r>
    <r>
      <rPr>
        <sz val="11"/>
        <rFont val="Times New Roman"/>
        <family val="1"/>
        <charset val="186"/>
      </rPr>
      <t xml:space="preserve"> =  990,00 </t>
    </r>
    <r>
      <rPr>
        <i/>
        <sz val="11"/>
        <rFont val="Times New Roman"/>
        <family val="1"/>
        <charset val="186"/>
      </rPr>
      <t xml:space="preserve">euro;
</t>
    </r>
    <r>
      <rPr>
        <sz val="11"/>
        <rFont val="Times New Roman"/>
        <family val="1"/>
        <charset val="186"/>
      </rPr>
      <t xml:space="preserve">
Aprēķins veikts par dienesta viesnīcas pakalpojumiem (naktsmītni), kas tika nodrošināti no 2024.gada 23. aprīļa līdz 30. aprīlim,  
izdevumi pakalpojuma sniedzējam tika apmaksāti 2024.gada maijā. </t>
    </r>
  </si>
  <si>
    <r>
      <t xml:space="preserve">Aprēķins veikts par ēdināšanas pakalpojumiem, kas tika nodrošināti 
2024.gada 23. aprīļa līdz 30. aprīlim,  izdevumi pakalpojuma sniedzējam tika apmaksāti 2024.gada maijā. 
Ēdināšanas pakalpojumi Daugavpilī: 
brokastis 49 porcijas × 8,00 </t>
    </r>
    <r>
      <rPr>
        <i/>
        <sz val="11"/>
        <rFont val="Times New Roman"/>
        <family val="1"/>
        <charset val="186"/>
      </rPr>
      <t>euro</t>
    </r>
    <r>
      <rPr>
        <sz val="11"/>
        <rFont val="Times New Roman"/>
        <family val="1"/>
        <charset val="186"/>
      </rPr>
      <t xml:space="preserve"> = 392,00 </t>
    </r>
    <r>
      <rPr>
        <i/>
        <sz val="11"/>
        <rFont val="Times New Roman"/>
        <family val="1"/>
        <charset val="186"/>
      </rPr>
      <t>euro;</t>
    </r>
    <r>
      <rPr>
        <sz val="11"/>
        <rFont val="Times New Roman"/>
        <family val="1"/>
        <charset val="186"/>
      </rPr>
      <t xml:space="preserve">
pusdienas 60 porcijas × 9,00 </t>
    </r>
    <r>
      <rPr>
        <i/>
        <sz val="11"/>
        <rFont val="Times New Roman"/>
        <family val="1"/>
        <charset val="186"/>
      </rPr>
      <t>euro</t>
    </r>
    <r>
      <rPr>
        <sz val="11"/>
        <rFont val="Times New Roman"/>
        <family val="1"/>
        <charset val="186"/>
      </rPr>
      <t xml:space="preserve"> = 540,00</t>
    </r>
    <r>
      <rPr>
        <i/>
        <sz val="11"/>
        <rFont val="Times New Roman"/>
        <family val="1"/>
        <charset val="186"/>
      </rPr>
      <t xml:space="preserve"> euro</t>
    </r>
    <r>
      <rPr>
        <sz val="11"/>
        <rFont val="Times New Roman"/>
        <family val="1"/>
        <charset val="186"/>
      </rPr>
      <t>;
vakariņas 57 porcijas × 10,00</t>
    </r>
    <r>
      <rPr>
        <i/>
        <sz val="11"/>
        <rFont val="Times New Roman"/>
        <family val="1"/>
        <charset val="186"/>
      </rPr>
      <t xml:space="preserve"> euro</t>
    </r>
    <r>
      <rPr>
        <sz val="11"/>
        <rFont val="Times New Roman"/>
        <family val="1"/>
        <charset val="186"/>
      </rPr>
      <t xml:space="preserve"> = 570,00 </t>
    </r>
    <r>
      <rPr>
        <i/>
        <sz val="11"/>
        <rFont val="Times New Roman"/>
        <family val="1"/>
        <charset val="186"/>
      </rPr>
      <t xml:space="preserve">euro;
</t>
    </r>
    <r>
      <rPr>
        <sz val="11"/>
        <rFont val="Times New Roman"/>
        <family val="1"/>
        <charset val="186"/>
      </rPr>
      <t xml:space="preserve">launags (sausā uztura paka uz 24 stundam) 27 pakas × 27,00 </t>
    </r>
    <r>
      <rPr>
        <i/>
        <sz val="11"/>
        <rFont val="Times New Roman"/>
        <family val="1"/>
        <charset val="186"/>
      </rPr>
      <t>euro</t>
    </r>
    <r>
      <rPr>
        <sz val="11"/>
        <rFont val="Times New Roman"/>
        <family val="1"/>
        <charset val="186"/>
      </rPr>
      <t xml:space="preserve"> = 729,00</t>
    </r>
    <r>
      <rPr>
        <i/>
        <sz val="11"/>
        <rFont val="Times New Roman"/>
        <family val="1"/>
        <charset val="186"/>
      </rPr>
      <t xml:space="preserve"> euro;</t>
    </r>
    <r>
      <rPr>
        <sz val="11"/>
        <rFont val="Times New Roman"/>
        <family val="1"/>
        <charset val="186"/>
      </rPr>
      <t xml:space="preserve">
launags (sausā uztura paka) 2 pakas × 18,00 </t>
    </r>
    <r>
      <rPr>
        <i/>
        <sz val="11"/>
        <rFont val="Times New Roman"/>
        <family val="1"/>
        <charset val="186"/>
      </rPr>
      <t>euro</t>
    </r>
    <r>
      <rPr>
        <sz val="11"/>
        <rFont val="Times New Roman"/>
        <family val="1"/>
        <charset val="186"/>
      </rPr>
      <t xml:space="preserve"> = 36,00 </t>
    </r>
    <r>
      <rPr>
        <i/>
        <sz val="11"/>
        <rFont val="Times New Roman"/>
        <family val="1"/>
        <charset val="186"/>
      </rPr>
      <t>euro.</t>
    </r>
    <r>
      <rPr>
        <sz val="11"/>
        <rFont val="Times New Roman"/>
        <family val="1"/>
        <charset val="186"/>
      </rPr>
      <t xml:space="preserve">
Saskaņā ar līgumu par izmitināšanu un ēdināšanu Daugavpilī ir noteikts, ka ēdināšana 3 reizes dienā nedrīkst pārsniegt 27,00 </t>
    </r>
    <r>
      <rPr>
        <i/>
        <sz val="11"/>
        <rFont val="Times New Roman"/>
        <family val="1"/>
        <charset val="186"/>
      </rPr>
      <t>euro</t>
    </r>
    <r>
      <rPr>
        <sz val="11"/>
        <rFont val="Times New Roman"/>
        <family val="1"/>
        <charset val="186"/>
      </rPr>
      <t xml:space="preserve">:
Ēdināšanas izmaksas sastāda:
Brokastis 8 </t>
    </r>
    <r>
      <rPr>
        <i/>
        <sz val="11"/>
        <rFont val="Times New Roman"/>
        <family val="1"/>
        <charset val="186"/>
      </rPr>
      <t>euro</t>
    </r>
    <r>
      <rPr>
        <sz val="11"/>
        <rFont val="Times New Roman"/>
        <family val="1"/>
        <charset val="186"/>
      </rPr>
      <t xml:space="preserve"> /1 pers
Pusdienas 9</t>
    </r>
    <r>
      <rPr>
        <i/>
        <sz val="11"/>
        <rFont val="Times New Roman"/>
        <family val="1"/>
        <charset val="186"/>
      </rPr>
      <t xml:space="preserve"> euro </t>
    </r>
    <r>
      <rPr>
        <sz val="11"/>
        <rFont val="Times New Roman"/>
        <family val="1"/>
        <charset val="186"/>
      </rPr>
      <t xml:space="preserve">/1 pers
Vakariņas 10 </t>
    </r>
    <r>
      <rPr>
        <i/>
        <sz val="11"/>
        <rFont val="Times New Roman"/>
        <family val="1"/>
        <charset val="186"/>
      </rPr>
      <t>euro</t>
    </r>
    <r>
      <rPr>
        <sz val="11"/>
        <rFont val="Times New Roman"/>
        <family val="1"/>
        <charset val="186"/>
      </rPr>
      <t xml:space="preserve"> /1 pers
Amatpersonām, kuras ir maiņā uz robežas un tām nav iespējams atgriezties uz pusdienām un vakariņām, tad, lai nodrošinātu ēdināšanu amatpersonām dod līdzi pārtikas pakas: 
sausie produkti uz 24 stundām - 27 </t>
    </r>
    <r>
      <rPr>
        <i/>
        <sz val="11"/>
        <rFont val="Times New Roman"/>
        <family val="1"/>
        <charset val="186"/>
      </rPr>
      <t>euro</t>
    </r>
    <r>
      <rPr>
        <sz val="11"/>
        <rFont val="Times New Roman"/>
        <family val="1"/>
        <charset val="186"/>
      </rPr>
      <t xml:space="preserve"> /1 pers.
sausie produkti (vakariņaas un brokastis) - 18 </t>
    </r>
    <r>
      <rPr>
        <i/>
        <sz val="11"/>
        <rFont val="Times New Roman"/>
        <family val="1"/>
        <charset val="186"/>
      </rPr>
      <t>euro</t>
    </r>
    <r>
      <rPr>
        <sz val="11"/>
        <rFont val="Times New Roman"/>
        <family val="1"/>
        <charset val="186"/>
      </rPr>
      <t xml:space="preserve"> /1 pers.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</si>
  <si>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Peugeot Boxer</t>
  </si>
  <si>
    <t>VW Crafter</t>
  </si>
  <si>
    <t>VW Tiguan</t>
  </si>
  <si>
    <t>Renault Trafic</t>
  </si>
  <si>
    <t>Ford Transit Custom</t>
  </si>
  <si>
    <t>VP LATGALES RP ZIEMEĻLATGALES IECIRKNIS</t>
  </si>
  <si>
    <t>iecirkņa priekšnieka vietnieks, Reaģēšanas nodaļas priekšnieks</t>
  </si>
  <si>
    <t>VP LATGALES RP DIENVIDLATGALES IECIRKŅA REAĢĒŠANAS NODAĻAS 3.GRUPA</t>
  </si>
  <si>
    <t>vecākais inspektors</t>
  </si>
  <si>
    <t>VP LATGALES RP DIENVIDLATGALES IECIRKŅA REAĢĒŠANAS NODAĻAS 7.GRUPA</t>
  </si>
  <si>
    <t>inspektors</t>
  </si>
  <si>
    <t>jaunākais inspektors</t>
  </si>
  <si>
    <t>VP LATGALES RP DIENVIDLATGALES IECIRKŅA IZMEKLĒŠANAS NODAĻAS 5.GRUPA</t>
  </si>
  <si>
    <t>VP LATGALES RP DIENVIDLATGALES IECIRKŅA REAĢĒŠANAS NODAĻAS 1.GRUPA</t>
  </si>
  <si>
    <t>VP LATGALES RP ZIEMEĻLATGALES IECIRKŅA PREVENCIJAS GRUPA</t>
  </si>
  <si>
    <t>VP LATGALES RP ZIEMEĻLATGALES IECIRKŅA REAĢĒŠANAS NODAĻAS 9.GRUPA</t>
  </si>
  <si>
    <t>VP LATGALES RP KĀRTPB ATĻAUJU SISTĒMAS GRUPA</t>
  </si>
  <si>
    <t>VP LATGALES RP DIENVIDLATGALES IECIRKŅA IZMEKLĒŠANAS NODAĻAS 7.GRUPA</t>
  </si>
  <si>
    <t>VP LATGALES RP ZIEMEĻLATGALES IECIRKŅA REAĢĒŠANAS NODAĻAS 10.GRUPA</t>
  </si>
  <si>
    <t>galvenais inspektors</t>
  </si>
  <si>
    <t>VP LATGALES RP DIENVIDLATGALES IECIRKŅA REAĢĒŠANAS NODAĻAS 6.GRUPA</t>
  </si>
  <si>
    <t>VP LATGALES RP ZIEMEĻLATGALES IECIRKŅA IZMEKLĒŠANAS NODAĻAS 2.GRUPA</t>
  </si>
  <si>
    <t>VP LATGALES RP DIENVIDLATGALES IECIRKŅA IZMEKLĒŠANAS NODAĻAS 2.GRUPA</t>
  </si>
  <si>
    <t>VP LATGALES RP DIENVIDLATGALES IECIRKŅA REAĢĒŠANAS NODAĻAS 2.GRUPA</t>
  </si>
  <si>
    <t>VP LATGALES RP DIENVIDLATGALES IECIRKŅA IZMEKLĒŠANAS NODAĻAS 8.GRUPA</t>
  </si>
  <si>
    <t>VP LATGALES RP ZIEMEĻLATGALES IECIRKŅA IZMEKLĒŠANAS NODAĻAS 3.GRUPA</t>
  </si>
  <si>
    <t>VP LATGALES REĢIONA PĀRVALDES DISCIPLINĀRĀS UZRAUDZĪBAS GRUPA</t>
  </si>
  <si>
    <t>VP LATGALES RP KĀRTPB RESURSU UN KRĪZES VADĪBAS NODAĻA</t>
  </si>
  <si>
    <t>nodaļas priekšnieks</t>
  </si>
  <si>
    <t>VP LATGALES RP ZIEMEĻLATGALES IECIRKŅA IZMEKLĒŠANAS NODAĻAS 5.GRUPA</t>
  </si>
  <si>
    <t>VP LATGALES RP DIENVIDLATGALES IECIRKŅA REAĢĒŠANAS NODAĻAS 10.GRUPA</t>
  </si>
  <si>
    <t>VP LATGALES RP ZIEMEĻLATGALES IECIRKŅA REAĢĒŠANAS NODAĻAS 6.GRUPA</t>
  </si>
  <si>
    <t>VP LATGALES RP DIENVIDLATGALES IECIRKŅA IZMEKLĒŠANAS NODAĻAS 6.GRUPA</t>
  </si>
  <si>
    <t>VP LATGALES RP ZIEMEĻLATGALES IECIRKŅA REAĢĒŠANAS NODAĻAS 8.GRUPA</t>
  </si>
  <si>
    <t>VP LATGALES RP ZIEMEĻLATGALES IECIRKŅA IZMEKLĒŠANAS NODAĻAS 6.GRUPA</t>
  </si>
  <si>
    <t>VP LATGALES RP DIENVIDLATGALES IECIRKŅA PREVENCIJAS GRUPA</t>
  </si>
  <si>
    <t>nodaļas priekšnieka vietnieks</t>
  </si>
  <si>
    <t>VP LATGALES RP KĀRTPB PREVENCIJAS GRUPA</t>
  </si>
  <si>
    <t>VP LATGALES RP DIENVIDLATGALES IECIRKŅA IZMEKLĒŠANAS NODAĻAS 9.GRUPA</t>
  </si>
  <si>
    <t>VP LATGALES RP ZIEMEĻLATGALES IECIRKŅA REAĢĒŠANAS NODAĻAS 1.GRUPA</t>
  </si>
  <si>
    <t>VP LATGALES RP ZIEMEĻLATGALES IECIRKŅA IZMEKLĒŠANAS NODAĻAS 9.GRUPA</t>
  </si>
  <si>
    <t>VP LATGALES RP ZIEMEĻLATGALES IECIRKŅA IZMEKLĒŠANAS NODAĻAS 1.GRUPA</t>
  </si>
  <si>
    <t>VP LATGALES RP ZIEMEĻLATGALES IECIRKŅA REAĢĒŠANAS NODAĻAS 7.GRUPA</t>
  </si>
  <si>
    <t>VP GKĀRTPP RKVP SPECIĀLO UZDEVUMU BATALJONA 5.ROTA (VIDZEMES REĢIONA)</t>
  </si>
  <si>
    <t>VP GKĀRTPP RKVP SPECIĀLO UZDEVUMU BATALJONA 7.ROTA (KURZEMES REĢIONA)</t>
  </si>
  <si>
    <t>VP LATGALES RP DIENVIDLATGALES IECIRKŅA REAĢĒŠANAS NODAĻAS 9.GRUPA</t>
  </si>
  <si>
    <t>VP LATGALES RP DIENVIDLATGALES IECIRKŅA REAĢĒŠANAS NODAĻAS 5.GRUPA</t>
  </si>
  <si>
    <t>VP LATGALES RP KRIMPB EKONOMISKO NOZIEGUMU APKAROŠANAS NODAĻA</t>
  </si>
  <si>
    <t>VP LATGALES RP DIENVIDLATGALES IECIRKŅA REAĢĒŠANAS NODAĻAS 4.GRUPA</t>
  </si>
  <si>
    <t>VP LATGALES RP ZIEMEĻLATGALES IECIRKŅA REAĢĒŠANAS NODAĻAS 2.GRUPA</t>
  </si>
  <si>
    <t>VP LATGALES RP ZIEMEĻLATGALES IECIRKŅA REAĢĒŠANAS NODAĻAS 4.GRUPA</t>
  </si>
  <si>
    <t>VP LATGALES RP DIENVIDLATGALES IECIRKŅA IZMEKLĒŠANAS NODAĻAS 1.GRUPA</t>
  </si>
  <si>
    <t>VP LATGALES RP KRIMPB RĒZEKNES REĢIONĀLĀ NODAĻA</t>
  </si>
  <si>
    <t>VP LATGALES REĢIONA PĀRVALDES VADĪBA</t>
  </si>
  <si>
    <t>reģiona pārvaldes priekšnieka vietnieks, kārtības policijas biroja priekšnieks</t>
  </si>
  <si>
    <t>rotas komandieris</t>
  </si>
  <si>
    <t>VP LATGALES RP ZIEMEĻLATGALES IECIRKŅA IZMEKLĒŠANAS NODAĻAS 7.GRUPA</t>
  </si>
  <si>
    <t>VP LATGALES RP DIENVIDLATGALES IECIRKŅA REAĢĒŠANAS NODAĻAS 8.GRUPA</t>
  </si>
  <si>
    <t>rotas komandiera vietnieks</t>
  </si>
  <si>
    <t>VP LATGALES RP DIENVIDLATGALES IECIRKNIS</t>
  </si>
  <si>
    <t>iecirkņa priekšnieka vietnieks, Izmeklēšanas nodaļas priekšnieks</t>
  </si>
  <si>
    <t>VP LATGALES RP KĀRTPB SŪDZĪBU IZSKATĪŠANAS GRUPA</t>
  </si>
  <si>
    <t>iecirkņa priekšnieks</t>
  </si>
  <si>
    <t>VP LATGALES RP ZIEMEĻLATGALES IECIRKŅA IZMEKLĒŠANAS NODAĻAS 8.GRUPA</t>
  </si>
  <si>
    <t>VP LATGALES RP ZIEMEĻLATGALES IECIRKŅA IZMEKLĒŠANAS NODAĻAS 4.GRUPA</t>
  </si>
  <si>
    <t>VP LATGALES RP KĀRTĪBAS POLICIJAS BIROJS (LRP KĀRTPB)</t>
  </si>
  <si>
    <t>biroja priekšnieka vietnieks</t>
  </si>
  <si>
    <t>VP LATGALES RP DIENVIDLATGALES IECIRKŅA IZMEKLĒŠANAS NODAĻAS 3.GRUPA</t>
  </si>
  <si>
    <t>galvenais inspektors (informācijas sistēmu drošības pārzinis)</t>
  </si>
  <si>
    <t>VP LATGALES RP ZIEMEĻLATGALES IECIRKŅA IZMEKLĒŠANAS NODAĻAS 10.GRUPA</t>
  </si>
  <si>
    <t>VP GKĀRTPP RKVP KINOLOĢIJAS NODAĻA</t>
  </si>
  <si>
    <t>VP LATGALES RP DIENVIDLATGALES IECIRKŅA IZMEKLĒŠANAS NODAĻAS 4.GRUPA</t>
  </si>
  <si>
    <t>VP LATGALES RP ZIEMEĻLATGALES IECIRKŅA REAĢĒŠANAS NODAĻAS 3.GRUPA</t>
  </si>
  <si>
    <t>VP LATGALES RP KRIMPB KRIMINĀLIZLŪKOŠANAS INFORMĀCIJAS ANALĪZES GRUPA</t>
  </si>
  <si>
    <t>VP LATGALES RP KRIMPB ORGANIZĒTĀS NOZIEDZĪBAS SMAGO UN SĒRIJVEIDA NOZIEGUMU APKAROŠANAS NODAĻA</t>
  </si>
  <si>
    <t>VP LATGALES RP ZIEMEĻLATGALES IECIRKŅA REAĢĒŠANAS NODAĻAS 5.GRUPA</t>
  </si>
  <si>
    <t>VP GKĀRTPP RKVP SPECIĀLO UZDEVUMU BATALJONA 6.ROTA (ZEMGALES REĢIONA)</t>
  </si>
  <si>
    <t>***</t>
  </si>
  <si>
    <t xml:space="preserve">Piemaksa par nakts darbu amatpersonām ar speciālajām dienesta pakāpēm, kuras laika periodā no 2024. gada 01. maija līdz 31. maijam tika iesaistītas atbalsta sniegšanā Valsts robežsardzei Latvijas Republikas-Baltkrievijas Republikas valsts robežas robežuzraudzības nodrošināšanā </t>
  </si>
  <si>
    <t>VP LATGALES RP SLEPENĪBAS REŽĪMA NODROŠINĀŠANAS
 UN SEVIŠĶĀS LIETVEDĪBAS GRUPA</t>
  </si>
  <si>
    <t>Detalizēts aprēķins par laika periodu no 2024. gada 01. maija līdz 31. maijam 1.tabulā.
Iesaistītas 229 personas, kopējais iesaistes laiks 3 455,50 stundas.</t>
  </si>
  <si>
    <t>23,59% no aprēķinātā atalgojuma
* izņemot 2 personas, kurām tiek piemērota nodokļu likme 21,94% (izdienas pensionārs)</t>
  </si>
  <si>
    <t>Detalizēts aprēķins piemaksai par darbu svētku dienās amatpersonām ar speciālo dienesta pakāpi, sniedzot atbalstu Valsts robežsardzei Latvijas Republikas-Baltkrievijas Republikas valsts robežas nelikumīgas šķērsošanas nodrošināšanā, par laika periodu no 2024. gada 01. maija līdz 31. maijam (par 01.05., 04.05., 12.05., 19.05.)</t>
  </si>
  <si>
    <t>Piemaksa par darbu svētku dienās (01.05., 04.05., 12.05., 19.05.)
Detalizēts aprēķins par laika periodu no
no 2024. gada 01. maija līdz 31. maijam 2.tabulā.
Iesaistītas 128 personas, kopējais iesaistes laiks 1 678,50 stundas.</t>
  </si>
  <si>
    <t>Citroen Berlingo</t>
  </si>
  <si>
    <t>Citroen Jumper</t>
  </si>
  <si>
    <t>Hyundai Santa Fe</t>
  </si>
  <si>
    <t>KIA Cee'd</t>
  </si>
  <si>
    <t>Opel Mokka</t>
  </si>
  <si>
    <t>Opel Combo Van</t>
  </si>
  <si>
    <t xml:space="preserve">Opel Insignia Limousine </t>
  </si>
  <si>
    <t>Renault Kangoo</t>
  </si>
  <si>
    <t>Renault Laguna</t>
  </si>
  <si>
    <t>Toyota RAV4</t>
  </si>
  <si>
    <r>
      <t xml:space="preserve">Detalizēts aprēķins par laika periodu no 2024. gada 01. maija līdz 31. maijam 4.tabulā.
Pasākuma nodrošināšanai tika iesaistīti 61 transportlīdzekļi;
Vidēji viena transportlīdzekļa nobraukums 1488,8 km; 
Vidējā degvielas cena 1,465 </t>
    </r>
    <r>
      <rPr>
        <i/>
        <sz val="11"/>
        <rFont val="Times New Roman"/>
        <family val="1"/>
        <charset val="186"/>
      </rPr>
      <t>euro</t>
    </r>
    <r>
      <rPr>
        <sz val="11"/>
        <rFont val="Times New Roman"/>
        <family val="1"/>
        <charset val="186"/>
      </rPr>
      <t xml:space="preserve">/l; 
Vidējais degvielas patēriņš 7,42 l/km uz 100 km.
</t>
    </r>
    <r>
      <rPr>
        <i/>
        <sz val="11"/>
        <rFont val="Times New Roman"/>
        <family val="1"/>
        <charset val="186"/>
      </rPr>
      <t xml:space="preserve">
</t>
    </r>
    <r>
      <rPr>
        <sz val="11"/>
        <rFont val="Times New Roman"/>
        <family val="1"/>
        <charset val="186"/>
      </rPr>
      <t xml:space="preserve">61 t-ldz. x 1 488,8 km x 1,465 </t>
    </r>
    <r>
      <rPr>
        <i/>
        <sz val="11"/>
        <rFont val="Times New Roman"/>
        <family val="1"/>
        <charset val="186"/>
      </rPr>
      <t>euro/</t>
    </r>
    <r>
      <rPr>
        <sz val="11"/>
        <rFont val="Times New Roman"/>
        <family val="1"/>
        <charset val="186"/>
      </rPr>
      <t>l x 7,42 l/km  ÷ 100 km = 9 872,33</t>
    </r>
    <r>
      <rPr>
        <i/>
        <sz val="11"/>
        <rFont val="Times New Roman"/>
        <family val="1"/>
        <charset val="186"/>
      </rPr>
      <t xml:space="preserve"> euro</t>
    </r>
  </si>
  <si>
    <t xml:space="preserve">Piemaksa par darbu īpašos apstākļos amatpersonām ar speciālajām dienesta pakāpēm, kuras laika periodā no 2024. gada 01. maija līdz 31. maijam tika iesaistītas atbalsta sniegšanā Valsts robežsardzei Latvijas Republikas-Baltkrievijas Republikas valsts robežas robežuzraudzības nodrošināšanā </t>
  </si>
  <si>
    <t>operatīvais dežurants</t>
  </si>
  <si>
    <t>VP LATGALES RP SLEPENĪBAS REŽĪMA NODROŠINĀŠANAS UN SEVIŠĶĀS LIETVEDĪBAS GRUPA</t>
  </si>
  <si>
    <t>20%</t>
  </si>
  <si>
    <t>50%</t>
  </si>
  <si>
    <t>Detalizēts aprēķins par laika periodu no 2024. gada 01. maija līdz 31. maijam  3.tabulā.
Iesaistītas 382 personas, kopējais iesaistes laiks 10 329 stundas.</t>
  </si>
  <si>
    <r>
      <t>51 981,86</t>
    </r>
    <r>
      <rPr>
        <i/>
        <sz val="11"/>
        <rFont val="Times New Roman"/>
        <family val="1"/>
        <charset val="186"/>
      </rPr>
      <t xml:space="preserve"> euro</t>
    </r>
    <r>
      <rPr>
        <sz val="11"/>
        <rFont val="Times New Roman"/>
        <family val="1"/>
        <charset val="186"/>
      </rPr>
      <t xml:space="preserve"> × 8,33% = 4 330,09</t>
    </r>
    <r>
      <rPr>
        <i/>
        <sz val="11"/>
        <rFont val="Times New Roman"/>
        <family val="1"/>
        <charset val="186"/>
      </rPr>
      <t xml:space="preserve"> euro</t>
    </r>
    <r>
      <rPr>
        <sz val="11"/>
        <rFont val="Times New Roman"/>
        <family val="1"/>
        <charset val="186"/>
      </rPr>
      <t>.</t>
    </r>
  </si>
  <si>
    <t>2.pielikums</t>
  </si>
  <si>
    <t xml:space="preserve">Valsts policijas izdevumi </t>
  </si>
  <si>
    <t>1)    Izdevumi saistībā ar rīkojuma Nr. 184 izpildei nepieciešamo pasākumu īstenošanu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</si>
</sst>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
    <numFmt numFmtId="165" formatCode="#,##0.000"/>
    <numFmt numFmtId="166" formatCode="0.000"/>
    <numFmt numFmtId="167" formatCode="0.0000"/>
    <numFmt numFmtId="168" formatCode="0.00000"/>
    <numFmt numFmtId="169" formatCode="#,##0.0000000"/>
    <numFmt numFmtId="170" formatCode="#0"/>
  </numFmts>
  <fonts count="28">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sz val="12"/>
      <name val="Calibri"/>
      <family val="2"/>
      <charset val="186"/>
      <scheme val="minor"/>
    </font>
    <font>
      <sz val="10"/>
      <color rgb="FF000000"/>
      <name val="Times New Roman"/>
      <family val="1"/>
      <charset val="186"/>
    </font>
    <font>
      <sz val="11"/>
      <name val="Calibri Light"/>
      <family val="2"/>
      <charset val="186"/>
      <scheme val="major"/>
    </font>
    <font>
      <b/>
      <sz val="11"/>
      <name val="Calibri Light"/>
      <family val="2"/>
      <charset val="186"/>
      <scheme val="major"/>
    </font>
    <font>
      <b/>
      <sz val="12"/>
      <color rgb="FFFF0000"/>
      <name val="Times New Roman"/>
      <family val="1"/>
      <charset val="186"/>
    </font>
    <font>
      <b/>
      <sz val="12"/>
      <color theme="0"/>
      <name val="Times New Roman"/>
      <family val="1"/>
      <charset val="186"/>
    </font>
    <font>
      <sz val="10"/>
      <color rgb="FFFF0000"/>
      <name val="Times New Roman"/>
      <family val="1"/>
      <charset val="186"/>
    </font>
    <font>
      <b/>
      <sz val="9"/>
      <color theme="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rgb="FF000000"/>
      </top>
      <bottom style="hair">
        <color rgb="FF000000"/>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87">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cellStyleXfs>
  <cellXfs count="324">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5" borderId="1" xfId="0" applyNumberFormat="1" applyFont="1" applyFill="1" applyBorder="1" applyAlignment="1">
      <alignment horizontal="right" vertical="center" wrapText="1"/>
    </xf>
    <xf numFmtId="3" fontId="3" fillId="6" borderId="1" xfId="0" applyNumberFormat="1" applyFont="1" applyFill="1" applyBorder="1" applyAlignment="1">
      <alignment horizontal="right" vertical="center" wrapText="1"/>
    </xf>
    <xf numFmtId="0" fontId="3" fillId="6" borderId="5" xfId="0" applyFont="1" applyFill="1" applyBorder="1" applyAlignment="1">
      <alignment horizontal="center" vertical="center" wrapText="1"/>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wrapText="1"/>
    </xf>
    <xf numFmtId="0" fontId="3" fillId="6" borderId="1" xfId="0" applyFont="1" applyFill="1" applyBorder="1" applyAlignment="1">
      <alignment vertical="center"/>
    </xf>
    <xf numFmtId="0" fontId="3" fillId="6" borderId="1" xfId="0" applyFont="1" applyFill="1" applyBorder="1" applyAlignment="1">
      <alignment horizontal="center" vertical="center"/>
    </xf>
    <xf numFmtId="4" fontId="15" fillId="4" borderId="1" xfId="1" applyNumberFormat="1" applyFont="1" applyFill="1" applyBorder="1" applyAlignment="1">
      <alignment horizontal="center" vertical="center"/>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2" fontId="4" fillId="0" borderId="0" xfId="13" applyNumberFormat="1" applyFont="1" applyFill="1" applyAlignment="1">
      <alignment horizontal="right" vertical="top"/>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5" fillId="0" borderId="0" xfId="12" applyFont="1" applyAlignment="1">
      <alignment vertical="center"/>
    </xf>
    <xf numFmtId="49" fontId="11" fillId="0" borderId="9" xfId="12" applyNumberFormat="1" applyFont="1" applyBorder="1" applyAlignment="1">
      <alignment horizontal="left" vertical="center" wrapText="1"/>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3" fontId="14" fillId="0" borderId="1" xfId="0"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0" fontId="8" fillId="0" borderId="0" xfId="0" applyFont="1" applyAlignment="1">
      <alignment horizontal="center" vertical="center" wrapText="1"/>
    </xf>
    <xf numFmtId="0" fontId="11" fillId="0" borderId="1" xfId="12" applyFont="1" applyBorder="1" applyAlignment="1">
      <alignment vertical="center" wrapText="1"/>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0" fontId="11" fillId="0" borderId="1" xfId="12" applyFont="1" applyBorder="1" applyAlignment="1">
      <alignment horizontal="left" vertical="center" wrapText="1"/>
    </xf>
    <xf numFmtId="0" fontId="11" fillId="0" borderId="1" xfId="12" applyFont="1" applyFill="1" applyBorder="1" applyAlignment="1">
      <alignment vertical="center" wrapText="1"/>
    </xf>
    <xf numFmtId="0" fontId="11" fillId="0" borderId="1" xfId="12" applyFont="1" applyFill="1" applyBorder="1" applyAlignment="1">
      <alignment horizontal="left" vertical="center" wrapText="1"/>
    </xf>
    <xf numFmtId="0" fontId="11" fillId="0" borderId="1" xfId="1" applyFont="1" applyBorder="1" applyAlignment="1">
      <alignment vertical="center" wrapText="1"/>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3" fontId="11" fillId="0" borderId="1" xfId="12" applyNumberFormat="1" applyFont="1" applyBorder="1" applyAlignment="1">
      <alignment horizontal="center" vertical="center"/>
    </xf>
    <xf numFmtId="165" fontId="11" fillId="0" borderId="0" xfId="12" applyNumberFormat="1" applyFont="1" applyFill="1" applyAlignment="1">
      <alignment horizontal="left" vertical="center"/>
    </xf>
    <xf numFmtId="0" fontId="11" fillId="0" borderId="23" xfId="0" applyFont="1" applyFill="1" applyBorder="1" applyAlignment="1">
      <alignment horizontal="center" vertical="center" wrapText="1"/>
    </xf>
    <xf numFmtId="0" fontId="11" fillId="0" borderId="27" xfId="0" applyFont="1" applyFill="1" applyBorder="1" applyAlignment="1">
      <alignment horizontal="center" vertical="center" wrapText="1"/>
    </xf>
    <xf numFmtId="3"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wrapText="1"/>
    </xf>
    <xf numFmtId="168" fontId="4" fillId="0" borderId="0" xfId="0" applyNumberFormat="1" applyFont="1" applyAlignment="1">
      <alignment horizontal="center" vertical="center" wrapText="1"/>
    </xf>
    <xf numFmtId="0" fontId="4" fillId="0" borderId="0" xfId="0" applyFont="1" applyAlignment="1">
      <alignment vertical="center"/>
    </xf>
    <xf numFmtId="0" fontId="11" fillId="3" borderId="3" xfId="0" applyFont="1" applyFill="1" applyBorder="1" applyAlignment="1">
      <alignment vertical="center" wrapText="1"/>
    </xf>
    <xf numFmtId="0" fontId="11" fillId="3" borderId="2" xfId="0" applyFont="1" applyFill="1" applyBorder="1" applyAlignment="1">
      <alignment vertical="center"/>
    </xf>
    <xf numFmtId="0" fontId="11" fillId="3" borderId="3" xfId="0" applyFont="1" applyFill="1" applyBorder="1" applyAlignment="1">
      <alignment vertical="center"/>
    </xf>
    <xf numFmtId="0" fontId="11" fillId="3" borderId="1" xfId="0" applyFont="1" applyFill="1" applyBorder="1" applyAlignment="1">
      <alignment vertical="center"/>
    </xf>
    <xf numFmtId="4" fontId="3" fillId="6" borderId="11" xfId="0" applyNumberFormat="1" applyFont="1" applyFill="1" applyBorder="1" applyAlignment="1">
      <alignment horizontal="right" vertical="center"/>
    </xf>
    <xf numFmtId="4" fontId="3" fillId="6" borderId="11" xfId="0" applyNumberFormat="1" applyFont="1" applyFill="1" applyBorder="1" applyAlignment="1">
      <alignment horizontal="right" vertical="center" wrapText="1"/>
    </xf>
    <xf numFmtId="3" fontId="14" fillId="0" borderId="9" xfId="0" applyNumberFormat="1" applyFont="1" applyBorder="1" applyAlignment="1">
      <alignment horizontal="center" vertical="center"/>
    </xf>
    <xf numFmtId="4" fontId="15" fillId="4" borderId="1" xfId="12" applyNumberFormat="1" applyFont="1" applyFill="1" applyBorder="1" applyAlignment="1">
      <alignment horizontal="center" vertical="center"/>
    </xf>
    <xf numFmtId="165" fontId="11" fillId="0" borderId="0" xfId="1" applyNumberFormat="1" applyFont="1" applyFill="1" applyAlignment="1">
      <alignment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26"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1" fillId="0" borderId="28" xfId="0" applyNumberFormat="1" applyFont="1" applyBorder="1" applyAlignment="1">
      <alignment horizontal="left" wrapText="1"/>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167" fontId="5" fillId="0" borderId="0" xfId="0" applyNumberFormat="1" applyFont="1" applyFill="1" applyAlignment="1">
      <alignment horizontal="center" vertical="center"/>
    </xf>
    <xf numFmtId="0" fontId="11" fillId="0" borderId="0" xfId="12" applyFont="1" applyAlignment="1">
      <alignment horizontal="left" vertical="center"/>
    </xf>
    <xf numFmtId="0" fontId="11" fillId="0" borderId="0" xfId="12" applyFont="1" applyFill="1" applyAlignment="1">
      <alignment horizontal="left" vertical="center"/>
    </xf>
    <xf numFmtId="167" fontId="15" fillId="0" borderId="0" xfId="12" applyNumberFormat="1" applyFont="1" applyAlignment="1">
      <alignment horizontal="left" vertical="center"/>
    </xf>
    <xf numFmtId="2" fontId="5" fillId="0" borderId="0" xfId="0" applyNumberFormat="1" applyFont="1" applyFill="1" applyAlignment="1">
      <alignment vertical="center"/>
    </xf>
    <xf numFmtId="2" fontId="20" fillId="0" borderId="0" xfId="0" applyNumberFormat="1" applyFont="1" applyFill="1" applyAlignment="1">
      <alignment vertical="center"/>
    </xf>
    <xf numFmtId="165" fontId="5" fillId="0" borderId="0" xfId="0" applyNumberFormat="1" applyFont="1" applyFill="1" applyAlignment="1">
      <alignment vertical="center"/>
    </xf>
    <xf numFmtId="4" fontId="5" fillId="0" borderId="0" xfId="0" applyNumberFormat="1" applyFont="1" applyFill="1" applyAlignment="1">
      <alignment horizontal="center" vertical="center"/>
    </xf>
    <xf numFmtId="4" fontId="5" fillId="0" borderId="0" xfId="0" applyNumberFormat="1" applyFont="1" applyFill="1" applyAlignment="1">
      <alignment vertical="center"/>
    </xf>
    <xf numFmtId="0" fontId="11" fillId="0" borderId="0" xfId="12" applyFont="1" applyFill="1"/>
    <xf numFmtId="165" fontId="11" fillId="0" borderId="1" xfId="12" applyNumberFormat="1" applyFont="1" applyFill="1" applyBorder="1" applyAlignment="1">
      <alignment horizontal="center" vertical="center"/>
    </xf>
    <xf numFmtId="0" fontId="4" fillId="0" borderId="11" xfId="0" applyFont="1" applyFill="1" applyBorder="1" applyAlignment="1">
      <alignment vertical="center"/>
    </xf>
    <xf numFmtId="0" fontId="4" fillId="0" borderId="11" xfId="0" applyFont="1" applyFill="1" applyBorder="1" applyAlignment="1">
      <alignment vertical="center" wrapText="1"/>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4" fillId="0" borderId="9" xfId="0" applyFont="1" applyFill="1" applyBorder="1" applyAlignment="1">
      <alignment vertical="center"/>
    </xf>
    <xf numFmtId="0" fontId="4" fillId="0" borderId="9" xfId="0" applyFont="1" applyFill="1" applyBorder="1" applyAlignment="1">
      <alignment vertical="center" wrapText="1"/>
    </xf>
    <xf numFmtId="4" fontId="4" fillId="0" borderId="9" xfId="0" applyNumberFormat="1" applyFont="1" applyFill="1" applyBorder="1" applyAlignment="1">
      <alignment horizontal="right" vertical="center"/>
    </xf>
    <xf numFmtId="0" fontId="22" fillId="0" borderId="0" xfId="0" applyFont="1" applyFill="1" applyAlignment="1">
      <alignment horizontal="center" vertical="center"/>
    </xf>
    <xf numFmtId="0" fontId="22" fillId="0" borderId="0" xfId="0" applyFont="1" applyFill="1" applyAlignment="1">
      <alignment vertical="center"/>
    </xf>
    <xf numFmtId="0" fontId="22" fillId="0" borderId="0" xfId="0" applyFont="1" applyAlignment="1">
      <alignment vertical="center"/>
    </xf>
    <xf numFmtId="0" fontId="22" fillId="0" borderId="0" xfId="0" applyFont="1" applyAlignment="1">
      <alignment horizontal="center" vertical="center"/>
    </xf>
    <xf numFmtId="3" fontId="5" fillId="0" borderId="0" xfId="0" applyNumberFormat="1" applyFont="1" applyAlignment="1">
      <alignment horizontal="right" vertical="center"/>
    </xf>
    <xf numFmtId="0" fontId="22" fillId="0" borderId="0" xfId="0" applyFont="1" applyFill="1" applyAlignment="1">
      <alignment horizontal="right" vertical="center"/>
    </xf>
    <xf numFmtId="0" fontId="22" fillId="0" borderId="0" xfId="0" applyFont="1" applyAlignment="1">
      <alignment horizontal="right" vertical="center"/>
    </xf>
    <xf numFmtId="2" fontId="5" fillId="0" borderId="0" xfId="0" applyNumberFormat="1" applyFont="1" applyAlignment="1">
      <alignment horizontal="right" vertical="center"/>
    </xf>
    <xf numFmtId="2" fontId="5" fillId="0" borderId="0" xfId="0" applyNumberFormat="1" applyFont="1" applyFill="1" applyAlignment="1">
      <alignment horizontal="right"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166" fontId="21" fillId="0" borderId="9" xfId="0" applyNumberFormat="1" applyFont="1" applyBorder="1" applyAlignment="1">
      <alignment horizontal="left" wrapText="1"/>
    </xf>
    <xf numFmtId="0" fontId="11" fillId="0" borderId="7" xfId="0" applyFont="1" applyBorder="1" applyAlignment="1">
      <alignment horizontal="center" vertical="center" wrapText="1"/>
    </xf>
    <xf numFmtId="0" fontId="5" fillId="0" borderId="0" xfId="0" applyFont="1" applyFill="1" applyAlignment="1">
      <alignment vertical="top"/>
    </xf>
    <xf numFmtId="0" fontId="5" fillId="0" borderId="0" xfId="0" applyFont="1" applyFill="1" applyAlignment="1">
      <alignment horizontal="center" vertical="top"/>
    </xf>
    <xf numFmtId="0" fontId="5" fillId="0" borderId="0" xfId="0" applyFont="1" applyFill="1" applyAlignment="1">
      <alignment horizontal="right" vertical="top"/>
    </xf>
    <xf numFmtId="4" fontId="11" fillId="0" borderId="0" xfId="12" applyNumberFormat="1" applyFont="1" applyAlignment="1">
      <alignment horizontal="center" vertical="center"/>
    </xf>
    <xf numFmtId="0" fontId="24" fillId="0" borderId="0" xfId="12" applyFont="1" applyAlignment="1">
      <alignment horizontal="center" vertical="center" wrapText="1"/>
    </xf>
    <xf numFmtId="2" fontId="24"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 fontId="11" fillId="0" borderId="0" xfId="12" applyNumberFormat="1" applyFont="1" applyAlignment="1">
      <alignment vertical="center"/>
    </xf>
    <xf numFmtId="4" fontId="11" fillId="2" borderId="1" xfId="12" applyNumberFormat="1" applyFont="1" applyFill="1" applyBorder="1" applyAlignment="1">
      <alignment horizontal="center" vertical="center"/>
    </xf>
    <xf numFmtId="0" fontId="11" fillId="0" borderId="0" xfId="1" applyFont="1"/>
    <xf numFmtId="4" fontId="11" fillId="0" borderId="0" xfId="1" applyNumberFormat="1" applyFont="1" applyAlignment="1">
      <alignment horizontal="center" vertical="center"/>
    </xf>
    <xf numFmtId="0" fontId="24" fillId="0" borderId="0" xfId="1" applyFont="1" applyAlignment="1">
      <alignment horizontal="center" vertical="center" wrapText="1"/>
    </xf>
    <xf numFmtId="0" fontId="25" fillId="0" borderId="0" xfId="1" applyFont="1" applyAlignment="1">
      <alignment horizontal="center" vertical="center" wrapText="1"/>
    </xf>
    <xf numFmtId="2" fontId="24" fillId="0" borderId="0" xfId="1" applyNumberFormat="1" applyFont="1" applyAlignment="1">
      <alignment horizontal="center" vertical="center" wrapText="1"/>
    </xf>
    <xf numFmtId="0" fontId="11" fillId="0" borderId="1" xfId="1" applyFont="1" applyBorder="1" applyAlignment="1">
      <alignment horizontal="center" vertical="center" wrapText="1"/>
    </xf>
    <xf numFmtId="0" fontId="14" fillId="0" borderId="1" xfId="1" applyFont="1" applyBorder="1" applyAlignment="1">
      <alignment horizontal="center" vertical="center" wrapText="1"/>
    </xf>
    <xf numFmtId="0" fontId="11" fillId="0" borderId="0" xfId="1" applyFont="1" applyAlignment="1">
      <alignment horizontal="center"/>
    </xf>
    <xf numFmtId="4" fontId="15" fillId="4" borderId="11" xfId="1" applyNumberFormat="1" applyFont="1" applyFill="1" applyBorder="1" applyAlignment="1">
      <alignment horizontal="center" vertical="center"/>
    </xf>
    <xf numFmtId="0" fontId="15" fillId="0" borderId="0" xfId="1" applyFont="1"/>
    <xf numFmtId="4" fontId="11" fillId="0" borderId="0" xfId="12" applyNumberFormat="1" applyFont="1" applyFill="1" applyAlignment="1">
      <alignment vertical="center"/>
    </xf>
    <xf numFmtId="4" fontId="15" fillId="0" borderId="0" xfId="1" applyNumberFormat="1" applyFont="1" applyAlignment="1">
      <alignment vertical="center"/>
    </xf>
    <xf numFmtId="165"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24" fillId="0" borderId="0" xfId="12" applyFont="1" applyAlignment="1">
      <alignment horizontal="left" vertical="center" wrapText="1"/>
    </xf>
    <xf numFmtId="3" fontId="11" fillId="0" borderId="1" xfId="12" applyNumberFormat="1" applyFont="1" applyFill="1" applyBorder="1" applyAlignment="1">
      <alignment horizontal="center" vertical="center"/>
    </xf>
    <xf numFmtId="4" fontId="4" fillId="0" borderId="1" xfId="0" applyNumberFormat="1" applyFont="1" applyFill="1" applyBorder="1" applyAlignment="1">
      <alignment horizontal="right" vertical="center" wrapText="1"/>
    </xf>
    <xf numFmtId="4" fontId="5" fillId="0" borderId="0" xfId="0" applyNumberFormat="1" applyFont="1" applyFill="1" applyAlignment="1">
      <alignment horizontal="right" vertical="center"/>
    </xf>
    <xf numFmtId="0" fontId="23" fillId="0" borderId="0" xfId="12" applyFont="1" applyFill="1" applyAlignment="1">
      <alignment horizontal="right"/>
    </xf>
    <xf numFmtId="0" fontId="23" fillId="0" borderId="0" xfId="12" applyFont="1" applyFill="1"/>
    <xf numFmtId="3" fontId="4" fillId="0" borderId="1" xfId="0" applyNumberFormat="1" applyFont="1" applyFill="1" applyBorder="1" applyAlignment="1">
      <alignment horizontal="right" vertical="center" wrapText="1"/>
    </xf>
    <xf numFmtId="0" fontId="12" fillId="0" borderId="0" xfId="12" applyFont="1" applyAlignment="1">
      <alignment horizontal="center" vertical="center" wrapText="1"/>
    </xf>
    <xf numFmtId="0" fontId="26" fillId="0" borderId="0" xfId="12" applyFont="1" applyAlignment="1">
      <alignment horizontal="center" vertical="center"/>
    </xf>
    <xf numFmtId="4" fontId="26" fillId="0" borderId="0" xfId="12" applyNumberFormat="1" applyFont="1" applyAlignment="1">
      <alignment horizontal="center" vertical="center"/>
    </xf>
    <xf numFmtId="0" fontId="27" fillId="0" borderId="0" xfId="12" applyFont="1" applyAlignment="1">
      <alignment horizontal="center" vertical="center" wrapText="1"/>
    </xf>
    <xf numFmtId="4" fontId="11" fillId="0" borderId="30" xfId="12" applyNumberFormat="1" applyFont="1" applyBorder="1" applyAlignment="1">
      <alignment horizontal="center" vertical="center"/>
    </xf>
    <xf numFmtId="170" fontId="11" fillId="0" borderId="30" xfId="12" applyNumberFormat="1" applyFont="1" applyBorder="1" applyAlignment="1">
      <alignment horizontal="center" vertical="center"/>
    </xf>
    <xf numFmtId="4" fontId="11" fillId="2" borderId="30" xfId="12" applyNumberFormat="1" applyFont="1" applyFill="1" applyBorder="1" applyAlignment="1">
      <alignment horizontal="center" vertical="center"/>
    </xf>
    <xf numFmtId="170" fontId="11" fillId="2" borderId="30" xfId="12" applyNumberFormat="1" applyFont="1" applyFill="1" applyBorder="1" applyAlignment="1">
      <alignment horizontal="center" vertical="center"/>
    </xf>
    <xf numFmtId="4" fontId="15" fillId="4" borderId="32" xfId="12" applyNumberFormat="1" applyFont="1" applyFill="1" applyBorder="1" applyAlignment="1">
      <alignment horizontal="center" vertical="center"/>
    </xf>
    <xf numFmtId="0" fontId="11" fillId="0" borderId="30" xfId="12" applyFont="1" applyBorder="1" applyAlignment="1">
      <alignment horizontal="center" vertical="center" wrapText="1"/>
    </xf>
    <xf numFmtId="3" fontId="11" fillId="2" borderId="33" xfId="12" applyNumberFormat="1" applyFont="1" applyFill="1" applyBorder="1" applyAlignment="1">
      <alignment horizontal="center" vertical="center" wrapText="1"/>
    </xf>
    <xf numFmtId="0" fontId="11" fillId="0" borderId="30" xfId="2" applyFont="1" applyBorder="1" applyAlignment="1">
      <alignment horizontal="center" vertical="center" wrapText="1"/>
    </xf>
    <xf numFmtId="0" fontId="11" fillId="2" borderId="30" xfId="12" applyFont="1" applyFill="1" applyBorder="1" applyAlignment="1">
      <alignment horizontal="center" vertical="center" wrapText="1"/>
    </xf>
    <xf numFmtId="0" fontId="12" fillId="0" borderId="13" xfId="12" applyFont="1" applyBorder="1" applyAlignment="1">
      <alignment horizontal="center" vertical="center" wrapText="1"/>
    </xf>
    <xf numFmtId="0" fontId="11" fillId="0" borderId="29" xfId="0" applyFont="1" applyFill="1" applyBorder="1" applyAlignment="1">
      <alignment horizontal="center" vertical="center" wrapText="1"/>
    </xf>
    <xf numFmtId="0" fontId="11" fillId="0" borderId="7" xfId="0" applyFont="1" applyBorder="1" applyAlignment="1">
      <alignment horizontal="left" vertical="center" wrapText="1"/>
    </xf>
    <xf numFmtId="0" fontId="11" fillId="0" borderId="10" xfId="0" applyFont="1" applyBorder="1" applyAlignment="1">
      <alignment horizontal="center" vertical="center" wrapText="1"/>
    </xf>
    <xf numFmtId="3" fontId="11" fillId="0" borderId="10" xfId="0" applyNumberFormat="1" applyFont="1" applyBorder="1" applyAlignment="1">
      <alignment horizontal="center" vertical="center" wrapText="1"/>
    </xf>
    <xf numFmtId="4" fontId="11" fillId="0" borderId="0" xfId="0" applyNumberFormat="1" applyFont="1" applyBorder="1" applyAlignment="1">
      <alignment horizontal="center" vertical="center" wrapText="1"/>
    </xf>
    <xf numFmtId="4" fontId="11" fillId="0" borderId="10" xfId="0" applyNumberFormat="1" applyFont="1" applyBorder="1" applyAlignment="1">
      <alignment horizontal="center" vertical="center" wrapText="1"/>
    </xf>
    <xf numFmtId="166" fontId="20" fillId="0" borderId="0" xfId="0" applyNumberFormat="1" applyFont="1" applyFill="1" applyAlignment="1">
      <alignment horizontal="right" vertical="center"/>
    </xf>
    <xf numFmtId="169" fontId="20" fillId="0" borderId="0" xfId="0" applyNumberFormat="1" applyFont="1" applyFill="1" applyAlignment="1">
      <alignment horizontal="center" vertical="center"/>
    </xf>
    <xf numFmtId="0" fontId="4" fillId="0" borderId="1" xfId="0" applyFont="1" applyFill="1" applyBorder="1" applyAlignment="1">
      <alignment horizontal="left" vertical="center" wrapText="1"/>
    </xf>
    <xf numFmtId="0" fontId="11" fillId="0" borderId="1" xfId="1" applyFont="1" applyBorder="1" applyAlignment="1">
      <alignment horizontal="left" vertical="center" wrapText="1"/>
    </xf>
    <xf numFmtId="0" fontId="11" fillId="0" borderId="0" xfId="1" applyFont="1" applyAlignment="1">
      <alignment horizontal="left" vertical="center" wrapText="1"/>
    </xf>
    <xf numFmtId="0" fontId="24" fillId="0" borderId="0" xfId="1" applyFont="1" applyAlignment="1">
      <alignment horizontal="left" vertical="center" wrapText="1"/>
    </xf>
    <xf numFmtId="0" fontId="8" fillId="0" borderId="0" xfId="0" applyFont="1" applyAlignment="1">
      <alignment horizontal="center" vertical="center" wrapText="1"/>
    </xf>
    <xf numFmtId="0" fontId="12" fillId="5" borderId="2" xfId="0" applyFont="1" applyFill="1" applyBorder="1" applyAlignment="1">
      <alignment horizontal="left" vertical="center"/>
    </xf>
    <xf numFmtId="0" fontId="12" fillId="5" borderId="3" xfId="0" applyFont="1" applyFill="1" applyBorder="1" applyAlignment="1">
      <alignment horizontal="left" vertical="center"/>
    </xf>
    <xf numFmtId="0" fontId="12" fillId="5" borderId="4" xfId="0" applyFont="1" applyFill="1" applyBorder="1" applyAlignment="1">
      <alignment horizontal="left" vertical="center"/>
    </xf>
    <xf numFmtId="0" fontId="3" fillId="6" borderId="1" xfId="0" applyFont="1" applyFill="1" applyBorder="1" applyAlignment="1">
      <alignment horizontal="left" vertical="center"/>
    </xf>
    <xf numFmtId="0" fontId="3" fillId="6" borderId="2" xfId="0" applyFont="1" applyFill="1" applyBorder="1" applyAlignment="1">
      <alignment horizontal="left" vertical="center"/>
    </xf>
    <xf numFmtId="0" fontId="3" fillId="6" borderId="3" xfId="0" applyFont="1" applyFill="1" applyBorder="1" applyAlignment="1">
      <alignment horizontal="left" vertical="center"/>
    </xf>
    <xf numFmtId="0" fontId="3" fillId="6" borderId="4" xfId="0" applyFont="1" applyFill="1" applyBorder="1" applyAlignment="1">
      <alignment horizontal="left"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12" fillId="0" borderId="0" xfId="1" applyFont="1" applyFill="1" applyBorder="1" applyAlignment="1">
      <alignment horizontal="center" vertical="center" wrapText="1"/>
    </xf>
    <xf numFmtId="0" fontId="15" fillId="4" borderId="1" xfId="1" applyFont="1" applyFill="1" applyBorder="1" applyAlignment="1">
      <alignment horizontal="right" vertical="center"/>
    </xf>
    <xf numFmtId="0" fontId="12" fillId="0" borderId="0" xfId="12" applyFont="1" applyAlignment="1">
      <alignment horizontal="center" vertical="center" wrapText="1"/>
    </xf>
    <xf numFmtId="0" fontId="15" fillId="4" borderId="1" xfId="12" applyFont="1" applyFill="1" applyBorder="1" applyAlignment="1">
      <alignment horizontal="right" vertical="center"/>
    </xf>
    <xf numFmtId="0" fontId="12" fillId="0" borderId="0" xfId="1" applyFont="1" applyAlignment="1">
      <alignment horizontal="center" vertical="center" wrapText="1"/>
    </xf>
    <xf numFmtId="0" fontId="15" fillId="4" borderId="11" xfId="1" applyFont="1" applyFill="1" applyBorder="1" applyAlignment="1">
      <alignment horizontal="right" vertical="center"/>
    </xf>
    <xf numFmtId="0" fontId="12" fillId="0" borderId="0" xfId="12" applyFont="1" applyFill="1" applyBorder="1" applyAlignment="1">
      <alignment horizontal="center" vertical="center" wrapText="1"/>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0" fontId="11" fillId="0" borderId="11"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2" fillId="0" borderId="0" xfId="0" applyFont="1" applyFill="1" applyAlignment="1">
      <alignment horizontal="center" vertical="center" wrapText="1"/>
    </xf>
    <xf numFmtId="0" fontId="15" fillId="4" borderId="18" xfId="0" applyFont="1" applyFill="1" applyBorder="1" applyAlignment="1">
      <alignment horizontal="right" vertical="center" wrapText="1"/>
    </xf>
    <xf numFmtId="0" fontId="15" fillId="4" borderId="19" xfId="0" applyFont="1" applyFill="1" applyBorder="1" applyAlignment="1">
      <alignment horizontal="right" vertical="center" wrapText="1"/>
    </xf>
    <xf numFmtId="0" fontId="11" fillId="0" borderId="32" xfId="12" applyFont="1" applyBorder="1" applyAlignment="1">
      <alignment horizontal="center" vertical="center"/>
    </xf>
    <xf numFmtId="0" fontId="11" fillId="0" borderId="31" xfId="12" applyFont="1" applyBorder="1" applyAlignment="1">
      <alignment horizontal="center" vertical="center"/>
    </xf>
    <xf numFmtId="0" fontId="11" fillId="0" borderId="32" xfId="0" applyFont="1" applyBorder="1" applyAlignment="1">
      <alignment horizontal="left" vertical="center" wrapText="1"/>
    </xf>
    <xf numFmtId="0" fontId="11" fillId="0" borderId="31" xfId="0" applyFont="1" applyBorder="1" applyAlignment="1">
      <alignment horizontal="left" vertical="center" wrapText="1"/>
    </xf>
    <xf numFmtId="0" fontId="11" fillId="0" borderId="32" xfId="12" applyFont="1" applyBorder="1" applyAlignment="1">
      <alignment horizontal="center" vertical="center" wrapText="1"/>
    </xf>
    <xf numFmtId="0" fontId="11" fillId="0" borderId="31" xfId="12" applyFont="1" applyBorder="1" applyAlignment="1">
      <alignment horizontal="center" vertical="center" wrapText="1"/>
    </xf>
    <xf numFmtId="164" fontId="11" fillId="0" borderId="32" xfId="12" applyNumberFormat="1" applyFont="1" applyBorder="1" applyAlignment="1">
      <alignment horizontal="center" vertical="center" wrapText="1"/>
    </xf>
    <xf numFmtId="164" fontId="11" fillId="0" borderId="31" xfId="12" applyNumberFormat="1" applyFont="1" applyBorder="1" applyAlignment="1">
      <alignment horizontal="center" vertical="center" wrapText="1"/>
    </xf>
    <xf numFmtId="164" fontId="11" fillId="2" borderId="32" xfId="12" applyNumberFormat="1" applyFont="1" applyFill="1" applyBorder="1" applyAlignment="1">
      <alignment horizontal="center" vertical="center" wrapText="1"/>
    </xf>
    <xf numFmtId="164" fontId="11" fillId="2" borderId="31" xfId="12" applyNumberFormat="1" applyFont="1" applyFill="1" applyBorder="1" applyAlignment="1">
      <alignment horizontal="center" vertical="center" wrapText="1"/>
    </xf>
    <xf numFmtId="0" fontId="15" fillId="4" borderId="34" xfId="12" applyFont="1" applyFill="1" applyBorder="1" applyAlignment="1">
      <alignment horizontal="right" vertical="center"/>
    </xf>
    <xf numFmtId="0" fontId="15" fillId="4" borderId="15" xfId="12" applyFont="1" applyFill="1" applyBorder="1" applyAlignment="1">
      <alignment horizontal="right" vertical="center"/>
    </xf>
    <xf numFmtId="0" fontId="15" fillId="4" borderId="33" xfId="12" applyFont="1" applyFill="1" applyBorder="1" applyAlignment="1">
      <alignment horizontal="right" vertical="center"/>
    </xf>
    <xf numFmtId="0" fontId="11" fillId="2" borderId="32" xfId="12" applyFont="1" applyFill="1" applyBorder="1" applyAlignment="1">
      <alignment horizontal="center" vertical="center"/>
    </xf>
    <xf numFmtId="0" fontId="11" fillId="2" borderId="31" xfId="12" applyFont="1" applyFill="1" applyBorder="1" applyAlignment="1">
      <alignment horizontal="center" vertical="center"/>
    </xf>
    <xf numFmtId="0" fontId="11" fillId="2" borderId="32" xfId="0" applyFont="1" applyFill="1" applyBorder="1" applyAlignment="1">
      <alignment horizontal="left" vertical="center" wrapText="1"/>
    </xf>
    <xf numFmtId="0" fontId="11" fillId="2" borderId="31" xfId="0" applyFont="1" applyFill="1" applyBorder="1" applyAlignment="1">
      <alignment horizontal="left" vertical="center" wrapText="1"/>
    </xf>
    <xf numFmtId="0" fontId="11" fillId="2" borderId="32" xfId="12" applyFont="1" applyFill="1" applyBorder="1" applyAlignment="1">
      <alignment horizontal="center" vertical="center" wrapText="1"/>
    </xf>
    <xf numFmtId="0" fontId="11" fillId="2" borderId="31" xfId="12" applyFont="1" applyFill="1" applyBorder="1" applyAlignment="1">
      <alignment horizontal="center" vertical="center" wrapText="1"/>
    </xf>
    <xf numFmtId="1" fontId="4" fillId="0" borderId="0" xfId="0" applyNumberFormat="1" applyFont="1" applyAlignment="1">
      <alignment horizontal="right"/>
    </xf>
    <xf numFmtId="0" fontId="4" fillId="0" borderId="0" xfId="0" applyFont="1" applyAlignment="1">
      <alignment horizontal="right"/>
    </xf>
    <xf numFmtId="2" fontId="4" fillId="0" borderId="0" xfId="13" applyNumberFormat="1" applyFont="1" applyAlignment="1">
      <alignment horizontal="right" vertical="top"/>
    </xf>
    <xf numFmtId="3" fontId="5" fillId="0" borderId="0" xfId="0" applyNumberFormat="1" applyFont="1" applyAlignment="1">
      <alignment vertical="center"/>
    </xf>
    <xf numFmtId="0" fontId="3" fillId="6" borderId="11" xfId="0" applyFont="1" applyFill="1" applyBorder="1" applyAlignment="1">
      <alignment vertical="center"/>
    </xf>
    <xf numFmtId="4" fontId="3" fillId="6" borderId="1" xfId="0" applyNumberFormat="1" applyFont="1" applyFill="1" applyBorder="1" applyAlignment="1">
      <alignment horizontal="right" vertical="center" wrapText="1"/>
    </xf>
  </cellXfs>
  <cellStyles count="87">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53D2FF"/>
      <color rgb="FFFFCCFF"/>
      <color rgb="FFFF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52"/>
  <sheetViews>
    <sheetView tabSelected="1" topLeftCell="A31" zoomScale="85" zoomScaleNormal="85" zoomScaleSheetLayoutView="70" workbookViewId="0">
      <selection activeCell="B33" sqref="B33"/>
    </sheetView>
  </sheetViews>
  <sheetFormatPr defaultColWidth="9.140625" defaultRowHeight="15"/>
  <cols>
    <col min="1" max="1" width="17" style="1" customWidth="1"/>
    <col min="2" max="2" width="40.7109375" style="1" customWidth="1"/>
    <col min="3" max="3" width="81.85546875" style="1" customWidth="1"/>
    <col min="4" max="4" width="31.140625" style="9" customWidth="1"/>
    <col min="5" max="5" width="19.85546875" style="1" customWidth="1"/>
    <col min="6" max="6" width="18.85546875" style="9" customWidth="1"/>
    <col min="7" max="7" width="15.140625" style="98" customWidth="1"/>
    <col min="8" max="16384" width="9.140625" style="1"/>
  </cols>
  <sheetData>
    <row r="1" spans="1:7" s="8" customFormat="1">
      <c r="B1" s="85"/>
      <c r="C1" s="86"/>
      <c r="D1" s="318" t="s">
        <v>181</v>
      </c>
      <c r="F1" s="85"/>
      <c r="G1" s="97"/>
    </row>
    <row r="2" spans="1:7" s="8" customFormat="1">
      <c r="B2" s="85"/>
      <c r="C2" s="87"/>
      <c r="D2" s="319" t="s">
        <v>38</v>
      </c>
      <c r="F2" s="85"/>
      <c r="G2" s="97"/>
    </row>
    <row r="3" spans="1:7" s="8" customFormat="1">
      <c r="B3" s="85"/>
      <c r="C3" s="87"/>
      <c r="D3" s="319" t="s">
        <v>39</v>
      </c>
      <c r="F3" s="85"/>
      <c r="G3" s="97"/>
    </row>
    <row r="4" spans="1:7" s="8" customFormat="1">
      <c r="B4" s="85"/>
      <c r="C4" s="87"/>
      <c r="D4" s="319" t="s">
        <v>71</v>
      </c>
      <c r="F4" s="85"/>
      <c r="G4" s="97"/>
    </row>
    <row r="5" spans="1:7" s="8" customFormat="1" ht="16.5" customHeight="1">
      <c r="B5" s="85"/>
      <c r="C5" s="88"/>
      <c r="D5" s="320" t="s">
        <v>40</v>
      </c>
      <c r="F5" s="85"/>
      <c r="G5" s="97"/>
    </row>
    <row r="6" spans="1:7" s="8" customFormat="1" ht="18.75" customHeight="1">
      <c r="D6" s="85"/>
      <c r="F6" s="85"/>
      <c r="G6" s="97"/>
    </row>
    <row r="7" spans="1:7" ht="42.75" customHeight="1">
      <c r="A7" s="272" t="s">
        <v>182</v>
      </c>
      <c r="B7" s="272"/>
      <c r="C7" s="272"/>
      <c r="D7" s="272"/>
      <c r="E7" s="67"/>
    </row>
    <row r="8" spans="1:7" ht="18.75">
      <c r="A8" s="65" t="s">
        <v>41</v>
      </c>
      <c r="B8" s="66"/>
      <c r="C8" s="66"/>
      <c r="D8" s="125"/>
      <c r="E8" s="67"/>
    </row>
    <row r="9" spans="1:7" ht="19.5" customHeight="1">
      <c r="A9" s="3"/>
      <c r="B9" s="3"/>
      <c r="C9" s="3"/>
      <c r="D9" s="3"/>
    </row>
    <row r="10" spans="1:7" ht="23.25" customHeight="1">
      <c r="A10" s="68" t="s">
        <v>0</v>
      </c>
      <c r="B10" s="68" t="s">
        <v>1</v>
      </c>
      <c r="C10" s="68" t="s">
        <v>2</v>
      </c>
      <c r="D10" s="69" t="s">
        <v>16</v>
      </c>
    </row>
    <row r="11" spans="1:7" ht="18.75" customHeight="1">
      <c r="A11" s="273" t="s">
        <v>42</v>
      </c>
      <c r="B11" s="274"/>
      <c r="C11" s="275"/>
      <c r="D11" s="70">
        <f>D12+D15</f>
        <v>83174</v>
      </c>
      <c r="E11" s="321"/>
      <c r="F11" s="205"/>
    </row>
    <row r="12" spans="1:7" s="8" customFormat="1" ht="27" customHeight="1">
      <c r="A12" s="4">
        <v>1000</v>
      </c>
      <c r="B12" s="5" t="s">
        <v>3</v>
      </c>
      <c r="C12" s="6" t="s">
        <v>18</v>
      </c>
      <c r="D12" s="10">
        <f>D18+D37</f>
        <v>69593</v>
      </c>
      <c r="F12" s="205"/>
      <c r="G12" s="97"/>
    </row>
    <row r="13" spans="1:7" s="8" customFormat="1" ht="30" customHeight="1">
      <c r="A13" s="90">
        <v>1100</v>
      </c>
      <c r="B13" s="12" t="s">
        <v>4</v>
      </c>
      <c r="C13" s="6" t="s">
        <v>18</v>
      </c>
      <c r="D13" s="245">
        <f>D38+D19</f>
        <v>56311.860000000015</v>
      </c>
      <c r="F13" s="205"/>
      <c r="G13" s="97"/>
    </row>
    <row r="14" spans="1:7" s="8" customFormat="1" ht="30.75" customHeight="1">
      <c r="A14" s="90">
        <v>1210</v>
      </c>
      <c r="B14" s="13" t="s">
        <v>5</v>
      </c>
      <c r="C14" s="91" t="s">
        <v>18</v>
      </c>
      <c r="D14" s="245">
        <f>D40+D26</f>
        <v>13280.770000000002</v>
      </c>
      <c r="F14" s="205"/>
      <c r="G14" s="97"/>
    </row>
    <row r="15" spans="1:7" ht="26.25" customHeight="1">
      <c r="A15" s="4">
        <v>2000</v>
      </c>
      <c r="B15" s="5" t="s">
        <v>6</v>
      </c>
      <c r="C15" s="6" t="s">
        <v>18</v>
      </c>
      <c r="D15" s="7">
        <f>D27</f>
        <v>13581</v>
      </c>
      <c r="F15" s="205"/>
    </row>
    <row r="16" spans="1:7" ht="25.5" customHeight="1">
      <c r="D16" s="139"/>
    </row>
    <row r="17" spans="1:23" ht="19.5" customHeight="1">
      <c r="A17" s="277" t="s">
        <v>183</v>
      </c>
      <c r="B17" s="278"/>
      <c r="C17" s="279"/>
      <c r="D17" s="71">
        <f>D18+D27</f>
        <v>77823</v>
      </c>
    </row>
    <row r="18" spans="1:23" ht="21" customHeight="1">
      <c r="A18" s="322">
        <v>1000</v>
      </c>
      <c r="B18" s="322" t="s">
        <v>3</v>
      </c>
      <c r="C18" s="72" t="s">
        <v>18</v>
      </c>
      <c r="D18" s="158">
        <f>ROUNDUP(D19+D26,0)</f>
        <v>64242</v>
      </c>
    </row>
    <row r="19" spans="1:23" s="8" customFormat="1" ht="26.25" customHeight="1">
      <c r="A19" s="90">
        <v>1100</v>
      </c>
      <c r="B19" s="12" t="s">
        <v>4</v>
      </c>
      <c r="C19" s="4" t="s">
        <v>18</v>
      </c>
      <c r="D19" s="241">
        <f>SUM(D20:D25)</f>
        <v>51981.860000000015</v>
      </c>
      <c r="F19" s="242"/>
      <c r="G19" s="97"/>
    </row>
    <row r="20" spans="1:23" s="8" customFormat="1" ht="30" hidden="1">
      <c r="A20" s="196">
        <v>1116</v>
      </c>
      <c r="B20" s="197" t="s">
        <v>10</v>
      </c>
      <c r="C20" s="197"/>
      <c r="D20" s="11"/>
      <c r="F20" s="85"/>
      <c r="G20" s="97"/>
    </row>
    <row r="21" spans="1:23" s="8" customFormat="1" ht="29.25" hidden="1" customHeight="1">
      <c r="A21" s="194">
        <v>1141</v>
      </c>
      <c r="B21" s="195"/>
      <c r="C21" s="197"/>
      <c r="D21" s="11"/>
      <c r="F21" s="85"/>
      <c r="G21" s="97"/>
    </row>
    <row r="22" spans="1:23" s="8" customFormat="1" ht="39.75" customHeight="1">
      <c r="A22" s="198">
        <v>1141</v>
      </c>
      <c r="B22" s="199" t="s">
        <v>13</v>
      </c>
      <c r="C22" s="268" t="s">
        <v>159</v>
      </c>
      <c r="D22" s="241">
        <f>'1.tabula'!G6</f>
        <v>16024.640000000003</v>
      </c>
      <c r="E22" s="191"/>
      <c r="F22" s="85"/>
      <c r="G22" s="97"/>
    </row>
    <row r="23" spans="1:23" s="8" customFormat="1" ht="54" hidden="1" customHeight="1">
      <c r="A23" s="280">
        <v>1142</v>
      </c>
      <c r="B23" s="281" t="s">
        <v>57</v>
      </c>
      <c r="C23" s="268" t="s">
        <v>72</v>
      </c>
      <c r="D23" s="241">
        <f>' 2.tabula'!G6</f>
        <v>0</v>
      </c>
      <c r="E23" s="191"/>
      <c r="F23" s="85"/>
      <c r="G23" s="97"/>
    </row>
    <row r="24" spans="1:23" s="215" customFormat="1" ht="64.5" customHeight="1">
      <c r="A24" s="280"/>
      <c r="B24" s="281"/>
      <c r="C24" s="268" t="s">
        <v>162</v>
      </c>
      <c r="D24" s="241">
        <f>'2.tabula'!G6</f>
        <v>15798.049999999996</v>
      </c>
      <c r="F24" s="217"/>
      <c r="G24" s="216"/>
    </row>
    <row r="25" spans="1:23" s="8" customFormat="1" ht="46.5" customHeight="1">
      <c r="A25" s="196">
        <v>1145</v>
      </c>
      <c r="B25" s="197" t="s">
        <v>14</v>
      </c>
      <c r="C25" s="13" t="s">
        <v>179</v>
      </c>
      <c r="D25" s="241">
        <f>'3.tabula'!H7</f>
        <v>20159.170000000013</v>
      </c>
      <c r="F25" s="206"/>
      <c r="G25" s="201"/>
      <c r="H25" s="202"/>
      <c r="I25" s="202"/>
      <c r="J25" s="202"/>
      <c r="K25" s="202"/>
      <c r="L25" s="202"/>
      <c r="M25" s="202"/>
      <c r="N25" s="202"/>
      <c r="O25" s="202"/>
      <c r="P25" s="202"/>
      <c r="Q25" s="202"/>
      <c r="R25" s="202"/>
      <c r="S25" s="202"/>
      <c r="T25" s="202"/>
      <c r="U25" s="202"/>
      <c r="V25" s="202"/>
      <c r="W25" s="202"/>
    </row>
    <row r="26" spans="1:23" s="8" customFormat="1" ht="42.75" customHeight="1">
      <c r="A26" s="90">
        <v>1210</v>
      </c>
      <c r="B26" s="197" t="s">
        <v>5</v>
      </c>
      <c r="C26" s="268" t="s">
        <v>160</v>
      </c>
      <c r="D26" s="11">
        <f>'3.tabula'!I7+'1.tabula'!H6+'2.tabula'!H6+' 2.tabula'!H6</f>
        <v>12259.300000000003</v>
      </c>
      <c r="E26" s="191"/>
      <c r="F26" s="243"/>
      <c r="G26" s="244"/>
      <c r="H26" s="244"/>
      <c r="I26" s="244"/>
      <c r="J26" s="244"/>
      <c r="K26" s="244"/>
      <c r="L26" s="244"/>
      <c r="M26" s="202"/>
      <c r="N26" s="202"/>
      <c r="O26" s="202"/>
      <c r="P26" s="202"/>
      <c r="Q26" s="202"/>
      <c r="R26" s="202"/>
      <c r="S26" s="202"/>
      <c r="T26" s="202"/>
      <c r="U26" s="202"/>
      <c r="V26" s="202"/>
      <c r="W26" s="202"/>
    </row>
    <row r="27" spans="1:23" ht="18.75" customHeight="1">
      <c r="A27" s="322">
        <v>2000</v>
      </c>
      <c r="B27" s="322" t="s">
        <v>6</v>
      </c>
      <c r="C27" s="74" t="s">
        <v>18</v>
      </c>
      <c r="D27" s="157">
        <f>ROUNDUP(SUM(D28:D34),0)</f>
        <v>13581</v>
      </c>
      <c r="F27" s="207"/>
      <c r="G27" s="204"/>
      <c r="H27" s="203"/>
      <c r="I27" s="203"/>
      <c r="J27" s="203"/>
      <c r="K27" s="203"/>
      <c r="L27" s="203"/>
      <c r="M27" s="203"/>
      <c r="N27" s="203"/>
      <c r="O27" s="203"/>
      <c r="P27" s="203"/>
      <c r="Q27" s="203"/>
      <c r="R27" s="203"/>
      <c r="S27" s="203"/>
      <c r="T27" s="203"/>
      <c r="U27" s="203"/>
      <c r="V27" s="203"/>
      <c r="W27" s="203"/>
    </row>
    <row r="28" spans="1:23" s="8" customFormat="1" ht="125.25" customHeight="1">
      <c r="A28" s="196">
        <v>2112</v>
      </c>
      <c r="B28" s="268" t="s">
        <v>11</v>
      </c>
      <c r="C28" s="13" t="s">
        <v>77</v>
      </c>
      <c r="D28" s="11">
        <f>(2*10*15)+(6*11*15)</f>
        <v>1290</v>
      </c>
      <c r="E28" s="187"/>
      <c r="F28" s="85"/>
      <c r="G28" s="183"/>
    </row>
    <row r="29" spans="1:23" s="8" customFormat="1" ht="33.75" hidden="1" customHeight="1">
      <c r="A29" s="12">
        <v>2271</v>
      </c>
      <c r="B29" s="13" t="s">
        <v>8</v>
      </c>
      <c r="C29" s="13" t="s">
        <v>60</v>
      </c>
      <c r="D29" s="11"/>
      <c r="F29" s="85"/>
      <c r="G29" s="183"/>
    </row>
    <row r="30" spans="1:23" s="8" customFormat="1" ht="33" hidden="1" customHeight="1">
      <c r="A30" s="12">
        <v>2312</v>
      </c>
      <c r="B30" s="13" t="s">
        <v>17</v>
      </c>
      <c r="C30" s="268"/>
      <c r="D30" s="11"/>
      <c r="F30" s="85"/>
      <c r="G30" s="97"/>
    </row>
    <row r="31" spans="1:23" s="8" customFormat="1" ht="112.5" customHeight="1">
      <c r="A31" s="13">
        <v>2322</v>
      </c>
      <c r="B31" s="12" t="s">
        <v>9</v>
      </c>
      <c r="C31" s="13" t="s">
        <v>173</v>
      </c>
      <c r="D31" s="11">
        <f>'4.tabula'!F6</f>
        <v>9872.33</v>
      </c>
      <c r="E31" s="188"/>
      <c r="F31" s="266"/>
      <c r="G31" s="267"/>
      <c r="I31" s="189"/>
    </row>
    <row r="32" spans="1:23" s="8" customFormat="1" ht="44.25" customHeight="1">
      <c r="A32" s="12">
        <v>2350</v>
      </c>
      <c r="B32" s="13" t="s">
        <v>19</v>
      </c>
      <c r="C32" s="268" t="s">
        <v>76</v>
      </c>
      <c r="D32" s="11">
        <f>ROUNDUP(72*2.0933,2)</f>
        <v>150.72</v>
      </c>
      <c r="E32" s="187"/>
      <c r="F32" s="209"/>
      <c r="G32" s="190"/>
    </row>
    <row r="33" spans="1:8" s="8" customFormat="1" ht="375.75" customHeight="1">
      <c r="A33" s="196">
        <v>2363</v>
      </c>
      <c r="B33" s="268" t="s">
        <v>12</v>
      </c>
      <c r="C33" s="13" t="s">
        <v>78</v>
      </c>
      <c r="D33" s="11">
        <f>(49*8)+(60*9)+(57*10)+(27*27)+(2*18)</f>
        <v>2267</v>
      </c>
      <c r="F33" s="85"/>
      <c r="G33" s="190"/>
    </row>
    <row r="34" spans="1:8" ht="36.75" customHeight="1">
      <c r="A34" s="198">
        <v>2390</v>
      </c>
      <c r="B34" s="199" t="s">
        <v>15</v>
      </c>
      <c r="C34" s="2" t="s">
        <v>56</v>
      </c>
      <c r="D34" s="200"/>
      <c r="F34" s="208"/>
      <c r="G34" s="124"/>
    </row>
    <row r="36" spans="1:8" ht="24" customHeight="1">
      <c r="A36" s="276" t="s">
        <v>43</v>
      </c>
      <c r="B36" s="276"/>
      <c r="C36" s="276"/>
      <c r="D36" s="71">
        <f>D37</f>
        <v>5351</v>
      </c>
    </row>
    <row r="37" spans="1:8" ht="20.25" customHeight="1">
      <c r="A37" s="73">
        <v>1000</v>
      </c>
      <c r="B37" s="75" t="s">
        <v>3</v>
      </c>
      <c r="C37" s="76" t="s">
        <v>18</v>
      </c>
      <c r="D37" s="323">
        <f>ROUND(D38+D40,0)</f>
        <v>5351</v>
      </c>
    </row>
    <row r="38" spans="1:8" s="8" customFormat="1" ht="23.25" customHeight="1">
      <c r="A38" s="90">
        <v>1100</v>
      </c>
      <c r="B38" s="12" t="s">
        <v>4</v>
      </c>
      <c r="C38" s="6" t="s">
        <v>18</v>
      </c>
      <c r="D38" s="245">
        <f>ROUND(D39,0)</f>
        <v>4330</v>
      </c>
      <c r="F38" s="85"/>
      <c r="G38" s="97"/>
    </row>
    <row r="39" spans="1:8" s="8" customFormat="1" ht="38.25" customHeight="1">
      <c r="A39" s="12">
        <v>1116</v>
      </c>
      <c r="B39" s="13" t="s">
        <v>10</v>
      </c>
      <c r="C39" s="13" t="s">
        <v>180</v>
      </c>
      <c r="D39" s="11">
        <f>ROUND(D19*8.33%,2)</f>
        <v>4330.09</v>
      </c>
      <c r="F39" s="209"/>
      <c r="G39" s="97"/>
    </row>
    <row r="40" spans="1:8" s="8" customFormat="1" ht="34.5" customHeight="1">
      <c r="A40" s="90">
        <v>1210</v>
      </c>
      <c r="B40" s="13" t="s">
        <v>5</v>
      </c>
      <c r="C40" s="13" t="s">
        <v>7</v>
      </c>
      <c r="D40" s="241">
        <f>ROUND(D39*0.2359,2)</f>
        <v>1021.47</v>
      </c>
      <c r="F40" s="209"/>
      <c r="G40" s="97"/>
    </row>
    <row r="41" spans="1:8">
      <c r="G41" s="151"/>
      <c r="H41" s="151"/>
    </row>
    <row r="42" spans="1:8">
      <c r="G42" s="151"/>
      <c r="H42" s="151"/>
    </row>
    <row r="43" spans="1:8">
      <c r="G43" s="151"/>
      <c r="H43" s="151"/>
    </row>
    <row r="44" spans="1:8">
      <c r="G44" s="151"/>
      <c r="H44" s="151"/>
    </row>
    <row r="45" spans="1:8">
      <c r="G45" s="151"/>
      <c r="H45" s="151"/>
    </row>
    <row r="46" spans="1:8">
      <c r="G46" s="48"/>
      <c r="H46" s="49"/>
    </row>
    <row r="47" spans="1:8">
      <c r="G47" s="181"/>
      <c r="H47" s="152"/>
    </row>
    <row r="48" spans="1:8">
      <c r="G48" s="48"/>
      <c r="H48" s="49"/>
    </row>
    <row r="49" spans="7:8">
      <c r="G49" s="48"/>
      <c r="H49" s="49"/>
    </row>
    <row r="50" spans="7:8">
      <c r="G50" s="182"/>
      <c r="H50" s="49"/>
    </row>
    <row r="51" spans="7:8">
      <c r="G51" s="48"/>
      <c r="H51" s="49"/>
    </row>
    <row r="52" spans="7:8">
      <c r="G52" s="48"/>
      <c r="H52" s="49"/>
    </row>
  </sheetData>
  <mergeCells count="6">
    <mergeCell ref="A7:D7"/>
    <mergeCell ref="A11:C11"/>
    <mergeCell ref="A36:C36"/>
    <mergeCell ref="A17:C17"/>
    <mergeCell ref="A23:A24"/>
    <mergeCell ref="B23:B24"/>
  </mergeCells>
  <printOptions horizontalCentered="1" verticalCentered="1"/>
  <pageMargins left="0.39370078740157483" right="0.39370078740157483" top="0.39370078740157483" bottom="0.39370078740157483" header="0.39370078740157483" footer="0.39370078740157483"/>
  <pageSetup paperSize="9" scale="55"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37"/>
  <sheetViews>
    <sheetView zoomScaleNormal="100" zoomScaleSheetLayoutView="85" workbookViewId="0">
      <selection activeCell="I6" sqref="I6"/>
    </sheetView>
  </sheetViews>
  <sheetFormatPr defaultColWidth="9.140625" defaultRowHeight="12.75"/>
  <cols>
    <col min="1" max="1" width="7.140625" style="14" customWidth="1"/>
    <col min="2" max="2" width="74.28515625" style="15" customWidth="1"/>
    <col min="3" max="3" width="27.5703125" style="16" customWidth="1"/>
    <col min="4" max="4" width="12.5703125" style="14" customWidth="1"/>
    <col min="5" max="5" width="11.85546875" style="14" customWidth="1"/>
    <col min="6" max="6" width="12.5703125" style="14" customWidth="1"/>
    <col min="7" max="7" width="12.5703125" style="17" customWidth="1"/>
    <col min="8" max="8" width="14.28515625" style="14" customWidth="1"/>
    <col min="9" max="9" width="12.5703125" style="14" customWidth="1"/>
    <col min="10" max="16384" width="9.140625" style="18"/>
  </cols>
  <sheetData>
    <row r="1" spans="1:13" ht="15">
      <c r="I1" s="81" t="s">
        <v>51</v>
      </c>
    </row>
    <row r="2" spans="1:13" s="22" customFormat="1" ht="18.75">
      <c r="A2" s="82" t="s">
        <v>44</v>
      </c>
      <c r="B2" s="20"/>
      <c r="C2" s="21"/>
      <c r="D2" s="19"/>
      <c r="E2" s="19"/>
      <c r="F2" s="24"/>
      <c r="G2" s="24"/>
      <c r="H2" s="24"/>
      <c r="I2" s="24"/>
    </row>
    <row r="3" spans="1:13" s="22" customFormat="1" ht="36.75" customHeight="1">
      <c r="A3" s="282" t="s">
        <v>157</v>
      </c>
      <c r="B3" s="282"/>
      <c r="C3" s="282"/>
      <c r="D3" s="282"/>
      <c r="E3" s="282"/>
      <c r="F3" s="282"/>
      <c r="G3" s="282"/>
      <c r="H3" s="282"/>
      <c r="I3" s="282"/>
    </row>
    <row r="4" spans="1:13" s="22" customFormat="1" ht="15.75">
      <c r="A4" s="89"/>
      <c r="B4" s="89"/>
      <c r="C4" s="89"/>
      <c r="D4" s="89"/>
      <c r="E4" s="25">
        <v>166.92</v>
      </c>
      <c r="F4" s="26"/>
      <c r="G4" s="26"/>
      <c r="H4" s="26"/>
      <c r="I4" s="26"/>
    </row>
    <row r="5" spans="1:13" s="14" customFormat="1" ht="57" customHeight="1">
      <c r="A5" s="27" t="s">
        <v>20</v>
      </c>
      <c r="B5" s="28" t="s">
        <v>21</v>
      </c>
      <c r="C5" s="28" t="s">
        <v>22</v>
      </c>
      <c r="D5" s="28" t="s">
        <v>23</v>
      </c>
      <c r="E5" s="28" t="s">
        <v>24</v>
      </c>
      <c r="F5" s="29" t="s">
        <v>25</v>
      </c>
      <c r="G5" s="30" t="s">
        <v>26</v>
      </c>
      <c r="H5" s="31" t="s">
        <v>27</v>
      </c>
      <c r="I5" s="32" t="s">
        <v>3</v>
      </c>
    </row>
    <row r="6" spans="1:13" s="23" customFormat="1" ht="21.75" customHeight="1">
      <c r="A6" s="283" t="s">
        <v>28</v>
      </c>
      <c r="B6" s="283"/>
      <c r="C6" s="283"/>
      <c r="D6" s="283"/>
      <c r="E6" s="283"/>
      <c r="F6" s="77">
        <f>SUM(F7:F235)</f>
        <v>3455.5</v>
      </c>
      <c r="G6" s="77">
        <f>SUM(G7:G235)</f>
        <v>16024.640000000003</v>
      </c>
      <c r="H6" s="77">
        <f>SUM(H7:H235)</f>
        <v>3779.5999999999967</v>
      </c>
      <c r="I6" s="77">
        <f>SUM(I7:I235)</f>
        <v>19804.239999999998</v>
      </c>
      <c r="M6" s="236"/>
    </row>
    <row r="7" spans="1:13" s="22" customFormat="1" ht="25.5">
      <c r="A7" s="33">
        <v>1</v>
      </c>
      <c r="B7" s="83" t="s">
        <v>84</v>
      </c>
      <c r="C7" s="83" t="s">
        <v>85</v>
      </c>
      <c r="D7" s="37">
        <v>2305</v>
      </c>
      <c r="E7" s="123">
        <f>ROUND(D7/$E$4,3)</f>
        <v>13.808999999999999</v>
      </c>
      <c r="F7" s="38">
        <v>10</v>
      </c>
      <c r="G7" s="38">
        <v>69.05</v>
      </c>
      <c r="H7" s="34">
        <f>ROUND(G7*0.2359,2)-0.01</f>
        <v>16.279999999999998</v>
      </c>
      <c r="I7" s="35">
        <f t="shared" ref="I7:I70" si="0">G7+H7</f>
        <v>85.33</v>
      </c>
      <c r="J7" s="161"/>
    </row>
    <row r="8" spans="1:13">
      <c r="A8" s="36">
        <f>A7+1</f>
        <v>2</v>
      </c>
      <c r="B8" s="83" t="s">
        <v>86</v>
      </c>
      <c r="C8" s="83" t="s">
        <v>87</v>
      </c>
      <c r="D8" s="37">
        <v>1495</v>
      </c>
      <c r="E8" s="123">
        <f t="shared" ref="E8:E71" si="1">ROUND(D8/$E$4,3)</f>
        <v>8.9559999999999995</v>
      </c>
      <c r="F8" s="38">
        <v>10</v>
      </c>
      <c r="G8" s="38">
        <v>44.78</v>
      </c>
      <c r="H8" s="34">
        <f t="shared" ref="H8:H71" si="2">ROUND(G8*0.2359,2)</f>
        <v>10.56</v>
      </c>
      <c r="I8" s="35">
        <f t="shared" si="0"/>
        <v>55.34</v>
      </c>
      <c r="J8" s="161"/>
      <c r="K8" s="22"/>
    </row>
    <row r="9" spans="1:13">
      <c r="A9" s="36">
        <f t="shared" ref="A9:A72" si="3">A8+1</f>
        <v>3</v>
      </c>
      <c r="B9" s="83" t="s">
        <v>88</v>
      </c>
      <c r="C9" s="83" t="s">
        <v>89</v>
      </c>
      <c r="D9" s="37">
        <v>1425</v>
      </c>
      <c r="E9" s="123">
        <f t="shared" si="1"/>
        <v>8.5370000000000008</v>
      </c>
      <c r="F9" s="38">
        <v>10</v>
      </c>
      <c r="G9" s="38">
        <v>42.69</v>
      </c>
      <c r="H9" s="34">
        <f t="shared" si="2"/>
        <v>10.07</v>
      </c>
      <c r="I9" s="35">
        <f t="shared" si="0"/>
        <v>52.76</v>
      </c>
      <c r="J9" s="161"/>
      <c r="K9" s="22"/>
    </row>
    <row r="10" spans="1:13">
      <c r="A10" s="36">
        <f t="shared" si="3"/>
        <v>4</v>
      </c>
      <c r="B10" s="83" t="s">
        <v>88</v>
      </c>
      <c r="C10" s="83" t="s">
        <v>90</v>
      </c>
      <c r="D10" s="37">
        <v>1242</v>
      </c>
      <c r="E10" s="123">
        <f>ROUND(D10/$E$4,3)</f>
        <v>7.4409999999999998</v>
      </c>
      <c r="F10" s="38">
        <v>16</v>
      </c>
      <c r="G10" s="38">
        <v>59.53</v>
      </c>
      <c r="H10" s="34">
        <f t="shared" si="2"/>
        <v>14.04</v>
      </c>
      <c r="I10" s="35">
        <f t="shared" si="0"/>
        <v>73.569999999999993</v>
      </c>
      <c r="J10" s="161"/>
      <c r="K10" s="22"/>
    </row>
    <row r="11" spans="1:13" ht="14.25" customHeight="1">
      <c r="A11" s="36">
        <f t="shared" si="3"/>
        <v>5</v>
      </c>
      <c r="B11" s="83" t="s">
        <v>91</v>
      </c>
      <c r="C11" s="83" t="s">
        <v>89</v>
      </c>
      <c r="D11" s="37">
        <v>1553</v>
      </c>
      <c r="E11" s="123">
        <f t="shared" si="1"/>
        <v>9.3040000000000003</v>
      </c>
      <c r="F11" s="38">
        <v>16</v>
      </c>
      <c r="G11" s="38">
        <v>74.430000000000007</v>
      </c>
      <c r="H11" s="34">
        <f t="shared" si="2"/>
        <v>17.559999999999999</v>
      </c>
      <c r="I11" s="35">
        <f t="shared" si="0"/>
        <v>91.990000000000009</v>
      </c>
      <c r="J11" s="161"/>
      <c r="K11" s="22"/>
    </row>
    <row r="12" spans="1:13">
      <c r="A12" s="36">
        <f t="shared" si="3"/>
        <v>6</v>
      </c>
      <c r="B12" s="83" t="s">
        <v>92</v>
      </c>
      <c r="C12" s="83" t="s">
        <v>89</v>
      </c>
      <c r="D12" s="37">
        <v>1425</v>
      </c>
      <c r="E12" s="123">
        <f t="shared" si="1"/>
        <v>8.5370000000000008</v>
      </c>
      <c r="F12" s="38">
        <v>16</v>
      </c>
      <c r="G12" s="38">
        <v>68.3</v>
      </c>
      <c r="H12" s="34">
        <f t="shared" si="2"/>
        <v>16.11</v>
      </c>
      <c r="I12" s="35">
        <f t="shared" si="0"/>
        <v>84.41</v>
      </c>
      <c r="J12" s="161"/>
      <c r="K12" s="22"/>
    </row>
    <row r="13" spans="1:13">
      <c r="A13" s="36">
        <f t="shared" si="3"/>
        <v>7</v>
      </c>
      <c r="B13" s="83" t="s">
        <v>93</v>
      </c>
      <c r="C13" s="83" t="s">
        <v>87</v>
      </c>
      <c r="D13" s="37">
        <v>1523</v>
      </c>
      <c r="E13" s="123">
        <f t="shared" si="1"/>
        <v>9.1240000000000006</v>
      </c>
      <c r="F13" s="38">
        <v>8</v>
      </c>
      <c r="G13" s="38">
        <v>36.5</v>
      </c>
      <c r="H13" s="34">
        <f t="shared" si="2"/>
        <v>8.61</v>
      </c>
      <c r="I13" s="35">
        <f t="shared" si="0"/>
        <v>45.11</v>
      </c>
      <c r="J13" s="161"/>
      <c r="K13" s="22"/>
    </row>
    <row r="14" spans="1:13">
      <c r="A14" s="36">
        <f t="shared" si="3"/>
        <v>8</v>
      </c>
      <c r="B14" s="83" t="s">
        <v>94</v>
      </c>
      <c r="C14" s="83" t="s">
        <v>89</v>
      </c>
      <c r="D14" s="37">
        <v>1425</v>
      </c>
      <c r="E14" s="123">
        <f t="shared" si="1"/>
        <v>8.5370000000000008</v>
      </c>
      <c r="F14" s="38">
        <v>8</v>
      </c>
      <c r="G14" s="38">
        <v>34.15</v>
      </c>
      <c r="H14" s="34">
        <f t="shared" si="2"/>
        <v>8.06</v>
      </c>
      <c r="I14" s="35">
        <f t="shared" si="0"/>
        <v>42.21</v>
      </c>
      <c r="J14" s="161"/>
      <c r="K14" s="22"/>
    </row>
    <row r="15" spans="1:13">
      <c r="A15" s="36">
        <f t="shared" si="3"/>
        <v>9</v>
      </c>
      <c r="B15" s="83" t="s">
        <v>95</v>
      </c>
      <c r="C15" s="83" t="s">
        <v>89</v>
      </c>
      <c r="D15" s="37">
        <v>1297</v>
      </c>
      <c r="E15" s="123">
        <f t="shared" si="1"/>
        <v>7.77</v>
      </c>
      <c r="F15" s="38">
        <v>32</v>
      </c>
      <c r="G15" s="38">
        <v>124.32</v>
      </c>
      <c r="H15" s="34">
        <f t="shared" si="2"/>
        <v>29.33</v>
      </c>
      <c r="I15" s="35">
        <f t="shared" si="0"/>
        <v>153.64999999999998</v>
      </c>
      <c r="J15" s="161"/>
      <c r="K15" s="22"/>
    </row>
    <row r="16" spans="1:13" s="22" customFormat="1" ht="15" customHeight="1">
      <c r="A16" s="36">
        <f t="shared" si="3"/>
        <v>10</v>
      </c>
      <c r="B16" s="84" t="s">
        <v>96</v>
      </c>
      <c r="C16" s="84" t="s">
        <v>87</v>
      </c>
      <c r="D16" s="39">
        <v>1495</v>
      </c>
      <c r="E16" s="123">
        <f t="shared" si="1"/>
        <v>8.9559999999999995</v>
      </c>
      <c r="F16" s="40">
        <v>8</v>
      </c>
      <c r="G16" s="40">
        <v>35.82</v>
      </c>
      <c r="H16" s="34">
        <f t="shared" si="2"/>
        <v>8.4499999999999993</v>
      </c>
      <c r="I16" s="35">
        <f t="shared" si="0"/>
        <v>44.269999999999996</v>
      </c>
      <c r="J16" s="161"/>
    </row>
    <row r="17" spans="1:10" s="22" customFormat="1">
      <c r="A17" s="36">
        <f t="shared" si="3"/>
        <v>11</v>
      </c>
      <c r="B17" s="84" t="s">
        <v>97</v>
      </c>
      <c r="C17" s="84" t="s">
        <v>98</v>
      </c>
      <c r="D17" s="39">
        <v>1680</v>
      </c>
      <c r="E17" s="123">
        <f t="shared" si="1"/>
        <v>10.065</v>
      </c>
      <c r="F17" s="40">
        <v>6</v>
      </c>
      <c r="G17" s="40">
        <v>30.2</v>
      </c>
      <c r="H17" s="34">
        <f t="shared" si="2"/>
        <v>7.12</v>
      </c>
      <c r="I17" s="35">
        <f t="shared" si="0"/>
        <v>37.32</v>
      </c>
      <c r="J17" s="161"/>
    </row>
    <row r="18" spans="1:10" s="22" customFormat="1">
      <c r="A18" s="36">
        <f t="shared" si="3"/>
        <v>12</v>
      </c>
      <c r="B18" s="84" t="s">
        <v>99</v>
      </c>
      <c r="C18" s="84" t="s">
        <v>90</v>
      </c>
      <c r="D18" s="39">
        <v>1242</v>
      </c>
      <c r="E18" s="123">
        <f t="shared" si="1"/>
        <v>7.4409999999999998</v>
      </c>
      <c r="F18" s="40">
        <v>8</v>
      </c>
      <c r="G18" s="40">
        <v>29.76</v>
      </c>
      <c r="H18" s="34">
        <f t="shared" si="2"/>
        <v>7.02</v>
      </c>
      <c r="I18" s="35">
        <f t="shared" si="0"/>
        <v>36.78</v>
      </c>
      <c r="J18" s="161"/>
    </row>
    <row r="19" spans="1:10" s="22" customFormat="1">
      <c r="A19" s="36">
        <f t="shared" si="3"/>
        <v>13</v>
      </c>
      <c r="B19" s="84" t="s">
        <v>100</v>
      </c>
      <c r="C19" s="84" t="s">
        <v>98</v>
      </c>
      <c r="D19" s="39">
        <v>2040</v>
      </c>
      <c r="E19" s="123">
        <f t="shared" si="1"/>
        <v>12.221</v>
      </c>
      <c r="F19" s="40">
        <v>8</v>
      </c>
      <c r="G19" s="40">
        <v>48.88</v>
      </c>
      <c r="H19" s="34">
        <f t="shared" si="2"/>
        <v>11.53</v>
      </c>
      <c r="I19" s="35">
        <f t="shared" si="0"/>
        <v>60.410000000000004</v>
      </c>
      <c r="J19" s="161"/>
    </row>
    <row r="20" spans="1:10" s="22" customFormat="1">
      <c r="A20" s="36">
        <f t="shared" si="3"/>
        <v>14</v>
      </c>
      <c r="B20" s="84" t="s">
        <v>101</v>
      </c>
      <c r="C20" s="84" t="s">
        <v>98</v>
      </c>
      <c r="D20" s="39">
        <v>1821</v>
      </c>
      <c r="E20" s="123">
        <f t="shared" si="1"/>
        <v>10.909000000000001</v>
      </c>
      <c r="F20" s="40">
        <v>16</v>
      </c>
      <c r="G20" s="40">
        <v>87.27</v>
      </c>
      <c r="H20" s="34">
        <f t="shared" si="2"/>
        <v>20.59</v>
      </c>
      <c r="I20" s="35">
        <f t="shared" si="0"/>
        <v>107.86</v>
      </c>
      <c r="J20" s="161"/>
    </row>
    <row r="21" spans="1:10" s="22" customFormat="1">
      <c r="A21" s="36">
        <f t="shared" si="3"/>
        <v>15</v>
      </c>
      <c r="B21" s="84" t="s">
        <v>102</v>
      </c>
      <c r="C21" s="84" t="s">
        <v>87</v>
      </c>
      <c r="D21" s="39">
        <v>1523</v>
      </c>
      <c r="E21" s="123">
        <f t="shared" si="1"/>
        <v>9.1240000000000006</v>
      </c>
      <c r="F21" s="40">
        <v>8</v>
      </c>
      <c r="G21" s="40">
        <v>36.5</v>
      </c>
      <c r="H21" s="34">
        <f t="shared" si="2"/>
        <v>8.61</v>
      </c>
      <c r="I21" s="35">
        <f t="shared" si="0"/>
        <v>45.11</v>
      </c>
      <c r="J21" s="161"/>
    </row>
    <row r="22" spans="1:10" s="22" customFormat="1">
      <c r="A22" s="36">
        <f t="shared" si="3"/>
        <v>16</v>
      </c>
      <c r="B22" s="84" t="s">
        <v>103</v>
      </c>
      <c r="C22" s="84" t="s">
        <v>89</v>
      </c>
      <c r="D22" s="39">
        <v>1472</v>
      </c>
      <c r="E22" s="123">
        <f t="shared" si="1"/>
        <v>8.8190000000000008</v>
      </c>
      <c r="F22" s="40">
        <v>8</v>
      </c>
      <c r="G22" s="40">
        <v>35.28</v>
      </c>
      <c r="H22" s="34">
        <f t="shared" si="2"/>
        <v>8.32</v>
      </c>
      <c r="I22" s="35">
        <f t="shared" si="0"/>
        <v>43.6</v>
      </c>
      <c r="J22" s="161"/>
    </row>
    <row r="23" spans="1:10" s="22" customFormat="1">
      <c r="A23" s="36">
        <f t="shared" si="3"/>
        <v>17</v>
      </c>
      <c r="B23" s="84" t="s">
        <v>95</v>
      </c>
      <c r="C23" s="84" t="s">
        <v>87</v>
      </c>
      <c r="D23" s="39">
        <v>1340</v>
      </c>
      <c r="E23" s="123">
        <f t="shared" si="1"/>
        <v>8.0280000000000005</v>
      </c>
      <c r="F23" s="40">
        <v>8</v>
      </c>
      <c r="G23" s="40">
        <v>32.11</v>
      </c>
      <c r="H23" s="34">
        <f t="shared" si="2"/>
        <v>7.57</v>
      </c>
      <c r="I23" s="35">
        <f t="shared" si="0"/>
        <v>39.68</v>
      </c>
      <c r="J23" s="161"/>
    </row>
    <row r="24" spans="1:10" s="22" customFormat="1">
      <c r="A24" s="36">
        <f t="shared" si="3"/>
        <v>18</v>
      </c>
      <c r="B24" s="84" t="s">
        <v>104</v>
      </c>
      <c r="C24" s="84" t="s">
        <v>89</v>
      </c>
      <c r="D24" s="39">
        <v>1561</v>
      </c>
      <c r="E24" s="123">
        <f t="shared" si="1"/>
        <v>9.3520000000000003</v>
      </c>
      <c r="F24" s="40">
        <v>24</v>
      </c>
      <c r="G24" s="40">
        <v>112.22</v>
      </c>
      <c r="H24" s="34">
        <f t="shared" si="2"/>
        <v>26.47</v>
      </c>
      <c r="I24" s="35">
        <f t="shared" si="0"/>
        <v>138.69</v>
      </c>
      <c r="J24" s="161"/>
    </row>
    <row r="25" spans="1:10" s="22" customFormat="1">
      <c r="A25" s="36">
        <f t="shared" si="3"/>
        <v>19</v>
      </c>
      <c r="B25" s="84" t="s">
        <v>105</v>
      </c>
      <c r="C25" s="84" t="s">
        <v>98</v>
      </c>
      <c r="D25" s="39">
        <v>1692</v>
      </c>
      <c r="E25" s="123">
        <f>ROUND(D25/$E$4,3)</f>
        <v>10.137</v>
      </c>
      <c r="F25" s="40">
        <v>24</v>
      </c>
      <c r="G25" s="40">
        <v>121.64</v>
      </c>
      <c r="H25" s="34">
        <f t="shared" si="2"/>
        <v>28.69</v>
      </c>
      <c r="I25" s="35">
        <f t="shared" si="0"/>
        <v>150.33000000000001</v>
      </c>
      <c r="J25" s="161"/>
    </row>
    <row r="26" spans="1:10" s="22" customFormat="1">
      <c r="A26" s="36">
        <f t="shared" si="3"/>
        <v>20</v>
      </c>
      <c r="B26" s="84" t="s">
        <v>106</v>
      </c>
      <c r="C26" s="84" t="s">
        <v>107</v>
      </c>
      <c r="D26" s="39">
        <v>1898</v>
      </c>
      <c r="E26" s="123">
        <f t="shared" si="1"/>
        <v>11.371</v>
      </c>
      <c r="F26" s="40">
        <v>16</v>
      </c>
      <c r="G26" s="40">
        <v>90.97</v>
      </c>
      <c r="H26" s="34">
        <f t="shared" si="2"/>
        <v>21.46</v>
      </c>
      <c r="I26" s="35">
        <f t="shared" si="0"/>
        <v>112.43</v>
      </c>
      <c r="J26" s="161"/>
    </row>
    <row r="27" spans="1:10" s="22" customFormat="1">
      <c r="A27" s="36">
        <f t="shared" si="3"/>
        <v>21</v>
      </c>
      <c r="B27" s="84" t="s">
        <v>95</v>
      </c>
      <c r="C27" s="84" t="s">
        <v>89</v>
      </c>
      <c r="D27" s="39">
        <v>1277</v>
      </c>
      <c r="E27" s="123">
        <f t="shared" si="1"/>
        <v>7.65</v>
      </c>
      <c r="F27" s="40">
        <v>24</v>
      </c>
      <c r="G27" s="40">
        <v>91.8</v>
      </c>
      <c r="H27" s="34">
        <f t="shared" si="2"/>
        <v>21.66</v>
      </c>
      <c r="I27" s="35">
        <f t="shared" si="0"/>
        <v>113.46</v>
      </c>
      <c r="J27" s="161"/>
    </row>
    <row r="28" spans="1:10" s="22" customFormat="1" ht="15" customHeight="1">
      <c r="A28" s="36">
        <f t="shared" si="3"/>
        <v>22</v>
      </c>
      <c r="B28" s="84" t="s">
        <v>108</v>
      </c>
      <c r="C28" s="84" t="s">
        <v>87</v>
      </c>
      <c r="D28" s="39">
        <v>1640</v>
      </c>
      <c r="E28" s="123">
        <f t="shared" si="1"/>
        <v>9.8249999999999993</v>
      </c>
      <c r="F28" s="40">
        <v>16</v>
      </c>
      <c r="G28" s="40">
        <v>78.599999999999994</v>
      </c>
      <c r="H28" s="34">
        <f t="shared" si="2"/>
        <v>18.54</v>
      </c>
      <c r="I28" s="35">
        <f t="shared" si="0"/>
        <v>97.139999999999986</v>
      </c>
      <c r="J28" s="161"/>
    </row>
    <row r="29" spans="1:10" s="22" customFormat="1" ht="15" customHeight="1">
      <c r="A29" s="36">
        <f t="shared" si="3"/>
        <v>23</v>
      </c>
      <c r="B29" s="84" t="s">
        <v>103</v>
      </c>
      <c r="C29" s="84" t="s">
        <v>89</v>
      </c>
      <c r="D29" s="39">
        <v>1445</v>
      </c>
      <c r="E29" s="123">
        <f t="shared" si="1"/>
        <v>8.657</v>
      </c>
      <c r="F29" s="40">
        <v>8</v>
      </c>
      <c r="G29" s="40">
        <v>34.630000000000003</v>
      </c>
      <c r="H29" s="34">
        <f t="shared" si="2"/>
        <v>8.17</v>
      </c>
      <c r="I29" s="35">
        <f t="shared" si="0"/>
        <v>42.800000000000004</v>
      </c>
      <c r="J29" s="161"/>
    </row>
    <row r="30" spans="1:10" s="22" customFormat="1">
      <c r="A30" s="36">
        <f t="shared" si="3"/>
        <v>24</v>
      </c>
      <c r="B30" s="84" t="s">
        <v>109</v>
      </c>
      <c r="C30" s="84" t="s">
        <v>89</v>
      </c>
      <c r="D30" s="39">
        <v>1445</v>
      </c>
      <c r="E30" s="123">
        <f t="shared" si="1"/>
        <v>8.657</v>
      </c>
      <c r="F30" s="40">
        <v>8</v>
      </c>
      <c r="G30" s="40">
        <v>34.630000000000003</v>
      </c>
      <c r="H30" s="34">
        <f t="shared" si="2"/>
        <v>8.17</v>
      </c>
      <c r="I30" s="35">
        <f t="shared" si="0"/>
        <v>42.800000000000004</v>
      </c>
      <c r="J30" s="161"/>
    </row>
    <row r="31" spans="1:10" s="22" customFormat="1">
      <c r="A31" s="36">
        <f t="shared" si="3"/>
        <v>25</v>
      </c>
      <c r="B31" s="84" t="s">
        <v>110</v>
      </c>
      <c r="C31" s="84" t="s">
        <v>87</v>
      </c>
      <c r="D31" s="39">
        <v>1579</v>
      </c>
      <c r="E31" s="123">
        <f t="shared" si="1"/>
        <v>9.4600000000000009</v>
      </c>
      <c r="F31" s="40">
        <v>8</v>
      </c>
      <c r="G31" s="40">
        <v>37.840000000000003</v>
      </c>
      <c r="H31" s="34">
        <f t="shared" si="2"/>
        <v>8.93</v>
      </c>
      <c r="I31" s="35">
        <f t="shared" si="0"/>
        <v>46.77</v>
      </c>
      <c r="J31" s="161"/>
    </row>
    <row r="32" spans="1:10" s="22" customFormat="1">
      <c r="A32" s="36">
        <f t="shared" si="3"/>
        <v>26</v>
      </c>
      <c r="B32" s="84" t="s">
        <v>110</v>
      </c>
      <c r="C32" s="84" t="s">
        <v>98</v>
      </c>
      <c r="D32" s="39">
        <v>1744</v>
      </c>
      <c r="E32" s="123">
        <f t="shared" si="1"/>
        <v>10.448</v>
      </c>
      <c r="F32" s="40">
        <v>8</v>
      </c>
      <c r="G32" s="40">
        <v>41.79</v>
      </c>
      <c r="H32" s="34">
        <f t="shared" si="2"/>
        <v>9.86</v>
      </c>
      <c r="I32" s="35">
        <f t="shared" si="0"/>
        <v>51.65</v>
      </c>
      <c r="J32" s="161"/>
    </row>
    <row r="33" spans="1:10" s="22" customFormat="1">
      <c r="A33" s="36">
        <f t="shared" si="3"/>
        <v>27</v>
      </c>
      <c r="B33" s="84" t="s">
        <v>111</v>
      </c>
      <c r="C33" s="84" t="s">
        <v>89</v>
      </c>
      <c r="D33" s="39">
        <v>1445</v>
      </c>
      <c r="E33" s="123">
        <f t="shared" si="1"/>
        <v>8.657</v>
      </c>
      <c r="F33" s="40">
        <v>8</v>
      </c>
      <c r="G33" s="40">
        <v>34.630000000000003</v>
      </c>
      <c r="H33" s="34">
        <f t="shared" si="2"/>
        <v>8.17</v>
      </c>
      <c r="I33" s="35">
        <f t="shared" si="0"/>
        <v>42.800000000000004</v>
      </c>
      <c r="J33" s="161"/>
    </row>
    <row r="34" spans="1:10" s="22" customFormat="1">
      <c r="A34" s="36">
        <f t="shared" si="3"/>
        <v>28</v>
      </c>
      <c r="B34" s="84" t="s">
        <v>112</v>
      </c>
      <c r="C34" s="84" t="s">
        <v>89</v>
      </c>
      <c r="D34" s="39">
        <v>1445</v>
      </c>
      <c r="E34" s="123">
        <f t="shared" si="1"/>
        <v>8.657</v>
      </c>
      <c r="F34" s="40">
        <v>8</v>
      </c>
      <c r="G34" s="40">
        <v>34.630000000000003</v>
      </c>
      <c r="H34" s="34">
        <f t="shared" si="2"/>
        <v>8.17</v>
      </c>
      <c r="I34" s="35">
        <f t="shared" si="0"/>
        <v>42.800000000000004</v>
      </c>
      <c r="J34" s="161"/>
    </row>
    <row r="35" spans="1:10" s="22" customFormat="1">
      <c r="A35" s="36">
        <f t="shared" si="3"/>
        <v>29</v>
      </c>
      <c r="B35" s="84" t="s">
        <v>113</v>
      </c>
      <c r="C35" s="84" t="s">
        <v>89</v>
      </c>
      <c r="D35" s="39">
        <v>1581</v>
      </c>
      <c r="E35" s="123">
        <f t="shared" si="1"/>
        <v>9.4719999999999995</v>
      </c>
      <c r="F35" s="40">
        <v>16</v>
      </c>
      <c r="G35" s="40">
        <v>75.78</v>
      </c>
      <c r="H35" s="34">
        <f t="shared" si="2"/>
        <v>17.88</v>
      </c>
      <c r="I35" s="35">
        <f t="shared" si="0"/>
        <v>93.66</v>
      </c>
      <c r="J35" s="161"/>
    </row>
    <row r="36" spans="1:10" s="22" customFormat="1">
      <c r="A36" s="36">
        <f t="shared" si="3"/>
        <v>30</v>
      </c>
      <c r="B36" s="84" t="s">
        <v>114</v>
      </c>
      <c r="C36" s="84" t="s">
        <v>87</v>
      </c>
      <c r="D36" s="39">
        <v>1523</v>
      </c>
      <c r="E36" s="123">
        <f t="shared" si="1"/>
        <v>9.1240000000000006</v>
      </c>
      <c r="F36" s="40">
        <v>8</v>
      </c>
      <c r="G36" s="40">
        <v>36.5</v>
      </c>
      <c r="H36" s="34">
        <f t="shared" si="2"/>
        <v>8.61</v>
      </c>
      <c r="I36" s="35">
        <f t="shared" si="0"/>
        <v>45.11</v>
      </c>
      <c r="J36" s="161"/>
    </row>
    <row r="37" spans="1:10" s="22" customFormat="1">
      <c r="A37" s="36">
        <f t="shared" si="3"/>
        <v>31</v>
      </c>
      <c r="B37" s="84" t="s">
        <v>106</v>
      </c>
      <c r="C37" s="84" t="s">
        <v>115</v>
      </c>
      <c r="D37" s="39">
        <v>1706</v>
      </c>
      <c r="E37" s="123">
        <f t="shared" si="1"/>
        <v>10.220000000000001</v>
      </c>
      <c r="F37" s="40">
        <v>24</v>
      </c>
      <c r="G37" s="40">
        <v>122.64</v>
      </c>
      <c r="H37" s="34">
        <f t="shared" si="2"/>
        <v>28.93</v>
      </c>
      <c r="I37" s="35">
        <f t="shared" si="0"/>
        <v>151.57</v>
      </c>
      <c r="J37" s="161"/>
    </row>
    <row r="38" spans="1:10" s="22" customFormat="1">
      <c r="A38" s="36">
        <f t="shared" si="3"/>
        <v>32</v>
      </c>
      <c r="B38" s="84" t="s">
        <v>116</v>
      </c>
      <c r="C38" s="84" t="s">
        <v>98</v>
      </c>
      <c r="D38" s="39">
        <v>2043</v>
      </c>
      <c r="E38" s="123">
        <f t="shared" si="1"/>
        <v>12.239000000000001</v>
      </c>
      <c r="F38" s="40">
        <v>16</v>
      </c>
      <c r="G38" s="40">
        <v>97.91</v>
      </c>
      <c r="H38" s="34">
        <f t="shared" si="2"/>
        <v>23.1</v>
      </c>
      <c r="I38" s="35">
        <f t="shared" si="0"/>
        <v>121.00999999999999</v>
      </c>
      <c r="J38" s="161"/>
    </row>
    <row r="39" spans="1:10" s="22" customFormat="1">
      <c r="A39" s="36">
        <f t="shared" si="3"/>
        <v>33</v>
      </c>
      <c r="B39" s="84" t="s">
        <v>109</v>
      </c>
      <c r="C39" s="84" t="s">
        <v>87</v>
      </c>
      <c r="D39" s="39">
        <v>1475</v>
      </c>
      <c r="E39" s="123">
        <f t="shared" si="1"/>
        <v>8.8369999999999997</v>
      </c>
      <c r="F39" s="40">
        <v>8</v>
      </c>
      <c r="G39" s="40">
        <v>35.35</v>
      </c>
      <c r="H39" s="34">
        <f t="shared" si="2"/>
        <v>8.34</v>
      </c>
      <c r="I39" s="35">
        <f t="shared" si="0"/>
        <v>43.69</v>
      </c>
      <c r="J39" s="161"/>
    </row>
    <row r="40" spans="1:10" s="22" customFormat="1">
      <c r="A40" s="36">
        <f t="shared" si="3"/>
        <v>34</v>
      </c>
      <c r="B40" s="84" t="s">
        <v>117</v>
      </c>
      <c r="C40" s="84" t="s">
        <v>87</v>
      </c>
      <c r="D40" s="39">
        <v>1523</v>
      </c>
      <c r="E40" s="123">
        <f t="shared" si="1"/>
        <v>9.1240000000000006</v>
      </c>
      <c r="F40" s="40">
        <v>8</v>
      </c>
      <c r="G40" s="40">
        <v>36.5</v>
      </c>
      <c r="H40" s="34">
        <f t="shared" si="2"/>
        <v>8.61</v>
      </c>
      <c r="I40" s="35">
        <f t="shared" si="0"/>
        <v>45.11</v>
      </c>
      <c r="J40" s="161"/>
    </row>
    <row r="41" spans="1:10" s="22" customFormat="1">
      <c r="A41" s="36">
        <f t="shared" si="3"/>
        <v>35</v>
      </c>
      <c r="B41" s="84" t="s">
        <v>103</v>
      </c>
      <c r="C41" s="84" t="s">
        <v>87</v>
      </c>
      <c r="D41" s="39">
        <v>1475</v>
      </c>
      <c r="E41" s="123">
        <f t="shared" si="1"/>
        <v>8.8369999999999997</v>
      </c>
      <c r="F41" s="40">
        <v>8</v>
      </c>
      <c r="G41" s="40">
        <v>35.35</v>
      </c>
      <c r="H41" s="34">
        <f t="shared" si="2"/>
        <v>8.34</v>
      </c>
      <c r="I41" s="35">
        <f t="shared" si="0"/>
        <v>43.69</v>
      </c>
      <c r="J41" s="161"/>
    </row>
    <row r="42" spans="1:10" s="22" customFormat="1">
      <c r="A42" s="36">
        <f t="shared" si="3"/>
        <v>36</v>
      </c>
      <c r="B42" s="84" t="s">
        <v>109</v>
      </c>
      <c r="C42" s="84" t="s">
        <v>89</v>
      </c>
      <c r="D42" s="39">
        <v>1445</v>
      </c>
      <c r="E42" s="123">
        <f t="shared" si="1"/>
        <v>8.657</v>
      </c>
      <c r="F42" s="40">
        <v>8</v>
      </c>
      <c r="G42" s="40">
        <v>34.630000000000003</v>
      </c>
      <c r="H42" s="34">
        <f t="shared" si="2"/>
        <v>8.17</v>
      </c>
      <c r="I42" s="35">
        <f t="shared" si="0"/>
        <v>42.800000000000004</v>
      </c>
      <c r="J42" s="161"/>
    </row>
    <row r="43" spans="1:10" s="22" customFormat="1">
      <c r="A43" s="36">
        <f t="shared" si="3"/>
        <v>37</v>
      </c>
      <c r="B43" s="84" t="s">
        <v>118</v>
      </c>
      <c r="C43" s="84" t="s">
        <v>98</v>
      </c>
      <c r="D43" s="39">
        <v>1744</v>
      </c>
      <c r="E43" s="123">
        <f t="shared" si="1"/>
        <v>10.448</v>
      </c>
      <c r="F43" s="40">
        <v>8</v>
      </c>
      <c r="G43" s="40">
        <v>41.79</v>
      </c>
      <c r="H43" s="34">
        <f t="shared" si="2"/>
        <v>9.86</v>
      </c>
      <c r="I43" s="35">
        <f t="shared" si="0"/>
        <v>51.65</v>
      </c>
      <c r="J43" s="161"/>
    </row>
    <row r="44" spans="1:10" s="22" customFormat="1">
      <c r="A44" s="36">
        <f t="shared" si="3"/>
        <v>38</v>
      </c>
      <c r="B44" s="84" t="s">
        <v>92</v>
      </c>
      <c r="C44" s="84" t="s">
        <v>87</v>
      </c>
      <c r="D44" s="39">
        <v>1495</v>
      </c>
      <c r="E44" s="123">
        <f t="shared" si="1"/>
        <v>8.9559999999999995</v>
      </c>
      <c r="F44" s="40">
        <v>24</v>
      </c>
      <c r="G44" s="40">
        <v>107.47</v>
      </c>
      <c r="H44" s="34">
        <f t="shared" si="2"/>
        <v>25.35</v>
      </c>
      <c r="I44" s="35">
        <f t="shared" si="0"/>
        <v>132.82</v>
      </c>
      <c r="J44" s="161"/>
    </row>
    <row r="45" spans="1:10" s="22" customFormat="1">
      <c r="A45" s="36">
        <f t="shared" si="3"/>
        <v>39</v>
      </c>
      <c r="B45" s="84" t="s">
        <v>118</v>
      </c>
      <c r="C45" s="84" t="s">
        <v>87</v>
      </c>
      <c r="D45" s="39">
        <v>1475</v>
      </c>
      <c r="E45" s="123">
        <f t="shared" si="1"/>
        <v>8.8369999999999997</v>
      </c>
      <c r="F45" s="40">
        <v>8</v>
      </c>
      <c r="G45" s="40">
        <v>35.35</v>
      </c>
      <c r="H45" s="34">
        <f t="shared" si="2"/>
        <v>8.34</v>
      </c>
      <c r="I45" s="35">
        <f t="shared" si="0"/>
        <v>43.69</v>
      </c>
      <c r="J45" s="161"/>
    </row>
    <row r="46" spans="1:10" s="22" customFormat="1">
      <c r="A46" s="36">
        <f t="shared" si="3"/>
        <v>40</v>
      </c>
      <c r="B46" s="84" t="s">
        <v>119</v>
      </c>
      <c r="C46" s="84" t="s">
        <v>98</v>
      </c>
      <c r="D46" s="39">
        <v>1640</v>
      </c>
      <c r="E46" s="123">
        <f t="shared" si="1"/>
        <v>9.8249999999999993</v>
      </c>
      <c r="F46" s="40">
        <v>16</v>
      </c>
      <c r="G46" s="40">
        <v>78.599999999999994</v>
      </c>
      <c r="H46" s="34">
        <f t="shared" si="2"/>
        <v>18.54</v>
      </c>
      <c r="I46" s="35">
        <f t="shared" si="0"/>
        <v>97.139999999999986</v>
      </c>
      <c r="J46" s="161"/>
    </row>
    <row r="47" spans="1:10" s="22" customFormat="1">
      <c r="A47" s="36">
        <f t="shared" si="3"/>
        <v>41</v>
      </c>
      <c r="B47" s="84" t="s">
        <v>120</v>
      </c>
      <c r="C47" s="84" t="s">
        <v>89</v>
      </c>
      <c r="D47" s="39">
        <v>1823</v>
      </c>
      <c r="E47" s="123">
        <f t="shared" si="1"/>
        <v>10.920999999999999</v>
      </c>
      <c r="F47" s="40">
        <v>16</v>
      </c>
      <c r="G47" s="40">
        <v>87.37</v>
      </c>
      <c r="H47" s="34">
        <f t="shared" si="2"/>
        <v>20.61</v>
      </c>
      <c r="I47" s="35">
        <f t="shared" si="0"/>
        <v>107.98</v>
      </c>
      <c r="J47" s="161"/>
    </row>
    <row r="48" spans="1:10" s="22" customFormat="1">
      <c r="A48" s="36">
        <f t="shared" si="3"/>
        <v>42</v>
      </c>
      <c r="B48" s="84" t="s">
        <v>121</v>
      </c>
      <c r="C48" s="84" t="s">
        <v>87</v>
      </c>
      <c r="D48" s="39">
        <v>1495</v>
      </c>
      <c r="E48" s="123">
        <f t="shared" si="1"/>
        <v>8.9559999999999995</v>
      </c>
      <c r="F48" s="40">
        <v>8</v>
      </c>
      <c r="G48" s="40">
        <v>35.82</v>
      </c>
      <c r="H48" s="34">
        <f t="shared" si="2"/>
        <v>8.4499999999999993</v>
      </c>
      <c r="I48" s="35">
        <f t="shared" si="0"/>
        <v>44.269999999999996</v>
      </c>
      <c r="J48" s="161"/>
    </row>
    <row r="49" spans="1:10" s="22" customFormat="1">
      <c r="A49" s="36">
        <f t="shared" si="3"/>
        <v>43</v>
      </c>
      <c r="B49" s="84" t="s">
        <v>103</v>
      </c>
      <c r="C49" s="84" t="s">
        <v>87</v>
      </c>
      <c r="D49" s="39">
        <v>1495</v>
      </c>
      <c r="E49" s="123">
        <f t="shared" si="1"/>
        <v>8.9559999999999995</v>
      </c>
      <c r="F49" s="40">
        <v>8</v>
      </c>
      <c r="G49" s="40">
        <v>35.82</v>
      </c>
      <c r="H49" s="34">
        <f t="shared" si="2"/>
        <v>8.4499999999999993</v>
      </c>
      <c r="I49" s="35">
        <f t="shared" si="0"/>
        <v>44.269999999999996</v>
      </c>
      <c r="J49" s="161"/>
    </row>
    <row r="50" spans="1:10" s="22" customFormat="1" ht="14.25" customHeight="1">
      <c r="A50" s="36">
        <f t="shared" si="3"/>
        <v>44</v>
      </c>
      <c r="B50" s="84" t="s">
        <v>122</v>
      </c>
      <c r="C50" s="84" t="s">
        <v>90</v>
      </c>
      <c r="D50" s="39">
        <v>1450</v>
      </c>
      <c r="E50" s="123">
        <f t="shared" si="1"/>
        <v>8.6869999999999994</v>
      </c>
      <c r="F50" s="40">
        <v>43</v>
      </c>
      <c r="G50" s="40">
        <v>186.77</v>
      </c>
      <c r="H50" s="34">
        <f t="shared" si="2"/>
        <v>44.06</v>
      </c>
      <c r="I50" s="35">
        <f t="shared" si="0"/>
        <v>230.83</v>
      </c>
      <c r="J50" s="161"/>
    </row>
    <row r="51" spans="1:10" s="22" customFormat="1" ht="15" customHeight="1">
      <c r="A51" s="36">
        <f t="shared" si="3"/>
        <v>45</v>
      </c>
      <c r="B51" s="84" t="s">
        <v>123</v>
      </c>
      <c r="C51" s="84" t="s">
        <v>90</v>
      </c>
      <c r="D51" s="39">
        <v>1450</v>
      </c>
      <c r="E51" s="123">
        <f t="shared" si="1"/>
        <v>8.6869999999999994</v>
      </c>
      <c r="F51" s="40">
        <v>42</v>
      </c>
      <c r="G51" s="40">
        <v>182.43</v>
      </c>
      <c r="H51" s="34">
        <f t="shared" si="2"/>
        <v>43.04</v>
      </c>
      <c r="I51" s="35">
        <f t="shared" si="0"/>
        <v>225.47</v>
      </c>
      <c r="J51" s="161"/>
    </row>
    <row r="52" spans="1:10" s="22" customFormat="1">
      <c r="A52" s="36">
        <f t="shared" si="3"/>
        <v>46</v>
      </c>
      <c r="B52" s="84" t="s">
        <v>113</v>
      </c>
      <c r="C52" s="84" t="s">
        <v>98</v>
      </c>
      <c r="D52" s="39">
        <v>1861</v>
      </c>
      <c r="E52" s="123">
        <f t="shared" si="1"/>
        <v>11.148999999999999</v>
      </c>
      <c r="F52" s="40">
        <v>8</v>
      </c>
      <c r="G52" s="40">
        <v>44.6</v>
      </c>
      <c r="H52" s="34">
        <f t="shared" si="2"/>
        <v>10.52</v>
      </c>
      <c r="I52" s="35">
        <f t="shared" si="0"/>
        <v>55.120000000000005</v>
      </c>
      <c r="J52" s="161"/>
    </row>
    <row r="53" spans="1:10" s="22" customFormat="1">
      <c r="A53" s="36">
        <f t="shared" si="3"/>
        <v>47</v>
      </c>
      <c r="B53" s="84" t="s">
        <v>124</v>
      </c>
      <c r="C53" s="84" t="s">
        <v>87</v>
      </c>
      <c r="D53" s="39">
        <v>1523</v>
      </c>
      <c r="E53" s="123">
        <f t="shared" si="1"/>
        <v>9.1240000000000006</v>
      </c>
      <c r="F53" s="40">
        <v>16</v>
      </c>
      <c r="G53" s="40">
        <v>72.989999999999995</v>
      </c>
      <c r="H53" s="34">
        <f t="shared" si="2"/>
        <v>17.22</v>
      </c>
      <c r="I53" s="35">
        <f t="shared" si="0"/>
        <v>90.21</v>
      </c>
      <c r="J53" s="161"/>
    </row>
    <row r="54" spans="1:10" s="22" customFormat="1">
      <c r="A54" s="36">
        <f t="shared" si="3"/>
        <v>48</v>
      </c>
      <c r="B54" s="84" t="s">
        <v>125</v>
      </c>
      <c r="C54" s="84" t="s">
        <v>87</v>
      </c>
      <c r="D54" s="39">
        <v>1495</v>
      </c>
      <c r="E54" s="123">
        <f t="shared" si="1"/>
        <v>8.9559999999999995</v>
      </c>
      <c r="F54" s="40">
        <v>8</v>
      </c>
      <c r="G54" s="40">
        <v>35.82</v>
      </c>
      <c r="H54" s="34">
        <f t="shared" si="2"/>
        <v>8.4499999999999993</v>
      </c>
      <c r="I54" s="35">
        <f t="shared" si="0"/>
        <v>44.269999999999996</v>
      </c>
      <c r="J54" s="161"/>
    </row>
    <row r="55" spans="1:10" s="22" customFormat="1">
      <c r="A55" s="36">
        <f t="shared" si="3"/>
        <v>49</v>
      </c>
      <c r="B55" s="84" t="s">
        <v>126</v>
      </c>
      <c r="C55" s="84" t="s">
        <v>87</v>
      </c>
      <c r="D55" s="39">
        <v>1672</v>
      </c>
      <c r="E55" s="123">
        <f t="shared" si="1"/>
        <v>10.016999999999999</v>
      </c>
      <c r="F55" s="40">
        <v>8</v>
      </c>
      <c r="G55" s="40">
        <v>40.07</v>
      </c>
      <c r="H55" s="34">
        <f t="shared" si="2"/>
        <v>9.4499999999999993</v>
      </c>
      <c r="I55" s="35">
        <f t="shared" si="0"/>
        <v>49.519999999999996</v>
      </c>
      <c r="J55" s="161"/>
    </row>
    <row r="56" spans="1:10" s="22" customFormat="1">
      <c r="A56" s="36">
        <f t="shared" si="3"/>
        <v>50</v>
      </c>
      <c r="B56" s="84" t="s">
        <v>94</v>
      </c>
      <c r="C56" s="84" t="s">
        <v>87</v>
      </c>
      <c r="D56" s="39">
        <v>1765</v>
      </c>
      <c r="E56" s="123">
        <f t="shared" si="1"/>
        <v>10.574</v>
      </c>
      <c r="F56" s="40">
        <v>8</v>
      </c>
      <c r="G56" s="40">
        <v>42.3</v>
      </c>
      <c r="H56" s="34">
        <f t="shared" si="2"/>
        <v>9.98</v>
      </c>
      <c r="I56" s="35">
        <f t="shared" si="0"/>
        <v>52.28</v>
      </c>
      <c r="J56" s="161"/>
    </row>
    <row r="57" spans="1:10" s="22" customFormat="1">
      <c r="A57" s="36">
        <f t="shared" si="3"/>
        <v>51</v>
      </c>
      <c r="B57" s="84" t="s">
        <v>127</v>
      </c>
      <c r="C57" s="84" t="s">
        <v>87</v>
      </c>
      <c r="D57" s="39">
        <v>1765</v>
      </c>
      <c r="E57" s="123">
        <f t="shared" si="1"/>
        <v>10.574</v>
      </c>
      <c r="F57" s="40">
        <v>8</v>
      </c>
      <c r="G57" s="40">
        <v>42.3</v>
      </c>
      <c r="H57" s="34">
        <v>9.2799999999999994</v>
      </c>
      <c r="I57" s="35">
        <f t="shared" si="0"/>
        <v>51.58</v>
      </c>
      <c r="J57" s="161" t="s">
        <v>156</v>
      </c>
    </row>
    <row r="58" spans="1:10" s="22" customFormat="1">
      <c r="A58" s="36">
        <f t="shared" si="3"/>
        <v>52</v>
      </c>
      <c r="B58" s="84" t="s">
        <v>128</v>
      </c>
      <c r="C58" s="84" t="s">
        <v>98</v>
      </c>
      <c r="D58" s="39">
        <v>1882</v>
      </c>
      <c r="E58" s="123">
        <f t="shared" si="1"/>
        <v>11.275</v>
      </c>
      <c r="F58" s="40">
        <v>8</v>
      </c>
      <c r="G58" s="40">
        <v>45.1</v>
      </c>
      <c r="H58" s="34">
        <f t="shared" si="2"/>
        <v>10.64</v>
      </c>
      <c r="I58" s="35">
        <f t="shared" si="0"/>
        <v>55.74</v>
      </c>
      <c r="J58" s="161"/>
    </row>
    <row r="59" spans="1:10" s="22" customFormat="1">
      <c r="A59" s="36">
        <f t="shared" si="3"/>
        <v>53</v>
      </c>
      <c r="B59" s="84" t="s">
        <v>129</v>
      </c>
      <c r="C59" s="84" t="s">
        <v>90</v>
      </c>
      <c r="D59" s="39">
        <v>1222</v>
      </c>
      <c r="E59" s="123">
        <f t="shared" si="1"/>
        <v>7.3209999999999997</v>
      </c>
      <c r="F59" s="40">
        <v>8</v>
      </c>
      <c r="G59" s="40">
        <v>29.28</v>
      </c>
      <c r="H59" s="34">
        <f t="shared" si="2"/>
        <v>6.91</v>
      </c>
      <c r="I59" s="35">
        <f t="shared" si="0"/>
        <v>36.19</v>
      </c>
      <c r="J59" s="161"/>
    </row>
    <row r="60" spans="1:10" s="22" customFormat="1">
      <c r="A60" s="36">
        <f t="shared" si="3"/>
        <v>54</v>
      </c>
      <c r="B60" s="84" t="s">
        <v>97</v>
      </c>
      <c r="C60" s="84" t="s">
        <v>89</v>
      </c>
      <c r="D60" s="39">
        <v>1425</v>
      </c>
      <c r="E60" s="123">
        <f t="shared" si="1"/>
        <v>8.5370000000000008</v>
      </c>
      <c r="F60" s="40">
        <v>8</v>
      </c>
      <c r="G60" s="40">
        <v>34.15</v>
      </c>
      <c r="H60" s="34">
        <f t="shared" si="2"/>
        <v>8.06</v>
      </c>
      <c r="I60" s="35">
        <f t="shared" si="0"/>
        <v>42.21</v>
      </c>
      <c r="J60" s="161"/>
    </row>
    <row r="61" spans="1:10" s="22" customFormat="1">
      <c r="A61" s="36">
        <f t="shared" si="3"/>
        <v>55</v>
      </c>
      <c r="B61" s="84" t="s">
        <v>95</v>
      </c>
      <c r="C61" s="84" t="s">
        <v>89</v>
      </c>
      <c r="D61" s="39">
        <v>1547</v>
      </c>
      <c r="E61" s="123">
        <f t="shared" si="1"/>
        <v>9.2680000000000007</v>
      </c>
      <c r="F61" s="40">
        <v>8</v>
      </c>
      <c r="G61" s="40">
        <v>37.07</v>
      </c>
      <c r="H61" s="34">
        <f t="shared" si="2"/>
        <v>8.74</v>
      </c>
      <c r="I61" s="35">
        <f t="shared" si="0"/>
        <v>45.81</v>
      </c>
      <c r="J61" s="161"/>
    </row>
    <row r="62" spans="1:10" s="22" customFormat="1">
      <c r="A62" s="36">
        <f t="shared" si="3"/>
        <v>56</v>
      </c>
      <c r="B62" s="84" t="s">
        <v>104</v>
      </c>
      <c r="C62" s="84" t="s">
        <v>98</v>
      </c>
      <c r="D62" s="39">
        <v>2165</v>
      </c>
      <c r="E62" s="123">
        <f t="shared" si="1"/>
        <v>12.97</v>
      </c>
      <c r="F62" s="40">
        <v>10</v>
      </c>
      <c r="G62" s="40">
        <v>64.849999999999994</v>
      </c>
      <c r="H62" s="34">
        <f t="shared" si="2"/>
        <v>15.3</v>
      </c>
      <c r="I62" s="35">
        <f t="shared" si="0"/>
        <v>80.149999999999991</v>
      </c>
      <c r="J62" s="161"/>
    </row>
    <row r="63" spans="1:10" s="22" customFormat="1">
      <c r="A63" s="36">
        <f t="shared" si="3"/>
        <v>57</v>
      </c>
      <c r="B63" s="84" t="s">
        <v>130</v>
      </c>
      <c r="C63" s="84" t="s">
        <v>89</v>
      </c>
      <c r="D63" s="39">
        <v>1561</v>
      </c>
      <c r="E63" s="123">
        <f t="shared" si="1"/>
        <v>9.3520000000000003</v>
      </c>
      <c r="F63" s="40">
        <v>8</v>
      </c>
      <c r="G63" s="40">
        <v>37.409999999999997</v>
      </c>
      <c r="H63" s="34">
        <f t="shared" si="2"/>
        <v>8.83</v>
      </c>
      <c r="I63" s="35">
        <f t="shared" si="0"/>
        <v>46.239999999999995</v>
      </c>
      <c r="J63" s="161"/>
    </row>
    <row r="64" spans="1:10" s="22" customFormat="1">
      <c r="A64" s="36">
        <f t="shared" si="3"/>
        <v>58</v>
      </c>
      <c r="B64" s="84" t="s">
        <v>93</v>
      </c>
      <c r="C64" s="84" t="s">
        <v>89</v>
      </c>
      <c r="D64" s="39">
        <v>1472</v>
      </c>
      <c r="E64" s="123">
        <f t="shared" si="1"/>
        <v>8.8190000000000008</v>
      </c>
      <c r="F64" s="40">
        <v>8</v>
      </c>
      <c r="G64" s="40">
        <v>35.28</v>
      </c>
      <c r="H64" s="34">
        <f t="shared" si="2"/>
        <v>8.32</v>
      </c>
      <c r="I64" s="35">
        <f t="shared" si="0"/>
        <v>43.6</v>
      </c>
      <c r="J64" s="161"/>
    </row>
    <row r="65" spans="1:10" s="22" customFormat="1">
      <c r="A65" s="36">
        <f t="shared" si="3"/>
        <v>59</v>
      </c>
      <c r="B65" s="84" t="s">
        <v>131</v>
      </c>
      <c r="C65" s="84" t="s">
        <v>87</v>
      </c>
      <c r="D65" s="39">
        <v>1722</v>
      </c>
      <c r="E65" s="123">
        <f t="shared" si="1"/>
        <v>10.316000000000001</v>
      </c>
      <c r="F65" s="40">
        <v>8</v>
      </c>
      <c r="G65" s="40">
        <v>41.26</v>
      </c>
      <c r="H65" s="34">
        <f t="shared" si="2"/>
        <v>9.73</v>
      </c>
      <c r="I65" s="35">
        <f t="shared" si="0"/>
        <v>50.989999999999995</v>
      </c>
      <c r="J65" s="161"/>
    </row>
    <row r="66" spans="1:10" s="22" customFormat="1" ht="38.25">
      <c r="A66" s="36">
        <f t="shared" si="3"/>
        <v>60</v>
      </c>
      <c r="B66" s="84" t="s">
        <v>132</v>
      </c>
      <c r="C66" s="84" t="s">
        <v>133</v>
      </c>
      <c r="D66" s="39">
        <v>2653</v>
      </c>
      <c r="E66" s="123">
        <f t="shared" si="1"/>
        <v>15.894</v>
      </c>
      <c r="F66" s="40">
        <v>4.5</v>
      </c>
      <c r="G66" s="40">
        <v>35.76</v>
      </c>
      <c r="H66" s="34">
        <f t="shared" si="2"/>
        <v>8.44</v>
      </c>
      <c r="I66" s="35">
        <f t="shared" si="0"/>
        <v>44.199999999999996</v>
      </c>
      <c r="J66" s="161"/>
    </row>
    <row r="67" spans="1:10" s="22" customFormat="1">
      <c r="A67" s="36">
        <f t="shared" si="3"/>
        <v>61</v>
      </c>
      <c r="B67" s="84" t="s">
        <v>94</v>
      </c>
      <c r="C67" s="84" t="s">
        <v>89</v>
      </c>
      <c r="D67" s="39">
        <v>1425</v>
      </c>
      <c r="E67" s="123">
        <f t="shared" si="1"/>
        <v>8.5370000000000008</v>
      </c>
      <c r="F67" s="40">
        <v>8</v>
      </c>
      <c r="G67" s="40">
        <v>34.15</v>
      </c>
      <c r="H67" s="34">
        <f t="shared" si="2"/>
        <v>8.06</v>
      </c>
      <c r="I67" s="35">
        <f t="shared" si="0"/>
        <v>42.21</v>
      </c>
      <c r="J67" s="161"/>
    </row>
    <row r="68" spans="1:10" s="22" customFormat="1">
      <c r="A68" s="36">
        <f t="shared" si="3"/>
        <v>62</v>
      </c>
      <c r="B68" s="84" t="s">
        <v>100</v>
      </c>
      <c r="C68" s="84" t="s">
        <v>87</v>
      </c>
      <c r="D68" s="39">
        <v>1640</v>
      </c>
      <c r="E68" s="123">
        <f t="shared" si="1"/>
        <v>9.8249999999999993</v>
      </c>
      <c r="F68" s="40">
        <v>16</v>
      </c>
      <c r="G68" s="40">
        <v>78.599999999999994</v>
      </c>
      <c r="H68" s="34">
        <f t="shared" si="2"/>
        <v>18.54</v>
      </c>
      <c r="I68" s="35">
        <f t="shared" si="0"/>
        <v>97.139999999999986</v>
      </c>
      <c r="J68" s="161"/>
    </row>
    <row r="69" spans="1:10" s="22" customFormat="1">
      <c r="A69" s="36">
        <f t="shared" si="3"/>
        <v>63</v>
      </c>
      <c r="B69" s="84" t="s">
        <v>96</v>
      </c>
      <c r="C69" s="84" t="s">
        <v>89</v>
      </c>
      <c r="D69" s="39">
        <v>1472</v>
      </c>
      <c r="E69" s="123">
        <f t="shared" si="1"/>
        <v>8.8190000000000008</v>
      </c>
      <c r="F69" s="40">
        <v>8</v>
      </c>
      <c r="G69" s="40">
        <v>35.28</v>
      </c>
      <c r="H69" s="34">
        <f t="shared" si="2"/>
        <v>8.32</v>
      </c>
      <c r="I69" s="35">
        <f t="shared" si="0"/>
        <v>43.6</v>
      </c>
      <c r="J69" s="161"/>
    </row>
    <row r="70" spans="1:10" s="22" customFormat="1">
      <c r="A70" s="36">
        <f t="shared" si="3"/>
        <v>64</v>
      </c>
      <c r="B70" s="84" t="s">
        <v>120</v>
      </c>
      <c r="C70" s="84" t="s">
        <v>89</v>
      </c>
      <c r="D70" s="39">
        <v>1581</v>
      </c>
      <c r="E70" s="123">
        <f t="shared" si="1"/>
        <v>9.4719999999999995</v>
      </c>
      <c r="F70" s="40">
        <v>16</v>
      </c>
      <c r="G70" s="40">
        <v>75.78</v>
      </c>
      <c r="H70" s="34">
        <f t="shared" si="2"/>
        <v>17.88</v>
      </c>
      <c r="I70" s="35">
        <f t="shared" si="0"/>
        <v>93.66</v>
      </c>
      <c r="J70" s="161"/>
    </row>
    <row r="71" spans="1:10" s="22" customFormat="1">
      <c r="A71" s="36">
        <f t="shared" si="3"/>
        <v>65</v>
      </c>
      <c r="B71" s="84" t="s">
        <v>104</v>
      </c>
      <c r="C71" s="84" t="s">
        <v>87</v>
      </c>
      <c r="D71" s="39">
        <v>1640</v>
      </c>
      <c r="E71" s="123">
        <f t="shared" si="1"/>
        <v>9.8249999999999993</v>
      </c>
      <c r="F71" s="40">
        <v>18</v>
      </c>
      <c r="G71" s="40">
        <v>88.43</v>
      </c>
      <c r="H71" s="34">
        <f t="shared" si="2"/>
        <v>20.86</v>
      </c>
      <c r="I71" s="35">
        <f t="shared" ref="I71:I134" si="4">G71+H71</f>
        <v>109.29</v>
      </c>
      <c r="J71" s="161"/>
    </row>
    <row r="72" spans="1:10" s="22" customFormat="1">
      <c r="A72" s="36">
        <f t="shared" si="3"/>
        <v>66</v>
      </c>
      <c r="B72" s="84" t="s">
        <v>93</v>
      </c>
      <c r="C72" s="84" t="s">
        <v>89</v>
      </c>
      <c r="D72" s="39">
        <v>1472</v>
      </c>
      <c r="E72" s="123">
        <f t="shared" ref="E72:E135" si="5">ROUND(D72/$E$4,3)</f>
        <v>8.8190000000000008</v>
      </c>
      <c r="F72" s="40">
        <v>8</v>
      </c>
      <c r="G72" s="40">
        <v>35.28</v>
      </c>
      <c r="H72" s="34">
        <f t="shared" ref="H72:H135" si="6">ROUND(G72*0.2359,2)</f>
        <v>8.32</v>
      </c>
      <c r="I72" s="35">
        <f t="shared" si="4"/>
        <v>43.6</v>
      </c>
      <c r="J72" s="161"/>
    </row>
    <row r="73" spans="1:10" s="22" customFormat="1">
      <c r="A73" s="36">
        <f t="shared" ref="A73:A136" si="7">A72+1</f>
        <v>67</v>
      </c>
      <c r="B73" s="84" t="s">
        <v>126</v>
      </c>
      <c r="C73" s="84" t="s">
        <v>98</v>
      </c>
      <c r="D73" s="39">
        <v>1791</v>
      </c>
      <c r="E73" s="123">
        <f t="shared" si="5"/>
        <v>10.73</v>
      </c>
      <c r="F73" s="40">
        <v>8</v>
      </c>
      <c r="G73" s="40">
        <v>42.92</v>
      </c>
      <c r="H73" s="34">
        <f t="shared" si="6"/>
        <v>10.119999999999999</v>
      </c>
      <c r="I73" s="35">
        <f t="shared" si="4"/>
        <v>53.04</v>
      </c>
      <c r="J73" s="161"/>
    </row>
    <row r="74" spans="1:10" s="22" customFormat="1" ht="13.5" customHeight="1">
      <c r="A74" s="36">
        <f t="shared" si="7"/>
        <v>68</v>
      </c>
      <c r="B74" s="84" t="s">
        <v>123</v>
      </c>
      <c r="C74" s="84" t="s">
        <v>134</v>
      </c>
      <c r="D74" s="39">
        <v>2146</v>
      </c>
      <c r="E74" s="123">
        <f t="shared" si="5"/>
        <v>12.856</v>
      </c>
      <c r="F74" s="40">
        <v>42</v>
      </c>
      <c r="G74" s="40">
        <v>269.98</v>
      </c>
      <c r="H74" s="34">
        <f t="shared" si="6"/>
        <v>63.69</v>
      </c>
      <c r="I74" s="35">
        <f t="shared" si="4"/>
        <v>333.67</v>
      </c>
      <c r="J74" s="161"/>
    </row>
    <row r="75" spans="1:10" s="22" customFormat="1">
      <c r="A75" s="36">
        <f t="shared" si="7"/>
        <v>69</v>
      </c>
      <c r="B75" s="84" t="s">
        <v>91</v>
      </c>
      <c r="C75" s="84" t="s">
        <v>98</v>
      </c>
      <c r="D75" s="39">
        <v>1861</v>
      </c>
      <c r="E75" s="123">
        <f t="shared" si="5"/>
        <v>11.148999999999999</v>
      </c>
      <c r="F75" s="40">
        <v>16</v>
      </c>
      <c r="G75" s="40">
        <v>89.19</v>
      </c>
      <c r="H75" s="34">
        <f t="shared" si="6"/>
        <v>21.04</v>
      </c>
      <c r="I75" s="35">
        <f t="shared" si="4"/>
        <v>110.22999999999999</v>
      </c>
      <c r="J75" s="161"/>
    </row>
    <row r="76" spans="1:10" s="22" customFormat="1">
      <c r="A76" s="36">
        <f t="shared" si="7"/>
        <v>70</v>
      </c>
      <c r="B76" s="84" t="s">
        <v>109</v>
      </c>
      <c r="C76" s="84" t="s">
        <v>87</v>
      </c>
      <c r="D76" s="39">
        <v>1475</v>
      </c>
      <c r="E76" s="123">
        <f t="shared" si="5"/>
        <v>8.8369999999999997</v>
      </c>
      <c r="F76" s="40">
        <v>8</v>
      </c>
      <c r="G76" s="40">
        <v>35.35</v>
      </c>
      <c r="H76" s="34">
        <f t="shared" si="6"/>
        <v>8.34</v>
      </c>
      <c r="I76" s="35">
        <f t="shared" si="4"/>
        <v>43.69</v>
      </c>
      <c r="J76" s="161"/>
    </row>
    <row r="77" spans="1:10" s="22" customFormat="1">
      <c r="A77" s="36">
        <f t="shared" si="7"/>
        <v>71</v>
      </c>
      <c r="B77" s="84" t="s">
        <v>120</v>
      </c>
      <c r="C77" s="84" t="s">
        <v>87</v>
      </c>
      <c r="D77" s="39">
        <v>1640</v>
      </c>
      <c r="E77" s="123">
        <f t="shared" si="5"/>
        <v>9.8249999999999993</v>
      </c>
      <c r="F77" s="40">
        <v>6</v>
      </c>
      <c r="G77" s="40">
        <v>29.48</v>
      </c>
      <c r="H77" s="34">
        <f t="shared" si="6"/>
        <v>6.95</v>
      </c>
      <c r="I77" s="35">
        <f t="shared" si="4"/>
        <v>36.43</v>
      </c>
      <c r="J77" s="161"/>
    </row>
    <row r="78" spans="1:10" s="22" customFormat="1">
      <c r="A78" s="36">
        <f t="shared" si="7"/>
        <v>72</v>
      </c>
      <c r="B78" s="84" t="s">
        <v>135</v>
      </c>
      <c r="C78" s="84" t="s">
        <v>87</v>
      </c>
      <c r="D78" s="39">
        <v>1475</v>
      </c>
      <c r="E78" s="123">
        <f t="shared" si="5"/>
        <v>8.8369999999999997</v>
      </c>
      <c r="F78" s="40">
        <v>8</v>
      </c>
      <c r="G78" s="40">
        <v>35.35</v>
      </c>
      <c r="H78" s="34">
        <f t="shared" si="6"/>
        <v>8.34</v>
      </c>
      <c r="I78" s="35">
        <f t="shared" si="4"/>
        <v>43.69</v>
      </c>
      <c r="J78" s="161"/>
    </row>
    <row r="79" spans="1:10" s="22" customFormat="1">
      <c r="A79" s="36">
        <f t="shared" si="7"/>
        <v>73</v>
      </c>
      <c r="B79" s="84" t="s">
        <v>111</v>
      </c>
      <c r="C79" s="84" t="s">
        <v>87</v>
      </c>
      <c r="D79" s="39">
        <v>1495</v>
      </c>
      <c r="E79" s="123">
        <f t="shared" si="5"/>
        <v>8.9559999999999995</v>
      </c>
      <c r="F79" s="40">
        <v>8</v>
      </c>
      <c r="G79" s="40">
        <v>35.82</v>
      </c>
      <c r="H79" s="34">
        <f t="shared" si="6"/>
        <v>8.4499999999999993</v>
      </c>
      <c r="I79" s="35">
        <f t="shared" si="4"/>
        <v>44.269999999999996</v>
      </c>
      <c r="J79" s="161"/>
    </row>
    <row r="80" spans="1:10" s="22" customFormat="1">
      <c r="A80" s="36">
        <f t="shared" si="7"/>
        <v>74</v>
      </c>
      <c r="B80" s="84" t="s">
        <v>120</v>
      </c>
      <c r="C80" s="84" t="s">
        <v>89</v>
      </c>
      <c r="D80" s="39">
        <v>1581</v>
      </c>
      <c r="E80" s="123">
        <f t="shared" si="5"/>
        <v>9.4719999999999995</v>
      </c>
      <c r="F80" s="40">
        <v>24</v>
      </c>
      <c r="G80" s="40">
        <v>113.66</v>
      </c>
      <c r="H80" s="34">
        <f t="shared" si="6"/>
        <v>26.81</v>
      </c>
      <c r="I80" s="35">
        <f t="shared" si="4"/>
        <v>140.47</v>
      </c>
      <c r="J80" s="161"/>
    </row>
    <row r="81" spans="1:10" s="22" customFormat="1">
      <c r="A81" s="36">
        <f t="shared" si="7"/>
        <v>75</v>
      </c>
      <c r="B81" s="84" t="s">
        <v>136</v>
      </c>
      <c r="C81" s="84" t="s">
        <v>89</v>
      </c>
      <c r="D81" s="39">
        <v>1425</v>
      </c>
      <c r="E81" s="123">
        <f t="shared" si="5"/>
        <v>8.5370000000000008</v>
      </c>
      <c r="F81" s="40">
        <v>24</v>
      </c>
      <c r="G81" s="40">
        <v>102.44</v>
      </c>
      <c r="H81" s="34">
        <f t="shared" si="6"/>
        <v>24.17</v>
      </c>
      <c r="I81" s="35">
        <f t="shared" si="4"/>
        <v>126.61</v>
      </c>
      <c r="J81" s="161"/>
    </row>
    <row r="82" spans="1:10" s="22" customFormat="1" ht="13.5" customHeight="1">
      <c r="A82" s="36">
        <f t="shared" si="7"/>
        <v>76</v>
      </c>
      <c r="B82" s="84" t="s">
        <v>122</v>
      </c>
      <c r="C82" s="84" t="s">
        <v>137</v>
      </c>
      <c r="D82" s="39">
        <v>1981</v>
      </c>
      <c r="E82" s="123">
        <f t="shared" si="5"/>
        <v>11.868</v>
      </c>
      <c r="F82" s="40">
        <v>43</v>
      </c>
      <c r="G82" s="40">
        <v>255.16</v>
      </c>
      <c r="H82" s="34">
        <f t="shared" si="6"/>
        <v>60.19</v>
      </c>
      <c r="I82" s="35">
        <f t="shared" si="4"/>
        <v>315.35000000000002</v>
      </c>
      <c r="J82" s="161"/>
    </row>
    <row r="83" spans="1:10" s="22" customFormat="1" ht="29.25" customHeight="1">
      <c r="A83" s="36">
        <f t="shared" si="7"/>
        <v>77</v>
      </c>
      <c r="B83" s="84" t="s">
        <v>138</v>
      </c>
      <c r="C83" s="84" t="s">
        <v>139</v>
      </c>
      <c r="D83" s="39">
        <v>2305</v>
      </c>
      <c r="E83" s="123">
        <f t="shared" si="5"/>
        <v>13.808999999999999</v>
      </c>
      <c r="F83" s="40">
        <v>16</v>
      </c>
      <c r="G83" s="40">
        <v>110.47</v>
      </c>
      <c r="H83" s="34">
        <f t="shared" si="6"/>
        <v>26.06</v>
      </c>
      <c r="I83" s="35">
        <f t="shared" si="4"/>
        <v>136.53</v>
      </c>
      <c r="J83" s="161"/>
    </row>
    <row r="84" spans="1:10" s="22" customFormat="1">
      <c r="A84" s="36">
        <f t="shared" si="7"/>
        <v>78</v>
      </c>
      <c r="B84" s="84" t="s">
        <v>135</v>
      </c>
      <c r="C84" s="84" t="s">
        <v>89</v>
      </c>
      <c r="D84" s="39">
        <v>1472</v>
      </c>
      <c r="E84" s="123">
        <f t="shared" si="5"/>
        <v>8.8190000000000008</v>
      </c>
      <c r="F84" s="40">
        <v>24</v>
      </c>
      <c r="G84" s="40">
        <v>105.83</v>
      </c>
      <c r="H84" s="34">
        <f t="shared" si="6"/>
        <v>24.97</v>
      </c>
      <c r="I84" s="35">
        <f t="shared" si="4"/>
        <v>130.80000000000001</v>
      </c>
      <c r="J84" s="161"/>
    </row>
    <row r="85" spans="1:10" s="22" customFormat="1">
      <c r="A85" s="36">
        <f t="shared" si="7"/>
        <v>79</v>
      </c>
      <c r="B85" s="84" t="s">
        <v>100</v>
      </c>
      <c r="C85" s="84" t="s">
        <v>89</v>
      </c>
      <c r="D85" s="39">
        <v>1553</v>
      </c>
      <c r="E85" s="123">
        <f t="shared" si="5"/>
        <v>9.3040000000000003</v>
      </c>
      <c r="F85" s="40">
        <v>8</v>
      </c>
      <c r="G85" s="40">
        <v>37.22</v>
      </c>
      <c r="H85" s="34">
        <f t="shared" si="6"/>
        <v>8.7799999999999994</v>
      </c>
      <c r="I85" s="35">
        <f t="shared" si="4"/>
        <v>46</v>
      </c>
      <c r="J85" s="161"/>
    </row>
    <row r="86" spans="1:10" s="22" customFormat="1">
      <c r="A86" s="36">
        <f t="shared" si="7"/>
        <v>80</v>
      </c>
      <c r="B86" s="84" t="s">
        <v>120</v>
      </c>
      <c r="C86" s="84" t="s">
        <v>89</v>
      </c>
      <c r="D86" s="39">
        <v>1581</v>
      </c>
      <c r="E86" s="123">
        <f t="shared" si="5"/>
        <v>9.4719999999999995</v>
      </c>
      <c r="F86" s="40">
        <v>24</v>
      </c>
      <c r="G86" s="40">
        <v>113.66</v>
      </c>
      <c r="H86" s="34">
        <f t="shared" si="6"/>
        <v>26.81</v>
      </c>
      <c r="I86" s="35">
        <f t="shared" si="4"/>
        <v>140.47</v>
      </c>
      <c r="J86" s="161"/>
    </row>
    <row r="87" spans="1:10" s="22" customFormat="1">
      <c r="A87" s="36">
        <f t="shared" si="7"/>
        <v>81</v>
      </c>
      <c r="B87" s="84" t="s">
        <v>121</v>
      </c>
      <c r="C87" s="84" t="s">
        <v>89</v>
      </c>
      <c r="D87" s="39">
        <v>1472</v>
      </c>
      <c r="E87" s="123">
        <f t="shared" si="5"/>
        <v>8.8190000000000008</v>
      </c>
      <c r="F87" s="40">
        <v>8</v>
      </c>
      <c r="G87" s="40">
        <v>35.28</v>
      </c>
      <c r="H87" s="34">
        <f t="shared" si="6"/>
        <v>8.32</v>
      </c>
      <c r="I87" s="35">
        <f t="shared" si="4"/>
        <v>43.6</v>
      </c>
      <c r="J87" s="161"/>
    </row>
    <row r="88" spans="1:10" s="22" customFormat="1">
      <c r="A88" s="36">
        <f t="shared" si="7"/>
        <v>82</v>
      </c>
      <c r="B88" s="84" t="s">
        <v>140</v>
      </c>
      <c r="C88" s="84" t="s">
        <v>87</v>
      </c>
      <c r="D88" s="39">
        <v>1630</v>
      </c>
      <c r="E88" s="123">
        <f t="shared" si="5"/>
        <v>9.7650000000000006</v>
      </c>
      <c r="F88" s="40">
        <v>34</v>
      </c>
      <c r="G88" s="40">
        <v>166.01</v>
      </c>
      <c r="H88" s="34">
        <f t="shared" si="6"/>
        <v>39.159999999999997</v>
      </c>
      <c r="I88" s="35">
        <f t="shared" si="4"/>
        <v>205.17</v>
      </c>
      <c r="J88" s="161"/>
    </row>
    <row r="89" spans="1:10" s="22" customFormat="1" ht="25.5">
      <c r="A89" s="36">
        <f t="shared" si="7"/>
        <v>83</v>
      </c>
      <c r="B89" s="84" t="s">
        <v>138</v>
      </c>
      <c r="C89" s="84" t="s">
        <v>85</v>
      </c>
      <c r="D89" s="39">
        <v>2244</v>
      </c>
      <c r="E89" s="123">
        <f t="shared" si="5"/>
        <v>13.444000000000001</v>
      </c>
      <c r="F89" s="40">
        <v>30</v>
      </c>
      <c r="G89" s="40">
        <v>201.66</v>
      </c>
      <c r="H89" s="34">
        <f t="shared" si="6"/>
        <v>47.57</v>
      </c>
      <c r="I89" s="35">
        <f t="shared" si="4"/>
        <v>249.23</v>
      </c>
      <c r="J89" s="161"/>
    </row>
    <row r="90" spans="1:10" s="22" customFormat="1">
      <c r="A90" s="36">
        <f t="shared" si="7"/>
        <v>84</v>
      </c>
      <c r="B90" s="84" t="s">
        <v>94</v>
      </c>
      <c r="C90" s="84" t="s">
        <v>89</v>
      </c>
      <c r="D90" s="39">
        <v>1425</v>
      </c>
      <c r="E90" s="123">
        <f t="shared" si="5"/>
        <v>8.5370000000000008</v>
      </c>
      <c r="F90" s="40">
        <v>8</v>
      </c>
      <c r="G90" s="40">
        <v>34.15</v>
      </c>
      <c r="H90" s="34">
        <f t="shared" si="6"/>
        <v>8.06</v>
      </c>
      <c r="I90" s="35">
        <f t="shared" si="4"/>
        <v>42.21</v>
      </c>
      <c r="J90" s="161"/>
    </row>
    <row r="91" spans="1:10" s="22" customFormat="1">
      <c r="A91" s="36">
        <f t="shared" si="7"/>
        <v>85</v>
      </c>
      <c r="B91" s="84" t="s">
        <v>99</v>
      </c>
      <c r="C91" s="84" t="s">
        <v>98</v>
      </c>
      <c r="D91" s="39">
        <v>1692</v>
      </c>
      <c r="E91" s="123">
        <f t="shared" si="5"/>
        <v>10.137</v>
      </c>
      <c r="F91" s="40">
        <v>16</v>
      </c>
      <c r="G91" s="40">
        <v>81.099999999999994</v>
      </c>
      <c r="H91" s="34">
        <f t="shared" si="6"/>
        <v>19.13</v>
      </c>
      <c r="I91" s="35">
        <f t="shared" si="4"/>
        <v>100.22999999999999</v>
      </c>
      <c r="J91" s="161"/>
    </row>
    <row r="92" spans="1:10" s="22" customFormat="1" ht="15" customHeight="1">
      <c r="A92" s="36">
        <f t="shared" si="7"/>
        <v>86</v>
      </c>
      <c r="B92" s="84" t="s">
        <v>123</v>
      </c>
      <c r="C92" s="84" t="s">
        <v>137</v>
      </c>
      <c r="D92" s="39">
        <v>1961</v>
      </c>
      <c r="E92" s="123">
        <f t="shared" si="5"/>
        <v>11.747999999999999</v>
      </c>
      <c r="F92" s="40">
        <v>40</v>
      </c>
      <c r="G92" s="40">
        <v>234.96</v>
      </c>
      <c r="H92" s="34">
        <f t="shared" si="6"/>
        <v>55.43</v>
      </c>
      <c r="I92" s="35">
        <f t="shared" si="4"/>
        <v>290.39</v>
      </c>
      <c r="J92" s="161"/>
    </row>
    <row r="93" spans="1:10" s="22" customFormat="1">
      <c r="A93" s="36">
        <f t="shared" si="7"/>
        <v>87</v>
      </c>
      <c r="B93" s="84" t="s">
        <v>140</v>
      </c>
      <c r="C93" s="84" t="s">
        <v>98</v>
      </c>
      <c r="D93" s="39">
        <v>1738</v>
      </c>
      <c r="E93" s="123">
        <f t="shared" si="5"/>
        <v>10.412000000000001</v>
      </c>
      <c r="F93" s="40">
        <v>8</v>
      </c>
      <c r="G93" s="40">
        <v>41.65</v>
      </c>
      <c r="H93" s="34">
        <f t="shared" si="6"/>
        <v>9.83</v>
      </c>
      <c r="I93" s="35">
        <f t="shared" si="4"/>
        <v>51.48</v>
      </c>
      <c r="J93" s="161"/>
    </row>
    <row r="94" spans="1:10" s="22" customFormat="1">
      <c r="A94" s="36">
        <f t="shared" si="7"/>
        <v>88</v>
      </c>
      <c r="B94" s="84" t="s">
        <v>109</v>
      </c>
      <c r="C94" s="84" t="s">
        <v>98</v>
      </c>
      <c r="D94" s="39">
        <v>1838</v>
      </c>
      <c r="E94" s="123">
        <f t="shared" si="5"/>
        <v>11.010999999999999</v>
      </c>
      <c r="F94" s="40">
        <v>18</v>
      </c>
      <c r="G94" s="40">
        <v>99.1</v>
      </c>
      <c r="H94" s="34">
        <f t="shared" si="6"/>
        <v>23.38</v>
      </c>
      <c r="I94" s="35">
        <f t="shared" si="4"/>
        <v>122.47999999999999</v>
      </c>
      <c r="J94" s="161"/>
    </row>
    <row r="95" spans="1:10" s="22" customFormat="1">
      <c r="A95" s="36">
        <f t="shared" si="7"/>
        <v>89</v>
      </c>
      <c r="B95" s="84" t="s">
        <v>108</v>
      </c>
      <c r="C95" s="84" t="s">
        <v>89</v>
      </c>
      <c r="D95" s="39">
        <v>1581</v>
      </c>
      <c r="E95" s="123">
        <f t="shared" si="5"/>
        <v>9.4719999999999995</v>
      </c>
      <c r="F95" s="40">
        <v>8</v>
      </c>
      <c r="G95" s="40">
        <v>37.89</v>
      </c>
      <c r="H95" s="34">
        <f t="shared" si="6"/>
        <v>8.94</v>
      </c>
      <c r="I95" s="35">
        <f t="shared" si="4"/>
        <v>46.83</v>
      </c>
      <c r="J95" s="161"/>
    </row>
    <row r="96" spans="1:10" s="22" customFormat="1">
      <c r="A96" s="36">
        <f t="shared" si="7"/>
        <v>90</v>
      </c>
      <c r="B96" s="84" t="s">
        <v>88</v>
      </c>
      <c r="C96" s="84" t="s">
        <v>90</v>
      </c>
      <c r="D96" s="39">
        <v>1242</v>
      </c>
      <c r="E96" s="123">
        <f t="shared" si="5"/>
        <v>7.4409999999999998</v>
      </c>
      <c r="F96" s="40">
        <v>16</v>
      </c>
      <c r="G96" s="40">
        <v>59.53</v>
      </c>
      <c r="H96" s="34">
        <f t="shared" si="6"/>
        <v>14.04</v>
      </c>
      <c r="I96" s="35">
        <f t="shared" si="4"/>
        <v>73.569999999999993</v>
      </c>
      <c r="J96" s="161"/>
    </row>
    <row r="97" spans="1:10" s="22" customFormat="1" ht="13.5" customHeight="1">
      <c r="A97" s="36">
        <f t="shared" si="7"/>
        <v>91</v>
      </c>
      <c r="B97" s="84" t="s">
        <v>123</v>
      </c>
      <c r="C97" s="84" t="s">
        <v>90</v>
      </c>
      <c r="D97" s="39">
        <v>1450</v>
      </c>
      <c r="E97" s="123">
        <f t="shared" si="5"/>
        <v>8.6869999999999994</v>
      </c>
      <c r="F97" s="40">
        <v>40</v>
      </c>
      <c r="G97" s="40">
        <v>173.74</v>
      </c>
      <c r="H97" s="34">
        <f t="shared" si="6"/>
        <v>40.99</v>
      </c>
      <c r="I97" s="35">
        <f t="shared" si="4"/>
        <v>214.73000000000002</v>
      </c>
      <c r="J97" s="161"/>
    </row>
    <row r="98" spans="1:10" s="22" customFormat="1">
      <c r="A98" s="36">
        <f t="shared" si="7"/>
        <v>92</v>
      </c>
      <c r="B98" s="84" t="s">
        <v>127</v>
      </c>
      <c r="C98" s="84" t="s">
        <v>89</v>
      </c>
      <c r="D98" s="39">
        <v>1445</v>
      </c>
      <c r="E98" s="123">
        <f t="shared" si="5"/>
        <v>8.657</v>
      </c>
      <c r="F98" s="40">
        <v>16</v>
      </c>
      <c r="G98" s="40">
        <v>69.260000000000005</v>
      </c>
      <c r="H98" s="34">
        <f t="shared" si="6"/>
        <v>16.34</v>
      </c>
      <c r="I98" s="35">
        <f t="shared" si="4"/>
        <v>85.600000000000009</v>
      </c>
      <c r="J98" s="161"/>
    </row>
    <row r="99" spans="1:10" s="22" customFormat="1">
      <c r="A99" s="36">
        <f t="shared" si="7"/>
        <v>93</v>
      </c>
      <c r="B99" s="84" t="s">
        <v>114</v>
      </c>
      <c r="C99" s="84" t="s">
        <v>87</v>
      </c>
      <c r="D99" s="39">
        <v>1475</v>
      </c>
      <c r="E99" s="123">
        <f t="shared" si="5"/>
        <v>8.8369999999999997</v>
      </c>
      <c r="F99" s="40">
        <v>8</v>
      </c>
      <c r="G99" s="40">
        <v>35.35</v>
      </c>
      <c r="H99" s="34">
        <f t="shared" si="6"/>
        <v>8.34</v>
      </c>
      <c r="I99" s="35">
        <f t="shared" si="4"/>
        <v>43.69</v>
      </c>
      <c r="J99" s="161"/>
    </row>
    <row r="100" spans="1:10" s="22" customFormat="1">
      <c r="A100" s="36">
        <f t="shared" si="7"/>
        <v>94</v>
      </c>
      <c r="B100" s="84" t="s">
        <v>88</v>
      </c>
      <c r="C100" s="84" t="s">
        <v>90</v>
      </c>
      <c r="D100" s="39">
        <v>1739</v>
      </c>
      <c r="E100" s="123">
        <f t="shared" si="5"/>
        <v>10.417999999999999</v>
      </c>
      <c r="F100" s="40">
        <v>8</v>
      </c>
      <c r="G100" s="40">
        <v>41.67</v>
      </c>
      <c r="H100" s="34">
        <f t="shared" si="6"/>
        <v>9.83</v>
      </c>
      <c r="I100" s="35">
        <f t="shared" si="4"/>
        <v>51.5</v>
      </c>
      <c r="J100" s="161"/>
    </row>
    <row r="101" spans="1:10" s="22" customFormat="1">
      <c r="A101" s="36">
        <f t="shared" si="7"/>
        <v>95</v>
      </c>
      <c r="B101" s="84" t="s">
        <v>95</v>
      </c>
      <c r="C101" s="84" t="s">
        <v>98</v>
      </c>
      <c r="D101" s="39">
        <v>1559</v>
      </c>
      <c r="E101" s="123">
        <f t="shared" si="5"/>
        <v>9.34</v>
      </c>
      <c r="F101" s="40">
        <v>30</v>
      </c>
      <c r="G101" s="40">
        <v>140.1</v>
      </c>
      <c r="H101" s="34">
        <f t="shared" si="6"/>
        <v>33.049999999999997</v>
      </c>
      <c r="I101" s="35">
        <f t="shared" si="4"/>
        <v>173.14999999999998</v>
      </c>
      <c r="J101" s="161"/>
    </row>
    <row r="102" spans="1:10" s="22" customFormat="1">
      <c r="A102" s="36">
        <f t="shared" si="7"/>
        <v>96</v>
      </c>
      <c r="B102" s="84" t="s">
        <v>117</v>
      </c>
      <c r="C102" s="84" t="s">
        <v>89</v>
      </c>
      <c r="D102" s="39">
        <v>1445</v>
      </c>
      <c r="E102" s="123">
        <f t="shared" si="5"/>
        <v>8.657</v>
      </c>
      <c r="F102" s="40">
        <v>8</v>
      </c>
      <c r="G102" s="40">
        <v>34.630000000000003</v>
      </c>
      <c r="H102" s="34">
        <f t="shared" si="6"/>
        <v>8.17</v>
      </c>
      <c r="I102" s="35">
        <f t="shared" si="4"/>
        <v>42.800000000000004</v>
      </c>
      <c r="J102" s="161"/>
    </row>
    <row r="103" spans="1:10" s="22" customFormat="1">
      <c r="A103" s="36">
        <f t="shared" si="7"/>
        <v>97</v>
      </c>
      <c r="B103" s="84" t="s">
        <v>84</v>
      </c>
      <c r="C103" s="84" t="s">
        <v>141</v>
      </c>
      <c r="D103" s="39">
        <v>2483</v>
      </c>
      <c r="E103" s="123">
        <f t="shared" si="5"/>
        <v>14.875</v>
      </c>
      <c r="F103" s="40">
        <v>16</v>
      </c>
      <c r="G103" s="40">
        <v>119</v>
      </c>
      <c r="H103" s="34">
        <f t="shared" si="6"/>
        <v>28.07</v>
      </c>
      <c r="I103" s="35">
        <f t="shared" si="4"/>
        <v>147.07</v>
      </c>
      <c r="J103" s="161"/>
    </row>
    <row r="104" spans="1:10" s="22" customFormat="1">
      <c r="A104" s="36">
        <f t="shared" si="7"/>
        <v>98</v>
      </c>
      <c r="B104" s="84" t="s">
        <v>142</v>
      </c>
      <c r="C104" s="84" t="s">
        <v>87</v>
      </c>
      <c r="D104" s="39">
        <v>1503</v>
      </c>
      <c r="E104" s="123">
        <f t="shared" si="5"/>
        <v>9.0039999999999996</v>
      </c>
      <c r="F104" s="40">
        <v>6</v>
      </c>
      <c r="G104" s="40">
        <v>27.01</v>
      </c>
      <c r="H104" s="34">
        <f t="shared" si="6"/>
        <v>6.37</v>
      </c>
      <c r="I104" s="35">
        <f t="shared" si="4"/>
        <v>33.380000000000003</v>
      </c>
      <c r="J104" s="161"/>
    </row>
    <row r="105" spans="1:10" s="22" customFormat="1">
      <c r="A105" s="36">
        <f t="shared" si="7"/>
        <v>99</v>
      </c>
      <c r="B105" s="84" t="s">
        <v>112</v>
      </c>
      <c r="C105" s="84" t="s">
        <v>87</v>
      </c>
      <c r="D105" s="39">
        <v>1475</v>
      </c>
      <c r="E105" s="123">
        <f t="shared" si="5"/>
        <v>8.8369999999999997</v>
      </c>
      <c r="F105" s="40">
        <v>8</v>
      </c>
      <c r="G105" s="40">
        <v>35.35</v>
      </c>
      <c r="H105" s="34">
        <f t="shared" si="6"/>
        <v>8.34</v>
      </c>
      <c r="I105" s="35">
        <f t="shared" si="4"/>
        <v>43.69</v>
      </c>
      <c r="J105" s="161"/>
    </row>
    <row r="106" spans="1:10" s="22" customFormat="1">
      <c r="A106" s="36">
        <f t="shared" si="7"/>
        <v>100</v>
      </c>
      <c r="B106" s="84" t="s">
        <v>116</v>
      </c>
      <c r="C106" s="84" t="s">
        <v>87</v>
      </c>
      <c r="D106" s="39">
        <v>1475</v>
      </c>
      <c r="E106" s="123">
        <f t="shared" si="5"/>
        <v>8.8369999999999997</v>
      </c>
      <c r="F106" s="40">
        <v>16</v>
      </c>
      <c r="G106" s="40">
        <v>70.7</v>
      </c>
      <c r="H106" s="34">
        <f t="shared" si="6"/>
        <v>16.68</v>
      </c>
      <c r="I106" s="35">
        <f t="shared" si="4"/>
        <v>87.38</v>
      </c>
      <c r="J106" s="161"/>
    </row>
    <row r="107" spans="1:10" s="22" customFormat="1">
      <c r="A107" s="36">
        <f t="shared" si="7"/>
        <v>101</v>
      </c>
      <c r="B107" s="84" t="s">
        <v>96</v>
      </c>
      <c r="C107" s="84" t="s">
        <v>87</v>
      </c>
      <c r="D107" s="39">
        <v>1475</v>
      </c>
      <c r="E107" s="123">
        <f t="shared" si="5"/>
        <v>8.8369999999999997</v>
      </c>
      <c r="F107" s="40">
        <v>8</v>
      </c>
      <c r="G107" s="40">
        <v>35.35</v>
      </c>
      <c r="H107" s="34">
        <f t="shared" si="6"/>
        <v>8.34</v>
      </c>
      <c r="I107" s="35">
        <f t="shared" si="4"/>
        <v>43.69</v>
      </c>
      <c r="J107" s="161"/>
    </row>
    <row r="108" spans="1:10" s="22" customFormat="1">
      <c r="A108" s="36">
        <f t="shared" si="7"/>
        <v>102</v>
      </c>
      <c r="B108" s="84" t="s">
        <v>93</v>
      </c>
      <c r="C108" s="84" t="s">
        <v>87</v>
      </c>
      <c r="D108" s="39">
        <v>1523</v>
      </c>
      <c r="E108" s="123">
        <f t="shared" si="5"/>
        <v>9.1240000000000006</v>
      </c>
      <c r="F108" s="40">
        <v>8</v>
      </c>
      <c r="G108" s="40">
        <v>36.5</v>
      </c>
      <c r="H108" s="34">
        <f t="shared" si="6"/>
        <v>8.61</v>
      </c>
      <c r="I108" s="35">
        <f t="shared" si="4"/>
        <v>45.11</v>
      </c>
      <c r="J108" s="161"/>
    </row>
    <row r="109" spans="1:10" s="22" customFormat="1">
      <c r="A109" s="36">
        <f t="shared" si="7"/>
        <v>103</v>
      </c>
      <c r="B109" s="84" t="s">
        <v>121</v>
      </c>
      <c r="C109" s="84" t="s">
        <v>89</v>
      </c>
      <c r="D109" s="39">
        <v>1445</v>
      </c>
      <c r="E109" s="123">
        <f t="shared" si="5"/>
        <v>8.657</v>
      </c>
      <c r="F109" s="40">
        <v>8</v>
      </c>
      <c r="G109" s="40">
        <v>34.630000000000003</v>
      </c>
      <c r="H109" s="34">
        <f t="shared" si="6"/>
        <v>8.17</v>
      </c>
      <c r="I109" s="35">
        <f t="shared" si="4"/>
        <v>42.800000000000004</v>
      </c>
      <c r="J109" s="161"/>
    </row>
    <row r="110" spans="1:10" s="22" customFormat="1">
      <c r="A110" s="36">
        <f t="shared" si="7"/>
        <v>104</v>
      </c>
      <c r="B110" s="84" t="s">
        <v>113</v>
      </c>
      <c r="C110" s="84" t="s">
        <v>87</v>
      </c>
      <c r="D110" s="39">
        <v>1640</v>
      </c>
      <c r="E110" s="123">
        <f t="shared" si="5"/>
        <v>9.8249999999999993</v>
      </c>
      <c r="F110" s="40">
        <v>16</v>
      </c>
      <c r="G110" s="40">
        <v>78.599999999999994</v>
      </c>
      <c r="H110" s="34">
        <f t="shared" si="6"/>
        <v>18.54</v>
      </c>
      <c r="I110" s="35">
        <f t="shared" si="4"/>
        <v>97.139999999999986</v>
      </c>
      <c r="J110" s="161"/>
    </row>
    <row r="111" spans="1:10" s="22" customFormat="1">
      <c r="A111" s="36">
        <f t="shared" si="7"/>
        <v>105</v>
      </c>
      <c r="B111" s="84" t="s">
        <v>96</v>
      </c>
      <c r="C111" s="84" t="s">
        <v>87</v>
      </c>
      <c r="D111" s="39">
        <v>1523</v>
      </c>
      <c r="E111" s="123">
        <f t="shared" si="5"/>
        <v>9.1240000000000006</v>
      </c>
      <c r="F111" s="40">
        <v>8</v>
      </c>
      <c r="G111" s="40">
        <v>36.5</v>
      </c>
      <c r="H111" s="34">
        <f t="shared" si="6"/>
        <v>8.61</v>
      </c>
      <c r="I111" s="35">
        <f t="shared" si="4"/>
        <v>45.11</v>
      </c>
      <c r="J111" s="161"/>
    </row>
    <row r="112" spans="1:10" s="22" customFormat="1">
      <c r="A112" s="36">
        <f t="shared" si="7"/>
        <v>106</v>
      </c>
      <c r="B112" s="84" t="s">
        <v>93</v>
      </c>
      <c r="C112" s="84" t="s">
        <v>98</v>
      </c>
      <c r="D112" s="39">
        <v>1671</v>
      </c>
      <c r="E112" s="123">
        <f t="shared" si="5"/>
        <v>10.010999999999999</v>
      </c>
      <c r="F112" s="40">
        <v>8</v>
      </c>
      <c r="G112" s="40">
        <v>40.04</v>
      </c>
      <c r="H112" s="34">
        <f t="shared" si="6"/>
        <v>9.4499999999999993</v>
      </c>
      <c r="I112" s="35">
        <f t="shared" si="4"/>
        <v>49.489999999999995</v>
      </c>
      <c r="J112" s="161"/>
    </row>
    <row r="113" spans="1:10" s="22" customFormat="1">
      <c r="A113" s="36">
        <f t="shared" si="7"/>
        <v>107</v>
      </c>
      <c r="B113" s="84" t="s">
        <v>111</v>
      </c>
      <c r="C113" s="84" t="s">
        <v>87</v>
      </c>
      <c r="D113" s="39">
        <v>1523</v>
      </c>
      <c r="E113" s="123">
        <f t="shared" si="5"/>
        <v>9.1240000000000006</v>
      </c>
      <c r="F113" s="40">
        <v>8</v>
      </c>
      <c r="G113" s="40">
        <v>36.5</v>
      </c>
      <c r="H113" s="34">
        <f t="shared" si="6"/>
        <v>8.61</v>
      </c>
      <c r="I113" s="35">
        <f t="shared" si="4"/>
        <v>45.11</v>
      </c>
      <c r="J113" s="161"/>
    </row>
    <row r="114" spans="1:10" s="22" customFormat="1">
      <c r="A114" s="36">
        <f t="shared" si="7"/>
        <v>108</v>
      </c>
      <c r="B114" s="84" t="s">
        <v>101</v>
      </c>
      <c r="C114" s="84" t="s">
        <v>89</v>
      </c>
      <c r="D114" s="39">
        <v>1581</v>
      </c>
      <c r="E114" s="123">
        <f t="shared" si="5"/>
        <v>9.4719999999999995</v>
      </c>
      <c r="F114" s="40">
        <v>8</v>
      </c>
      <c r="G114" s="40">
        <v>37.89</v>
      </c>
      <c r="H114" s="34">
        <f t="shared" si="6"/>
        <v>8.94</v>
      </c>
      <c r="I114" s="35">
        <f t="shared" si="4"/>
        <v>46.83</v>
      </c>
      <c r="J114" s="161"/>
    </row>
    <row r="115" spans="1:10" s="22" customFormat="1" ht="14.25" customHeight="1">
      <c r="A115" s="36">
        <f t="shared" si="7"/>
        <v>109</v>
      </c>
      <c r="B115" s="84" t="s">
        <v>122</v>
      </c>
      <c r="C115" s="84" t="s">
        <v>90</v>
      </c>
      <c r="D115" s="39">
        <v>1450</v>
      </c>
      <c r="E115" s="123">
        <f t="shared" si="5"/>
        <v>8.6869999999999994</v>
      </c>
      <c r="F115" s="40">
        <v>43</v>
      </c>
      <c r="G115" s="40">
        <v>186.77</v>
      </c>
      <c r="H115" s="34">
        <f t="shared" si="6"/>
        <v>44.06</v>
      </c>
      <c r="I115" s="35">
        <f t="shared" si="4"/>
        <v>230.83</v>
      </c>
      <c r="J115" s="161"/>
    </row>
    <row r="116" spans="1:10" s="22" customFormat="1" ht="15.75" customHeight="1">
      <c r="A116" s="36">
        <f t="shared" si="7"/>
        <v>110</v>
      </c>
      <c r="B116" s="84" t="s">
        <v>122</v>
      </c>
      <c r="C116" s="84" t="s">
        <v>134</v>
      </c>
      <c r="D116" s="39">
        <v>2182</v>
      </c>
      <c r="E116" s="123">
        <f t="shared" si="5"/>
        <v>13.071999999999999</v>
      </c>
      <c r="F116" s="40">
        <v>43</v>
      </c>
      <c r="G116" s="40">
        <v>281.05</v>
      </c>
      <c r="H116" s="34">
        <f t="shared" si="6"/>
        <v>66.3</v>
      </c>
      <c r="I116" s="35">
        <f t="shared" si="4"/>
        <v>347.35</v>
      </c>
      <c r="J116" s="161"/>
    </row>
    <row r="117" spans="1:10" s="22" customFormat="1">
      <c r="A117" s="36">
        <f t="shared" si="7"/>
        <v>111</v>
      </c>
      <c r="B117" s="84" t="s">
        <v>143</v>
      </c>
      <c r="C117" s="84" t="s">
        <v>98</v>
      </c>
      <c r="D117" s="39">
        <v>1895</v>
      </c>
      <c r="E117" s="123">
        <f t="shared" si="5"/>
        <v>11.353</v>
      </c>
      <c r="F117" s="40">
        <v>14</v>
      </c>
      <c r="G117" s="40">
        <v>79.47</v>
      </c>
      <c r="H117" s="34">
        <f t="shared" si="6"/>
        <v>18.75</v>
      </c>
      <c r="I117" s="35">
        <f t="shared" si="4"/>
        <v>98.22</v>
      </c>
      <c r="J117" s="161"/>
    </row>
    <row r="118" spans="1:10" s="22" customFormat="1" ht="18.75" customHeight="1">
      <c r="A118" s="36">
        <f t="shared" si="7"/>
        <v>112</v>
      </c>
      <c r="B118" s="84" t="s">
        <v>122</v>
      </c>
      <c r="C118" s="84" t="s">
        <v>90</v>
      </c>
      <c r="D118" s="39">
        <v>1430</v>
      </c>
      <c r="E118" s="123">
        <f t="shared" si="5"/>
        <v>8.5670000000000002</v>
      </c>
      <c r="F118" s="40">
        <v>35</v>
      </c>
      <c r="G118" s="40">
        <v>149.91999999999999</v>
      </c>
      <c r="H118" s="34">
        <f t="shared" si="6"/>
        <v>35.369999999999997</v>
      </c>
      <c r="I118" s="35">
        <f t="shared" si="4"/>
        <v>185.29</v>
      </c>
      <c r="J118" s="161"/>
    </row>
    <row r="119" spans="1:10" s="22" customFormat="1" ht="13.5" customHeight="1">
      <c r="A119" s="36">
        <f t="shared" si="7"/>
        <v>113</v>
      </c>
      <c r="B119" s="84" t="s">
        <v>144</v>
      </c>
      <c r="C119" s="84" t="s">
        <v>145</v>
      </c>
      <c r="D119" s="39">
        <v>2318</v>
      </c>
      <c r="E119" s="123">
        <f t="shared" si="5"/>
        <v>13.887</v>
      </c>
      <c r="F119" s="40">
        <v>16</v>
      </c>
      <c r="G119" s="40">
        <v>111.1</v>
      </c>
      <c r="H119" s="34">
        <f t="shared" si="6"/>
        <v>26.21</v>
      </c>
      <c r="I119" s="35">
        <f t="shared" si="4"/>
        <v>137.31</v>
      </c>
      <c r="J119" s="161"/>
    </row>
    <row r="120" spans="1:10" s="22" customFormat="1" ht="15" customHeight="1">
      <c r="A120" s="36">
        <f t="shared" si="7"/>
        <v>114</v>
      </c>
      <c r="B120" s="84" t="s">
        <v>116</v>
      </c>
      <c r="C120" s="84" t="s">
        <v>87</v>
      </c>
      <c r="D120" s="39">
        <v>1503</v>
      </c>
      <c r="E120" s="123">
        <f t="shared" si="5"/>
        <v>9.0039999999999996</v>
      </c>
      <c r="F120" s="40">
        <v>32</v>
      </c>
      <c r="G120" s="40">
        <v>144.06</v>
      </c>
      <c r="H120" s="34">
        <f t="shared" si="6"/>
        <v>33.979999999999997</v>
      </c>
      <c r="I120" s="35">
        <f t="shared" si="4"/>
        <v>178.04</v>
      </c>
      <c r="J120" s="161"/>
    </row>
    <row r="121" spans="1:10" s="22" customFormat="1" ht="14.25" customHeight="1">
      <c r="A121" s="36">
        <f t="shared" si="7"/>
        <v>115</v>
      </c>
      <c r="B121" s="84" t="s">
        <v>122</v>
      </c>
      <c r="C121" s="84" t="s">
        <v>90</v>
      </c>
      <c r="D121" s="39">
        <v>1470</v>
      </c>
      <c r="E121" s="123">
        <f t="shared" si="5"/>
        <v>8.8070000000000004</v>
      </c>
      <c r="F121" s="40">
        <v>35</v>
      </c>
      <c r="G121" s="40">
        <v>154.12</v>
      </c>
      <c r="H121" s="34">
        <f t="shared" si="6"/>
        <v>36.36</v>
      </c>
      <c r="I121" s="35">
        <f t="shared" si="4"/>
        <v>190.48000000000002</v>
      </c>
      <c r="J121" s="161"/>
    </row>
    <row r="122" spans="1:10" s="22" customFormat="1">
      <c r="A122" s="36">
        <f t="shared" si="7"/>
        <v>116</v>
      </c>
      <c r="B122" s="84" t="s">
        <v>97</v>
      </c>
      <c r="C122" s="84" t="s">
        <v>89</v>
      </c>
      <c r="D122" s="39">
        <v>1445</v>
      </c>
      <c r="E122" s="123">
        <f t="shared" si="5"/>
        <v>8.657</v>
      </c>
      <c r="F122" s="40">
        <v>8</v>
      </c>
      <c r="G122" s="40">
        <v>34.630000000000003</v>
      </c>
      <c r="H122" s="34">
        <f t="shared" si="6"/>
        <v>8.17</v>
      </c>
      <c r="I122" s="35">
        <f t="shared" si="4"/>
        <v>42.800000000000004</v>
      </c>
      <c r="J122" s="161"/>
    </row>
    <row r="123" spans="1:10" s="22" customFormat="1">
      <c r="A123" s="36">
        <f t="shared" si="7"/>
        <v>117</v>
      </c>
      <c r="B123" s="84" t="s">
        <v>112</v>
      </c>
      <c r="C123" s="84" t="s">
        <v>98</v>
      </c>
      <c r="D123" s="39">
        <v>1794</v>
      </c>
      <c r="E123" s="123">
        <f t="shared" si="5"/>
        <v>10.747999999999999</v>
      </c>
      <c r="F123" s="40">
        <v>8</v>
      </c>
      <c r="G123" s="40">
        <v>42.99</v>
      </c>
      <c r="H123" s="34">
        <f t="shared" si="6"/>
        <v>10.14</v>
      </c>
      <c r="I123" s="35">
        <f t="shared" si="4"/>
        <v>53.13</v>
      </c>
      <c r="J123" s="161"/>
    </row>
    <row r="124" spans="1:10" s="22" customFormat="1">
      <c r="A124" s="36">
        <f t="shared" si="7"/>
        <v>118</v>
      </c>
      <c r="B124" s="84" t="s">
        <v>114</v>
      </c>
      <c r="C124" s="84" t="s">
        <v>89</v>
      </c>
      <c r="D124" s="39">
        <v>1445</v>
      </c>
      <c r="E124" s="123">
        <f t="shared" si="5"/>
        <v>8.657</v>
      </c>
      <c r="F124" s="40">
        <v>8</v>
      </c>
      <c r="G124" s="40">
        <v>34.630000000000003</v>
      </c>
      <c r="H124" s="34">
        <f t="shared" si="6"/>
        <v>8.17</v>
      </c>
      <c r="I124" s="35">
        <f t="shared" si="4"/>
        <v>42.800000000000004</v>
      </c>
      <c r="J124" s="161"/>
    </row>
    <row r="125" spans="1:10" s="22" customFormat="1">
      <c r="A125" s="36">
        <f t="shared" si="7"/>
        <v>119</v>
      </c>
      <c r="B125" s="84" t="s">
        <v>106</v>
      </c>
      <c r="C125" s="84" t="s">
        <v>98</v>
      </c>
      <c r="D125" s="39">
        <v>1505</v>
      </c>
      <c r="E125" s="123">
        <f t="shared" si="5"/>
        <v>9.016</v>
      </c>
      <c r="F125" s="40">
        <v>26</v>
      </c>
      <c r="G125" s="40">
        <v>117.21</v>
      </c>
      <c r="H125" s="34">
        <f t="shared" si="6"/>
        <v>27.65</v>
      </c>
      <c r="I125" s="35">
        <f t="shared" si="4"/>
        <v>144.85999999999999</v>
      </c>
      <c r="J125" s="161"/>
    </row>
    <row r="126" spans="1:10" s="22" customFormat="1">
      <c r="A126" s="36">
        <f t="shared" si="7"/>
        <v>120</v>
      </c>
      <c r="B126" s="84" t="s">
        <v>146</v>
      </c>
      <c r="C126" s="84" t="s">
        <v>89</v>
      </c>
      <c r="D126" s="39">
        <v>1493</v>
      </c>
      <c r="E126" s="123">
        <f t="shared" si="5"/>
        <v>8.9440000000000008</v>
      </c>
      <c r="F126" s="40">
        <v>8</v>
      </c>
      <c r="G126" s="40">
        <v>35.78</v>
      </c>
      <c r="H126" s="34">
        <f t="shared" si="6"/>
        <v>8.44</v>
      </c>
      <c r="I126" s="35">
        <f t="shared" si="4"/>
        <v>44.22</v>
      </c>
      <c r="J126" s="161"/>
    </row>
    <row r="127" spans="1:10" s="22" customFormat="1">
      <c r="A127" s="36">
        <f t="shared" si="7"/>
        <v>121</v>
      </c>
      <c r="B127" s="84" t="s">
        <v>120</v>
      </c>
      <c r="C127" s="84" t="s">
        <v>87</v>
      </c>
      <c r="D127" s="39">
        <v>1571</v>
      </c>
      <c r="E127" s="123">
        <f t="shared" si="5"/>
        <v>9.4120000000000008</v>
      </c>
      <c r="F127" s="40">
        <v>24</v>
      </c>
      <c r="G127" s="40">
        <v>112.94</v>
      </c>
      <c r="H127" s="34">
        <f t="shared" si="6"/>
        <v>26.64</v>
      </c>
      <c r="I127" s="35">
        <f t="shared" si="4"/>
        <v>139.57999999999998</v>
      </c>
      <c r="J127" s="161"/>
    </row>
    <row r="128" spans="1:10" s="22" customFormat="1" ht="25.5">
      <c r="A128" s="36">
        <f t="shared" si="7"/>
        <v>122</v>
      </c>
      <c r="B128" s="84" t="s">
        <v>158</v>
      </c>
      <c r="C128" s="84" t="s">
        <v>147</v>
      </c>
      <c r="D128" s="39">
        <v>1482</v>
      </c>
      <c r="E128" s="123">
        <f t="shared" si="5"/>
        <v>8.8789999999999996</v>
      </c>
      <c r="F128" s="40">
        <v>24</v>
      </c>
      <c r="G128" s="40">
        <v>106.55</v>
      </c>
      <c r="H128" s="34">
        <f t="shared" si="6"/>
        <v>25.14</v>
      </c>
      <c r="I128" s="35">
        <f t="shared" si="4"/>
        <v>131.69</v>
      </c>
      <c r="J128" s="161"/>
    </row>
    <row r="129" spans="1:10" s="22" customFormat="1">
      <c r="A129" s="36">
        <f t="shared" si="7"/>
        <v>123</v>
      </c>
      <c r="B129" s="84" t="s">
        <v>104</v>
      </c>
      <c r="C129" s="84" t="s">
        <v>89</v>
      </c>
      <c r="D129" s="39">
        <v>1831</v>
      </c>
      <c r="E129" s="123">
        <f t="shared" si="5"/>
        <v>10.968999999999999</v>
      </c>
      <c r="F129" s="40">
        <v>16</v>
      </c>
      <c r="G129" s="40">
        <v>87.75</v>
      </c>
      <c r="H129" s="34">
        <f t="shared" si="6"/>
        <v>20.7</v>
      </c>
      <c r="I129" s="35">
        <f t="shared" si="4"/>
        <v>108.45</v>
      </c>
      <c r="J129" s="161"/>
    </row>
    <row r="130" spans="1:10" s="22" customFormat="1">
      <c r="A130" s="36">
        <f t="shared" si="7"/>
        <v>124</v>
      </c>
      <c r="B130" s="84" t="s">
        <v>146</v>
      </c>
      <c r="C130" s="84" t="s">
        <v>87</v>
      </c>
      <c r="D130" s="39">
        <v>1640</v>
      </c>
      <c r="E130" s="123">
        <f t="shared" si="5"/>
        <v>9.8249999999999993</v>
      </c>
      <c r="F130" s="40">
        <v>16</v>
      </c>
      <c r="G130" s="40">
        <v>78.599999999999994</v>
      </c>
      <c r="H130" s="34">
        <f t="shared" si="6"/>
        <v>18.54</v>
      </c>
      <c r="I130" s="35">
        <f t="shared" si="4"/>
        <v>97.139999999999986</v>
      </c>
      <c r="J130" s="161"/>
    </row>
    <row r="131" spans="1:10" s="22" customFormat="1">
      <c r="A131" s="36">
        <f t="shared" si="7"/>
        <v>125</v>
      </c>
      <c r="B131" s="84" t="s">
        <v>130</v>
      </c>
      <c r="C131" s="84" t="s">
        <v>87</v>
      </c>
      <c r="D131" s="39">
        <v>1591</v>
      </c>
      <c r="E131" s="123">
        <f t="shared" si="5"/>
        <v>9.532</v>
      </c>
      <c r="F131" s="40">
        <v>8</v>
      </c>
      <c r="G131" s="40">
        <v>38.130000000000003</v>
      </c>
      <c r="H131" s="34">
        <f t="shared" si="6"/>
        <v>8.99</v>
      </c>
      <c r="I131" s="35">
        <f t="shared" si="4"/>
        <v>47.120000000000005</v>
      </c>
      <c r="J131" s="161"/>
    </row>
    <row r="132" spans="1:10" s="22" customFormat="1">
      <c r="A132" s="36">
        <f t="shared" si="7"/>
        <v>126</v>
      </c>
      <c r="B132" s="84" t="s">
        <v>96</v>
      </c>
      <c r="C132" s="84" t="s">
        <v>87</v>
      </c>
      <c r="D132" s="39">
        <v>1475</v>
      </c>
      <c r="E132" s="123">
        <f t="shared" si="5"/>
        <v>8.8369999999999997</v>
      </c>
      <c r="F132" s="40">
        <v>8</v>
      </c>
      <c r="G132" s="40">
        <v>35.35</v>
      </c>
      <c r="H132" s="34">
        <f t="shared" si="6"/>
        <v>8.34</v>
      </c>
      <c r="I132" s="35">
        <f t="shared" si="4"/>
        <v>43.69</v>
      </c>
      <c r="J132" s="161"/>
    </row>
    <row r="133" spans="1:10" s="22" customFormat="1">
      <c r="A133" s="36">
        <f t="shared" si="7"/>
        <v>127</v>
      </c>
      <c r="B133" s="84" t="s">
        <v>142</v>
      </c>
      <c r="C133" s="84" t="s">
        <v>89</v>
      </c>
      <c r="D133" s="39">
        <v>1517</v>
      </c>
      <c r="E133" s="123">
        <f t="shared" si="5"/>
        <v>9.0879999999999992</v>
      </c>
      <c r="F133" s="40">
        <v>16</v>
      </c>
      <c r="G133" s="40">
        <v>72.7</v>
      </c>
      <c r="H133" s="34">
        <f t="shared" si="6"/>
        <v>17.149999999999999</v>
      </c>
      <c r="I133" s="35">
        <f t="shared" si="4"/>
        <v>89.85</v>
      </c>
      <c r="J133" s="161"/>
    </row>
    <row r="134" spans="1:10" s="22" customFormat="1">
      <c r="A134" s="36">
        <f t="shared" si="7"/>
        <v>128</v>
      </c>
      <c r="B134" s="84" t="s">
        <v>95</v>
      </c>
      <c r="C134" s="84" t="s">
        <v>89</v>
      </c>
      <c r="D134" s="39">
        <v>1337</v>
      </c>
      <c r="E134" s="123">
        <f t="shared" si="5"/>
        <v>8.01</v>
      </c>
      <c r="F134" s="40">
        <v>38</v>
      </c>
      <c r="G134" s="40">
        <v>152.19</v>
      </c>
      <c r="H134" s="34">
        <f t="shared" si="6"/>
        <v>35.9</v>
      </c>
      <c r="I134" s="35">
        <f t="shared" si="4"/>
        <v>188.09</v>
      </c>
      <c r="J134" s="161"/>
    </row>
    <row r="135" spans="1:10" s="22" customFormat="1">
      <c r="A135" s="36">
        <f t="shared" si="7"/>
        <v>129</v>
      </c>
      <c r="B135" s="84" t="s">
        <v>148</v>
      </c>
      <c r="C135" s="84" t="s">
        <v>89</v>
      </c>
      <c r="D135" s="39">
        <v>1425</v>
      </c>
      <c r="E135" s="123">
        <f t="shared" si="5"/>
        <v>8.5370000000000008</v>
      </c>
      <c r="F135" s="40">
        <v>8</v>
      </c>
      <c r="G135" s="40">
        <v>34.15</v>
      </c>
      <c r="H135" s="34">
        <f t="shared" si="6"/>
        <v>8.06</v>
      </c>
      <c r="I135" s="35">
        <f t="shared" ref="I135:I198" si="8">G135+H135</f>
        <v>42.21</v>
      </c>
      <c r="J135" s="161"/>
    </row>
    <row r="136" spans="1:10" s="22" customFormat="1">
      <c r="A136" s="36">
        <f t="shared" si="7"/>
        <v>130</v>
      </c>
      <c r="B136" s="84" t="s">
        <v>119</v>
      </c>
      <c r="C136" s="84" t="s">
        <v>89</v>
      </c>
      <c r="D136" s="39">
        <v>1445</v>
      </c>
      <c r="E136" s="123">
        <f t="shared" ref="E136:E199" si="9">ROUND(D136/$E$4,3)</f>
        <v>8.657</v>
      </c>
      <c r="F136" s="40">
        <v>8</v>
      </c>
      <c r="G136" s="40">
        <v>34.630000000000003</v>
      </c>
      <c r="H136" s="34">
        <f t="shared" ref="H136:H199" si="10">ROUND(G136*0.2359,2)</f>
        <v>8.17</v>
      </c>
      <c r="I136" s="35">
        <f t="shared" si="8"/>
        <v>42.800000000000004</v>
      </c>
      <c r="J136" s="161"/>
    </row>
    <row r="137" spans="1:10" s="22" customFormat="1">
      <c r="A137" s="36">
        <f t="shared" ref="A137:A200" si="11">A136+1</f>
        <v>131</v>
      </c>
      <c r="B137" s="84" t="s">
        <v>118</v>
      </c>
      <c r="C137" s="84" t="s">
        <v>89</v>
      </c>
      <c r="D137" s="39">
        <v>1405</v>
      </c>
      <c r="E137" s="123">
        <f t="shared" si="9"/>
        <v>8.4169999999999998</v>
      </c>
      <c r="F137" s="40">
        <v>8</v>
      </c>
      <c r="G137" s="40">
        <v>33.67</v>
      </c>
      <c r="H137" s="34">
        <f t="shared" si="10"/>
        <v>7.94</v>
      </c>
      <c r="I137" s="35">
        <f t="shared" si="8"/>
        <v>41.61</v>
      </c>
      <c r="J137" s="161"/>
    </row>
    <row r="138" spans="1:10" s="22" customFormat="1">
      <c r="A138" s="36">
        <f t="shared" si="11"/>
        <v>132</v>
      </c>
      <c r="B138" s="84" t="s">
        <v>116</v>
      </c>
      <c r="C138" s="84" t="s">
        <v>87</v>
      </c>
      <c r="D138" s="39">
        <v>1622</v>
      </c>
      <c r="E138" s="123">
        <f t="shared" si="9"/>
        <v>9.7170000000000005</v>
      </c>
      <c r="F138" s="40">
        <v>24</v>
      </c>
      <c r="G138" s="40">
        <v>116.6</v>
      </c>
      <c r="H138" s="34">
        <f t="shared" si="10"/>
        <v>27.51</v>
      </c>
      <c r="I138" s="35">
        <f t="shared" si="8"/>
        <v>144.10999999999999</v>
      </c>
      <c r="J138" s="161"/>
    </row>
    <row r="139" spans="1:10" s="22" customFormat="1" ht="15.75" customHeight="1">
      <c r="A139" s="36">
        <f t="shared" si="11"/>
        <v>133</v>
      </c>
      <c r="B139" s="84" t="s">
        <v>122</v>
      </c>
      <c r="C139" s="84" t="s">
        <v>90</v>
      </c>
      <c r="D139" s="39">
        <v>1470</v>
      </c>
      <c r="E139" s="123">
        <f t="shared" si="9"/>
        <v>8.8070000000000004</v>
      </c>
      <c r="F139" s="40">
        <v>35</v>
      </c>
      <c r="G139" s="40">
        <v>154.12</v>
      </c>
      <c r="H139" s="34">
        <f t="shared" si="10"/>
        <v>36.36</v>
      </c>
      <c r="I139" s="35">
        <f t="shared" si="8"/>
        <v>190.48000000000002</v>
      </c>
      <c r="J139" s="161"/>
    </row>
    <row r="140" spans="1:10" s="22" customFormat="1">
      <c r="A140" s="36">
        <f t="shared" si="11"/>
        <v>134</v>
      </c>
      <c r="B140" s="84" t="s">
        <v>88</v>
      </c>
      <c r="C140" s="84" t="s">
        <v>98</v>
      </c>
      <c r="D140" s="39">
        <v>1950</v>
      </c>
      <c r="E140" s="123">
        <f t="shared" si="9"/>
        <v>11.682</v>
      </c>
      <c r="F140" s="40">
        <v>8</v>
      </c>
      <c r="G140" s="40">
        <v>46.73</v>
      </c>
      <c r="H140" s="34">
        <f t="shared" si="10"/>
        <v>11.02</v>
      </c>
      <c r="I140" s="35">
        <f t="shared" si="8"/>
        <v>57.75</v>
      </c>
      <c r="J140" s="161"/>
    </row>
    <row r="141" spans="1:10" s="22" customFormat="1">
      <c r="A141" s="36">
        <f t="shared" si="11"/>
        <v>135</v>
      </c>
      <c r="B141" s="84" t="s">
        <v>96</v>
      </c>
      <c r="C141" s="84" t="s">
        <v>89</v>
      </c>
      <c r="D141" s="39">
        <v>1432</v>
      </c>
      <c r="E141" s="123">
        <f t="shared" si="9"/>
        <v>8.5790000000000006</v>
      </c>
      <c r="F141" s="40">
        <v>8</v>
      </c>
      <c r="G141" s="40">
        <v>34.32</v>
      </c>
      <c r="H141" s="34">
        <f t="shared" si="10"/>
        <v>8.1</v>
      </c>
      <c r="I141" s="35">
        <f t="shared" si="8"/>
        <v>42.42</v>
      </c>
      <c r="J141" s="161"/>
    </row>
    <row r="142" spans="1:10" s="22" customFormat="1">
      <c r="A142" s="36">
        <f t="shared" si="11"/>
        <v>136</v>
      </c>
      <c r="B142" s="84" t="s">
        <v>101</v>
      </c>
      <c r="C142" s="84" t="s">
        <v>87</v>
      </c>
      <c r="D142" s="39">
        <v>1620</v>
      </c>
      <c r="E142" s="123">
        <f t="shared" si="9"/>
        <v>9.7050000000000001</v>
      </c>
      <c r="F142" s="40">
        <v>16</v>
      </c>
      <c r="G142" s="40">
        <v>77.64</v>
      </c>
      <c r="H142" s="34">
        <f t="shared" si="10"/>
        <v>18.32</v>
      </c>
      <c r="I142" s="35">
        <f t="shared" si="8"/>
        <v>95.960000000000008</v>
      </c>
      <c r="J142" s="161"/>
    </row>
    <row r="143" spans="1:10" s="22" customFormat="1">
      <c r="A143" s="36">
        <f t="shared" si="11"/>
        <v>137</v>
      </c>
      <c r="B143" s="84" t="s">
        <v>138</v>
      </c>
      <c r="C143" s="84" t="s">
        <v>141</v>
      </c>
      <c r="D143" s="39">
        <v>2483</v>
      </c>
      <c r="E143" s="123">
        <f t="shared" si="9"/>
        <v>14.875</v>
      </c>
      <c r="F143" s="40">
        <v>6</v>
      </c>
      <c r="G143" s="40">
        <v>44.63</v>
      </c>
      <c r="H143" s="34">
        <f t="shared" si="10"/>
        <v>10.53</v>
      </c>
      <c r="I143" s="35">
        <f t="shared" si="8"/>
        <v>55.160000000000004</v>
      </c>
      <c r="J143" s="161"/>
    </row>
    <row r="144" spans="1:10" s="22" customFormat="1">
      <c r="A144" s="36">
        <f t="shared" si="11"/>
        <v>138</v>
      </c>
      <c r="B144" s="84" t="s">
        <v>113</v>
      </c>
      <c r="C144" s="84" t="s">
        <v>89</v>
      </c>
      <c r="D144" s="39">
        <v>1533</v>
      </c>
      <c r="E144" s="123">
        <f t="shared" si="9"/>
        <v>9.1839999999999993</v>
      </c>
      <c r="F144" s="40">
        <v>8</v>
      </c>
      <c r="G144" s="40">
        <v>36.74</v>
      </c>
      <c r="H144" s="34">
        <f t="shared" si="10"/>
        <v>8.67</v>
      </c>
      <c r="I144" s="35">
        <f t="shared" si="8"/>
        <v>45.410000000000004</v>
      </c>
      <c r="J144" s="161"/>
    </row>
    <row r="145" spans="1:10" s="22" customFormat="1">
      <c r="A145" s="36">
        <f t="shared" si="11"/>
        <v>139</v>
      </c>
      <c r="B145" s="84" t="s">
        <v>148</v>
      </c>
      <c r="C145" s="84" t="s">
        <v>89</v>
      </c>
      <c r="D145" s="39">
        <v>1425</v>
      </c>
      <c r="E145" s="123">
        <f t="shared" si="9"/>
        <v>8.5370000000000008</v>
      </c>
      <c r="F145" s="40">
        <v>16</v>
      </c>
      <c r="G145" s="40">
        <v>68.3</v>
      </c>
      <c r="H145" s="34">
        <f t="shared" si="10"/>
        <v>16.11</v>
      </c>
      <c r="I145" s="35">
        <f t="shared" si="8"/>
        <v>84.41</v>
      </c>
      <c r="J145" s="161"/>
    </row>
    <row r="146" spans="1:10" s="22" customFormat="1">
      <c r="A146" s="36">
        <f t="shared" si="11"/>
        <v>140</v>
      </c>
      <c r="B146" s="84" t="s">
        <v>135</v>
      </c>
      <c r="C146" s="84" t="s">
        <v>89</v>
      </c>
      <c r="D146" s="39">
        <v>1452</v>
      </c>
      <c r="E146" s="123">
        <f t="shared" si="9"/>
        <v>8.6989999999999998</v>
      </c>
      <c r="F146" s="40">
        <v>16</v>
      </c>
      <c r="G146" s="40">
        <v>69.59</v>
      </c>
      <c r="H146" s="34">
        <f t="shared" si="10"/>
        <v>16.420000000000002</v>
      </c>
      <c r="I146" s="35">
        <f t="shared" si="8"/>
        <v>86.01</v>
      </c>
      <c r="J146" s="161"/>
    </row>
    <row r="147" spans="1:10" s="22" customFormat="1">
      <c r="A147" s="36">
        <f t="shared" si="11"/>
        <v>141</v>
      </c>
      <c r="B147" s="84" t="s">
        <v>103</v>
      </c>
      <c r="C147" s="84" t="s">
        <v>87</v>
      </c>
      <c r="D147" s="39">
        <v>1455</v>
      </c>
      <c r="E147" s="123">
        <f t="shared" si="9"/>
        <v>8.7170000000000005</v>
      </c>
      <c r="F147" s="40">
        <v>8</v>
      </c>
      <c r="G147" s="40">
        <v>34.869999999999997</v>
      </c>
      <c r="H147" s="34">
        <f t="shared" si="10"/>
        <v>8.23</v>
      </c>
      <c r="I147" s="35">
        <f t="shared" si="8"/>
        <v>43.099999999999994</v>
      </c>
      <c r="J147" s="161"/>
    </row>
    <row r="148" spans="1:10" s="22" customFormat="1">
      <c r="A148" s="36">
        <f t="shared" si="11"/>
        <v>142</v>
      </c>
      <c r="B148" s="84" t="s">
        <v>94</v>
      </c>
      <c r="C148" s="84" t="s">
        <v>87</v>
      </c>
      <c r="D148" s="39">
        <v>1475</v>
      </c>
      <c r="E148" s="123">
        <f t="shared" si="9"/>
        <v>8.8369999999999997</v>
      </c>
      <c r="F148" s="40">
        <v>16</v>
      </c>
      <c r="G148" s="40">
        <v>70.7</v>
      </c>
      <c r="H148" s="34">
        <f t="shared" si="10"/>
        <v>16.68</v>
      </c>
      <c r="I148" s="35">
        <f t="shared" si="8"/>
        <v>87.38</v>
      </c>
      <c r="J148" s="161"/>
    </row>
    <row r="149" spans="1:10" s="22" customFormat="1">
      <c r="A149" s="36">
        <f t="shared" si="11"/>
        <v>143</v>
      </c>
      <c r="B149" s="84" t="s">
        <v>111</v>
      </c>
      <c r="C149" s="84" t="s">
        <v>87</v>
      </c>
      <c r="D149" s="39">
        <v>1495</v>
      </c>
      <c r="E149" s="123">
        <f t="shared" si="9"/>
        <v>8.9559999999999995</v>
      </c>
      <c r="F149" s="40">
        <v>16</v>
      </c>
      <c r="G149" s="40">
        <v>71.650000000000006</v>
      </c>
      <c r="H149" s="34">
        <f t="shared" si="10"/>
        <v>16.899999999999999</v>
      </c>
      <c r="I149" s="35">
        <f t="shared" si="8"/>
        <v>88.550000000000011</v>
      </c>
      <c r="J149" s="161"/>
    </row>
    <row r="150" spans="1:10" s="22" customFormat="1">
      <c r="A150" s="36">
        <f t="shared" si="11"/>
        <v>144</v>
      </c>
      <c r="B150" s="84" t="s">
        <v>149</v>
      </c>
      <c r="C150" s="84" t="s">
        <v>89</v>
      </c>
      <c r="D150" s="39">
        <v>1382</v>
      </c>
      <c r="E150" s="123">
        <f t="shared" si="9"/>
        <v>8.2789999999999999</v>
      </c>
      <c r="F150" s="40">
        <v>24</v>
      </c>
      <c r="G150" s="40">
        <v>99.35</v>
      </c>
      <c r="H150" s="34">
        <f t="shared" si="10"/>
        <v>23.44</v>
      </c>
      <c r="I150" s="35">
        <f t="shared" si="8"/>
        <v>122.78999999999999</v>
      </c>
      <c r="J150" s="161"/>
    </row>
    <row r="151" spans="1:10" s="22" customFormat="1">
      <c r="A151" s="36">
        <f t="shared" si="11"/>
        <v>145</v>
      </c>
      <c r="B151" s="84" t="s">
        <v>88</v>
      </c>
      <c r="C151" s="84" t="s">
        <v>89</v>
      </c>
      <c r="D151" s="39">
        <v>1425</v>
      </c>
      <c r="E151" s="123">
        <f t="shared" si="9"/>
        <v>8.5370000000000008</v>
      </c>
      <c r="F151" s="40">
        <v>8</v>
      </c>
      <c r="G151" s="40">
        <v>34.15</v>
      </c>
      <c r="H151" s="34">
        <f t="shared" si="10"/>
        <v>8.06</v>
      </c>
      <c r="I151" s="35">
        <f t="shared" si="8"/>
        <v>42.21</v>
      </c>
      <c r="J151" s="161"/>
    </row>
    <row r="152" spans="1:10" s="22" customFormat="1">
      <c r="A152" s="36">
        <f t="shared" si="11"/>
        <v>146</v>
      </c>
      <c r="B152" s="84" t="s">
        <v>150</v>
      </c>
      <c r="C152" s="84" t="s">
        <v>89</v>
      </c>
      <c r="D152" s="39">
        <v>1553</v>
      </c>
      <c r="E152" s="123">
        <f t="shared" si="9"/>
        <v>9.3040000000000003</v>
      </c>
      <c r="F152" s="40">
        <v>16</v>
      </c>
      <c r="G152" s="40">
        <v>74.430000000000007</v>
      </c>
      <c r="H152" s="34">
        <f t="shared" si="10"/>
        <v>17.559999999999999</v>
      </c>
      <c r="I152" s="35">
        <f t="shared" si="8"/>
        <v>91.990000000000009</v>
      </c>
      <c r="J152" s="161"/>
    </row>
    <row r="153" spans="1:10" s="22" customFormat="1">
      <c r="A153" s="36">
        <f t="shared" si="11"/>
        <v>147</v>
      </c>
      <c r="B153" s="84" t="s">
        <v>97</v>
      </c>
      <c r="C153" s="84" t="s">
        <v>87</v>
      </c>
      <c r="D153" s="39">
        <v>1475</v>
      </c>
      <c r="E153" s="123">
        <f t="shared" si="9"/>
        <v>8.8369999999999997</v>
      </c>
      <c r="F153" s="40">
        <v>8</v>
      </c>
      <c r="G153" s="40">
        <v>35.35</v>
      </c>
      <c r="H153" s="34">
        <f t="shared" si="10"/>
        <v>8.34</v>
      </c>
      <c r="I153" s="35">
        <f t="shared" si="8"/>
        <v>43.69</v>
      </c>
      <c r="J153" s="161"/>
    </row>
    <row r="154" spans="1:10" s="22" customFormat="1">
      <c r="A154" s="36">
        <f t="shared" si="11"/>
        <v>148</v>
      </c>
      <c r="B154" s="84" t="s">
        <v>121</v>
      </c>
      <c r="C154" s="84" t="s">
        <v>90</v>
      </c>
      <c r="D154" s="39">
        <v>1202</v>
      </c>
      <c r="E154" s="123">
        <f t="shared" si="9"/>
        <v>7.2009999999999996</v>
      </c>
      <c r="F154" s="40">
        <v>8</v>
      </c>
      <c r="G154" s="40">
        <v>28.8</v>
      </c>
      <c r="H154" s="34">
        <f t="shared" si="10"/>
        <v>6.79</v>
      </c>
      <c r="I154" s="35">
        <f t="shared" si="8"/>
        <v>35.590000000000003</v>
      </c>
      <c r="J154" s="161"/>
    </row>
    <row r="155" spans="1:10" s="22" customFormat="1">
      <c r="A155" s="36">
        <f t="shared" si="11"/>
        <v>149</v>
      </c>
      <c r="B155" s="84" t="s">
        <v>150</v>
      </c>
      <c r="C155" s="84" t="s">
        <v>89</v>
      </c>
      <c r="D155" s="39">
        <v>1541</v>
      </c>
      <c r="E155" s="123">
        <f t="shared" si="9"/>
        <v>9.2319999999999993</v>
      </c>
      <c r="F155" s="40">
        <v>16</v>
      </c>
      <c r="G155" s="40">
        <v>73.86</v>
      </c>
      <c r="H155" s="34">
        <f t="shared" si="10"/>
        <v>17.420000000000002</v>
      </c>
      <c r="I155" s="35">
        <f t="shared" si="8"/>
        <v>91.28</v>
      </c>
      <c r="J155" s="161"/>
    </row>
    <row r="156" spans="1:10" s="22" customFormat="1">
      <c r="A156" s="36">
        <f t="shared" si="11"/>
        <v>150</v>
      </c>
      <c r="B156" s="84" t="s">
        <v>130</v>
      </c>
      <c r="C156" s="84" t="s">
        <v>89</v>
      </c>
      <c r="D156" s="39">
        <v>1521</v>
      </c>
      <c r="E156" s="123">
        <f t="shared" si="9"/>
        <v>9.1120000000000001</v>
      </c>
      <c r="F156" s="40">
        <v>8</v>
      </c>
      <c r="G156" s="40">
        <v>36.450000000000003</v>
      </c>
      <c r="H156" s="34">
        <f t="shared" si="10"/>
        <v>8.6</v>
      </c>
      <c r="I156" s="35">
        <f t="shared" si="8"/>
        <v>45.050000000000004</v>
      </c>
      <c r="J156" s="161"/>
    </row>
    <row r="157" spans="1:10" s="22" customFormat="1">
      <c r="A157" s="36">
        <f t="shared" si="11"/>
        <v>151</v>
      </c>
      <c r="B157" s="84" t="s">
        <v>112</v>
      </c>
      <c r="C157" s="84" t="s">
        <v>87</v>
      </c>
      <c r="D157" s="39">
        <v>1455</v>
      </c>
      <c r="E157" s="123">
        <f t="shared" si="9"/>
        <v>8.7170000000000005</v>
      </c>
      <c r="F157" s="40">
        <v>8</v>
      </c>
      <c r="G157" s="40">
        <v>34.869999999999997</v>
      </c>
      <c r="H157" s="34">
        <f t="shared" si="10"/>
        <v>8.23</v>
      </c>
      <c r="I157" s="35">
        <f t="shared" si="8"/>
        <v>43.099999999999994</v>
      </c>
      <c r="J157" s="161"/>
    </row>
    <row r="158" spans="1:10" s="22" customFormat="1">
      <c r="A158" s="36">
        <f t="shared" si="11"/>
        <v>152</v>
      </c>
      <c r="B158" s="84" t="s">
        <v>105</v>
      </c>
      <c r="C158" s="84" t="s">
        <v>87</v>
      </c>
      <c r="D158" s="39">
        <v>1571</v>
      </c>
      <c r="E158" s="123">
        <f t="shared" si="9"/>
        <v>9.4120000000000008</v>
      </c>
      <c r="F158" s="40">
        <v>32</v>
      </c>
      <c r="G158" s="40">
        <v>150.59</v>
      </c>
      <c r="H158" s="34">
        <f t="shared" si="10"/>
        <v>35.520000000000003</v>
      </c>
      <c r="I158" s="35">
        <f t="shared" si="8"/>
        <v>186.11</v>
      </c>
      <c r="J158" s="161"/>
    </row>
    <row r="159" spans="1:10" s="22" customFormat="1">
      <c r="A159" s="36">
        <f t="shared" si="11"/>
        <v>153</v>
      </c>
      <c r="B159" s="84" t="s">
        <v>151</v>
      </c>
      <c r="C159" s="84" t="s">
        <v>89</v>
      </c>
      <c r="D159" s="39">
        <v>1405</v>
      </c>
      <c r="E159" s="123">
        <f t="shared" si="9"/>
        <v>8.4169999999999998</v>
      </c>
      <c r="F159" s="40">
        <v>16</v>
      </c>
      <c r="G159" s="40">
        <v>67.34</v>
      </c>
      <c r="H159" s="34">
        <f t="shared" si="10"/>
        <v>15.89</v>
      </c>
      <c r="I159" s="35">
        <f t="shared" si="8"/>
        <v>83.23</v>
      </c>
      <c r="J159" s="161"/>
    </row>
    <row r="160" spans="1:10" s="22" customFormat="1">
      <c r="A160" s="36">
        <f t="shared" si="11"/>
        <v>154</v>
      </c>
      <c r="B160" s="84" t="s">
        <v>109</v>
      </c>
      <c r="C160" s="84" t="s">
        <v>89</v>
      </c>
      <c r="D160" s="39">
        <v>1405</v>
      </c>
      <c r="E160" s="123">
        <f t="shared" si="9"/>
        <v>8.4169999999999998</v>
      </c>
      <c r="F160" s="40">
        <v>24</v>
      </c>
      <c r="G160" s="40">
        <v>101</v>
      </c>
      <c r="H160" s="34">
        <f t="shared" si="10"/>
        <v>23.83</v>
      </c>
      <c r="I160" s="35">
        <f t="shared" si="8"/>
        <v>124.83</v>
      </c>
      <c r="J160" s="161"/>
    </row>
    <row r="161" spans="1:10" s="22" customFormat="1" ht="14.25" customHeight="1">
      <c r="A161" s="36">
        <f t="shared" si="11"/>
        <v>155</v>
      </c>
      <c r="B161" s="84" t="s">
        <v>152</v>
      </c>
      <c r="C161" s="84" t="s">
        <v>98</v>
      </c>
      <c r="D161" s="39">
        <v>1739</v>
      </c>
      <c r="E161" s="123">
        <f t="shared" si="9"/>
        <v>10.417999999999999</v>
      </c>
      <c r="F161" s="40">
        <v>8</v>
      </c>
      <c r="G161" s="40">
        <v>41.67</v>
      </c>
      <c r="H161" s="34">
        <f t="shared" si="10"/>
        <v>9.83</v>
      </c>
      <c r="I161" s="35">
        <f t="shared" si="8"/>
        <v>51.5</v>
      </c>
      <c r="J161" s="161"/>
    </row>
    <row r="162" spans="1:10" s="22" customFormat="1">
      <c r="A162" s="36">
        <f t="shared" si="11"/>
        <v>156</v>
      </c>
      <c r="B162" s="84" t="s">
        <v>93</v>
      </c>
      <c r="C162" s="84" t="s">
        <v>89</v>
      </c>
      <c r="D162" s="39">
        <v>1432</v>
      </c>
      <c r="E162" s="123">
        <f t="shared" si="9"/>
        <v>8.5790000000000006</v>
      </c>
      <c r="F162" s="40">
        <v>8</v>
      </c>
      <c r="G162" s="40">
        <v>34.32</v>
      </c>
      <c r="H162" s="34">
        <f t="shared" si="10"/>
        <v>8.1</v>
      </c>
      <c r="I162" s="35">
        <f t="shared" si="8"/>
        <v>42.42</v>
      </c>
      <c r="J162" s="161"/>
    </row>
    <row r="163" spans="1:10" s="22" customFormat="1">
      <c r="A163" s="36">
        <f t="shared" si="11"/>
        <v>157</v>
      </c>
      <c r="B163" s="84" t="s">
        <v>148</v>
      </c>
      <c r="C163" s="84" t="s">
        <v>98</v>
      </c>
      <c r="D163" s="39">
        <v>1631</v>
      </c>
      <c r="E163" s="123">
        <f t="shared" si="9"/>
        <v>9.7710000000000008</v>
      </c>
      <c r="F163" s="40">
        <v>8</v>
      </c>
      <c r="G163" s="40">
        <v>39.08</v>
      </c>
      <c r="H163" s="34">
        <f t="shared" si="10"/>
        <v>9.2200000000000006</v>
      </c>
      <c r="I163" s="35">
        <f t="shared" si="8"/>
        <v>48.3</v>
      </c>
      <c r="J163" s="161"/>
    </row>
    <row r="164" spans="1:10" s="22" customFormat="1" ht="25.5">
      <c r="A164" s="36">
        <f t="shared" si="11"/>
        <v>158</v>
      </c>
      <c r="B164" s="84" t="s">
        <v>153</v>
      </c>
      <c r="C164" s="84" t="s">
        <v>87</v>
      </c>
      <c r="D164" s="39">
        <v>1682</v>
      </c>
      <c r="E164" s="123">
        <f t="shared" si="9"/>
        <v>10.077</v>
      </c>
      <c r="F164" s="40">
        <v>8</v>
      </c>
      <c r="G164" s="40">
        <v>40.31</v>
      </c>
      <c r="H164" s="34">
        <f t="shared" si="10"/>
        <v>9.51</v>
      </c>
      <c r="I164" s="35">
        <f t="shared" si="8"/>
        <v>49.82</v>
      </c>
      <c r="J164" s="161"/>
    </row>
    <row r="165" spans="1:10" s="22" customFormat="1">
      <c r="A165" s="36">
        <f t="shared" si="11"/>
        <v>159</v>
      </c>
      <c r="B165" s="84" t="s">
        <v>104</v>
      </c>
      <c r="C165" s="84" t="s">
        <v>89</v>
      </c>
      <c r="D165" s="39">
        <v>1541</v>
      </c>
      <c r="E165" s="123">
        <f t="shared" si="9"/>
        <v>9.2319999999999993</v>
      </c>
      <c r="F165" s="40">
        <v>8</v>
      </c>
      <c r="G165" s="40">
        <v>36.93</v>
      </c>
      <c r="H165" s="34">
        <f t="shared" si="10"/>
        <v>8.7100000000000009</v>
      </c>
      <c r="I165" s="35">
        <f t="shared" si="8"/>
        <v>45.64</v>
      </c>
      <c r="J165" s="161"/>
    </row>
    <row r="166" spans="1:10" s="22" customFormat="1">
      <c r="A166" s="36">
        <f t="shared" si="11"/>
        <v>160</v>
      </c>
      <c r="B166" s="84" t="s">
        <v>135</v>
      </c>
      <c r="C166" s="84" t="s">
        <v>89</v>
      </c>
      <c r="D166" s="39">
        <v>1405</v>
      </c>
      <c r="E166" s="123">
        <f t="shared" si="9"/>
        <v>8.4169999999999998</v>
      </c>
      <c r="F166" s="40">
        <v>24</v>
      </c>
      <c r="G166" s="40">
        <v>101</v>
      </c>
      <c r="H166" s="34">
        <f t="shared" si="10"/>
        <v>23.83</v>
      </c>
      <c r="I166" s="35">
        <f t="shared" si="8"/>
        <v>124.83</v>
      </c>
      <c r="J166" s="161"/>
    </row>
    <row r="167" spans="1:10" s="22" customFormat="1">
      <c r="A167" s="36">
        <f t="shared" si="11"/>
        <v>161</v>
      </c>
      <c r="B167" s="84" t="s">
        <v>154</v>
      </c>
      <c r="C167" s="84" t="s">
        <v>87</v>
      </c>
      <c r="D167" s="39">
        <v>1455</v>
      </c>
      <c r="E167" s="123">
        <f t="shared" si="9"/>
        <v>8.7170000000000005</v>
      </c>
      <c r="F167" s="40">
        <v>8</v>
      </c>
      <c r="G167" s="40">
        <v>34.869999999999997</v>
      </c>
      <c r="H167" s="34">
        <f t="shared" si="10"/>
        <v>8.23</v>
      </c>
      <c r="I167" s="35">
        <f t="shared" si="8"/>
        <v>43.099999999999994</v>
      </c>
      <c r="J167" s="161"/>
    </row>
    <row r="168" spans="1:10" s="22" customFormat="1">
      <c r="A168" s="36">
        <f t="shared" si="11"/>
        <v>162</v>
      </c>
      <c r="B168" s="84" t="s">
        <v>117</v>
      </c>
      <c r="C168" s="84" t="s">
        <v>89</v>
      </c>
      <c r="D168" s="39">
        <v>1405</v>
      </c>
      <c r="E168" s="123">
        <f t="shared" si="9"/>
        <v>8.4169999999999998</v>
      </c>
      <c r="F168" s="40">
        <v>8</v>
      </c>
      <c r="G168" s="40">
        <v>33.67</v>
      </c>
      <c r="H168" s="34">
        <f t="shared" si="10"/>
        <v>7.94</v>
      </c>
      <c r="I168" s="35">
        <f t="shared" si="8"/>
        <v>41.61</v>
      </c>
      <c r="J168" s="161"/>
    </row>
    <row r="169" spans="1:10" s="22" customFormat="1" ht="15.75" customHeight="1">
      <c r="A169" s="36">
        <f t="shared" si="11"/>
        <v>163</v>
      </c>
      <c r="B169" s="84" t="s">
        <v>123</v>
      </c>
      <c r="C169" s="84" t="s">
        <v>90</v>
      </c>
      <c r="D169" s="39">
        <v>1430</v>
      </c>
      <c r="E169" s="123">
        <f t="shared" si="9"/>
        <v>8.5670000000000002</v>
      </c>
      <c r="F169" s="40">
        <v>42</v>
      </c>
      <c r="G169" s="40">
        <v>179.91</v>
      </c>
      <c r="H169" s="34">
        <f t="shared" si="10"/>
        <v>42.44</v>
      </c>
      <c r="I169" s="35">
        <f t="shared" si="8"/>
        <v>222.35</v>
      </c>
      <c r="J169" s="161"/>
    </row>
    <row r="170" spans="1:10" s="22" customFormat="1" ht="15.75" customHeight="1">
      <c r="A170" s="36">
        <f t="shared" si="11"/>
        <v>164</v>
      </c>
      <c r="B170" s="84" t="s">
        <v>122</v>
      </c>
      <c r="C170" s="84" t="s">
        <v>90</v>
      </c>
      <c r="D170" s="39">
        <v>1430</v>
      </c>
      <c r="E170" s="123">
        <f t="shared" si="9"/>
        <v>8.5670000000000002</v>
      </c>
      <c r="F170" s="40">
        <v>43</v>
      </c>
      <c r="G170" s="40">
        <v>184.19</v>
      </c>
      <c r="H170" s="34">
        <f t="shared" si="10"/>
        <v>43.45</v>
      </c>
      <c r="I170" s="35">
        <f t="shared" si="8"/>
        <v>227.64</v>
      </c>
      <c r="J170" s="161"/>
    </row>
    <row r="171" spans="1:10" s="22" customFormat="1" ht="13.5" customHeight="1">
      <c r="A171" s="36">
        <f t="shared" si="11"/>
        <v>165</v>
      </c>
      <c r="B171" s="84" t="s">
        <v>122</v>
      </c>
      <c r="C171" s="84" t="s">
        <v>90</v>
      </c>
      <c r="D171" s="39">
        <v>1430</v>
      </c>
      <c r="E171" s="123">
        <f t="shared" si="9"/>
        <v>8.5670000000000002</v>
      </c>
      <c r="F171" s="40">
        <v>14</v>
      </c>
      <c r="G171" s="40">
        <v>59.97</v>
      </c>
      <c r="H171" s="34">
        <f t="shared" si="10"/>
        <v>14.15</v>
      </c>
      <c r="I171" s="35">
        <f t="shared" si="8"/>
        <v>74.12</v>
      </c>
      <c r="J171" s="161"/>
    </row>
    <row r="172" spans="1:10" s="22" customFormat="1">
      <c r="A172" s="36">
        <f t="shared" si="11"/>
        <v>166</v>
      </c>
      <c r="B172" s="84" t="s">
        <v>146</v>
      </c>
      <c r="C172" s="84" t="s">
        <v>89</v>
      </c>
      <c r="D172" s="39">
        <v>1513</v>
      </c>
      <c r="E172" s="123">
        <f t="shared" si="9"/>
        <v>9.0640000000000001</v>
      </c>
      <c r="F172" s="40">
        <v>8</v>
      </c>
      <c r="G172" s="40">
        <v>36.26</v>
      </c>
      <c r="H172" s="34">
        <f t="shared" si="10"/>
        <v>8.5500000000000007</v>
      </c>
      <c r="I172" s="35">
        <f t="shared" si="8"/>
        <v>44.81</v>
      </c>
      <c r="J172" s="161"/>
    </row>
    <row r="173" spans="1:10" s="22" customFormat="1">
      <c r="A173" s="36">
        <f t="shared" si="11"/>
        <v>167</v>
      </c>
      <c r="B173" s="84" t="s">
        <v>142</v>
      </c>
      <c r="C173" s="84" t="s">
        <v>87</v>
      </c>
      <c r="D173" s="39">
        <v>1455</v>
      </c>
      <c r="E173" s="123">
        <f t="shared" si="9"/>
        <v>8.7170000000000005</v>
      </c>
      <c r="F173" s="40">
        <v>8</v>
      </c>
      <c r="G173" s="40">
        <v>34.869999999999997</v>
      </c>
      <c r="H173" s="34">
        <f t="shared" si="10"/>
        <v>8.23</v>
      </c>
      <c r="I173" s="35">
        <f t="shared" si="8"/>
        <v>43.099999999999994</v>
      </c>
      <c r="J173" s="161"/>
    </row>
    <row r="174" spans="1:10" s="22" customFormat="1">
      <c r="A174" s="36">
        <f t="shared" si="11"/>
        <v>168</v>
      </c>
      <c r="B174" s="84" t="s">
        <v>121</v>
      </c>
      <c r="C174" s="84" t="s">
        <v>89</v>
      </c>
      <c r="D174" s="39">
        <v>1405</v>
      </c>
      <c r="E174" s="123">
        <f t="shared" si="9"/>
        <v>8.4169999999999998</v>
      </c>
      <c r="F174" s="40">
        <v>8</v>
      </c>
      <c r="G174" s="40">
        <v>33.67</v>
      </c>
      <c r="H174" s="34">
        <f t="shared" si="10"/>
        <v>7.94</v>
      </c>
      <c r="I174" s="35">
        <f t="shared" si="8"/>
        <v>41.61</v>
      </c>
      <c r="J174" s="161"/>
    </row>
    <row r="175" spans="1:10" s="22" customFormat="1" ht="15.75" customHeight="1">
      <c r="A175" s="36">
        <f t="shared" si="11"/>
        <v>169</v>
      </c>
      <c r="B175" s="84" t="s">
        <v>123</v>
      </c>
      <c r="C175" s="84" t="s">
        <v>90</v>
      </c>
      <c r="D175" s="39">
        <v>1430</v>
      </c>
      <c r="E175" s="123">
        <f t="shared" si="9"/>
        <v>8.5670000000000002</v>
      </c>
      <c r="F175" s="40">
        <v>42</v>
      </c>
      <c r="G175" s="40">
        <v>179.91</v>
      </c>
      <c r="H175" s="34">
        <f t="shared" si="10"/>
        <v>42.44</v>
      </c>
      <c r="I175" s="35">
        <f t="shared" si="8"/>
        <v>222.35</v>
      </c>
      <c r="J175" s="161"/>
    </row>
    <row r="176" spans="1:10" s="22" customFormat="1">
      <c r="A176" s="36">
        <f t="shared" si="11"/>
        <v>170</v>
      </c>
      <c r="B176" s="84" t="s">
        <v>135</v>
      </c>
      <c r="C176" s="84" t="s">
        <v>89</v>
      </c>
      <c r="D176" s="39">
        <v>1405</v>
      </c>
      <c r="E176" s="123">
        <f t="shared" si="9"/>
        <v>8.4169999999999998</v>
      </c>
      <c r="F176" s="40">
        <v>8</v>
      </c>
      <c r="G176" s="40">
        <v>33.67</v>
      </c>
      <c r="H176" s="34">
        <f t="shared" si="10"/>
        <v>7.94</v>
      </c>
      <c r="I176" s="35">
        <f t="shared" si="8"/>
        <v>41.61</v>
      </c>
      <c r="J176" s="161"/>
    </row>
    <row r="177" spans="1:10" s="22" customFormat="1">
      <c r="A177" s="36">
        <f t="shared" si="11"/>
        <v>171</v>
      </c>
      <c r="B177" s="84" t="s">
        <v>93</v>
      </c>
      <c r="C177" s="84" t="s">
        <v>89</v>
      </c>
      <c r="D177" s="39">
        <v>1412</v>
      </c>
      <c r="E177" s="123">
        <f t="shared" si="9"/>
        <v>8.4589999999999996</v>
      </c>
      <c r="F177" s="40">
        <v>8</v>
      </c>
      <c r="G177" s="40">
        <v>33.840000000000003</v>
      </c>
      <c r="H177" s="34">
        <f t="shared" si="10"/>
        <v>7.98</v>
      </c>
      <c r="I177" s="35">
        <f t="shared" si="8"/>
        <v>41.820000000000007</v>
      </c>
      <c r="J177" s="161"/>
    </row>
    <row r="178" spans="1:10" s="22" customFormat="1">
      <c r="A178" s="36">
        <f t="shared" si="11"/>
        <v>172</v>
      </c>
      <c r="B178" s="84" t="s">
        <v>93</v>
      </c>
      <c r="C178" s="84" t="s">
        <v>89</v>
      </c>
      <c r="D178" s="39">
        <v>1432</v>
      </c>
      <c r="E178" s="123">
        <f t="shared" si="9"/>
        <v>8.5790000000000006</v>
      </c>
      <c r="F178" s="40">
        <v>8</v>
      </c>
      <c r="G178" s="40">
        <v>34.32</v>
      </c>
      <c r="H178" s="34">
        <f t="shared" si="10"/>
        <v>8.1</v>
      </c>
      <c r="I178" s="35">
        <f t="shared" si="8"/>
        <v>42.42</v>
      </c>
      <c r="J178" s="161"/>
    </row>
    <row r="179" spans="1:10" s="22" customFormat="1">
      <c r="A179" s="36">
        <f t="shared" si="11"/>
        <v>173</v>
      </c>
      <c r="B179" s="84" t="s">
        <v>131</v>
      </c>
      <c r="C179" s="84" t="s">
        <v>87</v>
      </c>
      <c r="D179" s="39">
        <v>1652</v>
      </c>
      <c r="E179" s="123">
        <f t="shared" si="9"/>
        <v>9.8970000000000002</v>
      </c>
      <c r="F179" s="40">
        <v>8</v>
      </c>
      <c r="G179" s="40">
        <v>39.590000000000003</v>
      </c>
      <c r="H179" s="34">
        <f t="shared" si="10"/>
        <v>9.34</v>
      </c>
      <c r="I179" s="35">
        <f t="shared" si="8"/>
        <v>48.930000000000007</v>
      </c>
      <c r="J179" s="161"/>
    </row>
    <row r="180" spans="1:10" s="22" customFormat="1">
      <c r="A180" s="36">
        <f t="shared" si="11"/>
        <v>174</v>
      </c>
      <c r="B180" s="84" t="s">
        <v>103</v>
      </c>
      <c r="C180" s="84" t="s">
        <v>89</v>
      </c>
      <c r="D180" s="39">
        <v>1385</v>
      </c>
      <c r="E180" s="123">
        <f t="shared" si="9"/>
        <v>8.2970000000000006</v>
      </c>
      <c r="F180" s="40">
        <v>8</v>
      </c>
      <c r="G180" s="40">
        <v>33.19</v>
      </c>
      <c r="H180" s="34">
        <f t="shared" si="10"/>
        <v>7.83</v>
      </c>
      <c r="I180" s="35">
        <f t="shared" si="8"/>
        <v>41.019999999999996</v>
      </c>
      <c r="J180" s="161"/>
    </row>
    <row r="181" spans="1:10" s="22" customFormat="1">
      <c r="A181" s="36">
        <f t="shared" si="11"/>
        <v>175</v>
      </c>
      <c r="B181" s="84" t="s">
        <v>100</v>
      </c>
      <c r="C181" s="84" t="s">
        <v>89</v>
      </c>
      <c r="D181" s="39">
        <v>1521</v>
      </c>
      <c r="E181" s="123">
        <f t="shared" si="9"/>
        <v>9.1120000000000001</v>
      </c>
      <c r="F181" s="40">
        <v>16</v>
      </c>
      <c r="G181" s="40">
        <v>72.900000000000006</v>
      </c>
      <c r="H181" s="34">
        <f t="shared" si="10"/>
        <v>17.2</v>
      </c>
      <c r="I181" s="35">
        <f t="shared" si="8"/>
        <v>90.100000000000009</v>
      </c>
      <c r="J181" s="161"/>
    </row>
    <row r="182" spans="1:10" s="22" customFormat="1" ht="15" customHeight="1">
      <c r="A182" s="36">
        <f t="shared" si="11"/>
        <v>176</v>
      </c>
      <c r="B182" s="84" t="s">
        <v>123</v>
      </c>
      <c r="C182" s="84" t="s">
        <v>90</v>
      </c>
      <c r="D182" s="39">
        <v>1410</v>
      </c>
      <c r="E182" s="123">
        <f t="shared" si="9"/>
        <v>8.4469999999999992</v>
      </c>
      <c r="F182" s="40">
        <v>40</v>
      </c>
      <c r="G182" s="40">
        <v>168.94</v>
      </c>
      <c r="H182" s="34">
        <f t="shared" si="10"/>
        <v>39.85</v>
      </c>
      <c r="I182" s="35">
        <f t="shared" si="8"/>
        <v>208.79</v>
      </c>
      <c r="J182" s="161"/>
    </row>
    <row r="183" spans="1:10" s="22" customFormat="1">
      <c r="A183" s="36">
        <f t="shared" si="11"/>
        <v>177</v>
      </c>
      <c r="B183" s="84" t="s">
        <v>113</v>
      </c>
      <c r="C183" s="84" t="s">
        <v>89</v>
      </c>
      <c r="D183" s="39">
        <v>1521</v>
      </c>
      <c r="E183" s="123">
        <f t="shared" si="9"/>
        <v>9.1120000000000001</v>
      </c>
      <c r="F183" s="40">
        <v>16</v>
      </c>
      <c r="G183" s="40">
        <v>72.900000000000006</v>
      </c>
      <c r="H183" s="34">
        <f t="shared" si="10"/>
        <v>17.2</v>
      </c>
      <c r="I183" s="35">
        <f t="shared" si="8"/>
        <v>90.100000000000009</v>
      </c>
      <c r="J183" s="161"/>
    </row>
    <row r="184" spans="1:10" s="22" customFormat="1">
      <c r="A184" s="36">
        <f t="shared" si="11"/>
        <v>178</v>
      </c>
      <c r="B184" s="84" t="s">
        <v>151</v>
      </c>
      <c r="C184" s="84" t="s">
        <v>98</v>
      </c>
      <c r="D184" s="39">
        <v>1684</v>
      </c>
      <c r="E184" s="123">
        <f t="shared" si="9"/>
        <v>10.089</v>
      </c>
      <c r="F184" s="40">
        <v>8</v>
      </c>
      <c r="G184" s="40">
        <v>40.36</v>
      </c>
      <c r="H184" s="34">
        <f t="shared" si="10"/>
        <v>9.52</v>
      </c>
      <c r="I184" s="35">
        <f t="shared" si="8"/>
        <v>49.879999999999995</v>
      </c>
      <c r="J184" s="161"/>
    </row>
    <row r="185" spans="1:10" s="22" customFormat="1">
      <c r="A185" s="36">
        <f t="shared" si="11"/>
        <v>179</v>
      </c>
      <c r="B185" s="84" t="s">
        <v>112</v>
      </c>
      <c r="C185" s="84" t="s">
        <v>89</v>
      </c>
      <c r="D185" s="39">
        <v>1385</v>
      </c>
      <c r="E185" s="123">
        <f t="shared" si="9"/>
        <v>8.2970000000000006</v>
      </c>
      <c r="F185" s="40">
        <v>8</v>
      </c>
      <c r="G185" s="40">
        <v>33.19</v>
      </c>
      <c r="H185" s="34">
        <f t="shared" si="10"/>
        <v>7.83</v>
      </c>
      <c r="I185" s="35">
        <f t="shared" si="8"/>
        <v>41.019999999999996</v>
      </c>
      <c r="J185" s="161"/>
    </row>
    <row r="186" spans="1:10" s="22" customFormat="1">
      <c r="A186" s="36">
        <f t="shared" si="11"/>
        <v>180</v>
      </c>
      <c r="B186" s="84" t="s">
        <v>125</v>
      </c>
      <c r="C186" s="84" t="s">
        <v>89</v>
      </c>
      <c r="D186" s="39">
        <v>1425</v>
      </c>
      <c r="E186" s="123">
        <f t="shared" si="9"/>
        <v>8.5370000000000008</v>
      </c>
      <c r="F186" s="40">
        <v>8</v>
      </c>
      <c r="G186" s="40">
        <v>34.15</v>
      </c>
      <c r="H186" s="34">
        <f t="shared" si="10"/>
        <v>8.06</v>
      </c>
      <c r="I186" s="35">
        <f t="shared" si="8"/>
        <v>42.21</v>
      </c>
      <c r="J186" s="161"/>
    </row>
    <row r="187" spans="1:10" s="22" customFormat="1">
      <c r="A187" s="36">
        <f t="shared" si="11"/>
        <v>181</v>
      </c>
      <c r="B187" s="84" t="s">
        <v>86</v>
      </c>
      <c r="C187" s="84" t="s">
        <v>98</v>
      </c>
      <c r="D187" s="39">
        <v>1620</v>
      </c>
      <c r="E187" s="123">
        <f t="shared" si="9"/>
        <v>9.7050000000000001</v>
      </c>
      <c r="F187" s="40">
        <v>10</v>
      </c>
      <c r="G187" s="40">
        <v>48.53</v>
      </c>
      <c r="H187" s="34">
        <f t="shared" si="10"/>
        <v>11.45</v>
      </c>
      <c r="I187" s="35">
        <f t="shared" si="8"/>
        <v>59.980000000000004</v>
      </c>
      <c r="J187" s="161"/>
    </row>
    <row r="188" spans="1:10" s="22" customFormat="1" ht="13.5" customHeight="1">
      <c r="A188" s="36">
        <f t="shared" si="11"/>
        <v>182</v>
      </c>
      <c r="B188" s="84" t="s">
        <v>122</v>
      </c>
      <c r="C188" s="84" t="s">
        <v>90</v>
      </c>
      <c r="D188" s="39">
        <v>1450</v>
      </c>
      <c r="E188" s="123">
        <f t="shared" si="9"/>
        <v>8.6869999999999994</v>
      </c>
      <c r="F188" s="40">
        <v>41</v>
      </c>
      <c r="G188" s="40">
        <v>178.08</v>
      </c>
      <c r="H188" s="34">
        <f t="shared" si="10"/>
        <v>42.01</v>
      </c>
      <c r="I188" s="35">
        <f t="shared" si="8"/>
        <v>220.09</v>
      </c>
      <c r="J188" s="161"/>
    </row>
    <row r="189" spans="1:10" s="22" customFormat="1">
      <c r="A189" s="36">
        <f t="shared" si="11"/>
        <v>183</v>
      </c>
      <c r="B189" s="84" t="s">
        <v>121</v>
      </c>
      <c r="C189" s="84" t="s">
        <v>87</v>
      </c>
      <c r="D189" s="39">
        <v>1463</v>
      </c>
      <c r="E189" s="123">
        <f t="shared" si="9"/>
        <v>8.7650000000000006</v>
      </c>
      <c r="F189" s="40">
        <v>8</v>
      </c>
      <c r="G189" s="40">
        <v>35.06</v>
      </c>
      <c r="H189" s="34">
        <f t="shared" si="10"/>
        <v>8.27</v>
      </c>
      <c r="I189" s="35">
        <f t="shared" si="8"/>
        <v>43.33</v>
      </c>
      <c r="J189" s="161"/>
    </row>
    <row r="190" spans="1:10" s="22" customFormat="1" ht="12" customHeight="1">
      <c r="A190" s="36">
        <f t="shared" si="11"/>
        <v>184</v>
      </c>
      <c r="B190" s="84" t="s">
        <v>155</v>
      </c>
      <c r="C190" s="84" t="s">
        <v>90</v>
      </c>
      <c r="D190" s="39">
        <v>1410</v>
      </c>
      <c r="E190" s="123">
        <f t="shared" si="9"/>
        <v>8.4469999999999992</v>
      </c>
      <c r="F190" s="40">
        <v>48</v>
      </c>
      <c r="G190" s="40">
        <v>202.73</v>
      </c>
      <c r="H190" s="34">
        <f t="shared" si="10"/>
        <v>47.82</v>
      </c>
      <c r="I190" s="35">
        <f t="shared" si="8"/>
        <v>250.54999999999998</v>
      </c>
      <c r="J190" s="161"/>
    </row>
    <row r="191" spans="1:10" s="22" customFormat="1">
      <c r="A191" s="36">
        <f t="shared" si="11"/>
        <v>185</v>
      </c>
      <c r="B191" s="84" t="s">
        <v>114</v>
      </c>
      <c r="C191" s="84" t="s">
        <v>89</v>
      </c>
      <c r="D191" s="39">
        <v>1385</v>
      </c>
      <c r="E191" s="123">
        <f t="shared" si="9"/>
        <v>8.2970000000000006</v>
      </c>
      <c r="F191" s="40">
        <v>8</v>
      </c>
      <c r="G191" s="40">
        <v>33.19</v>
      </c>
      <c r="H191" s="34">
        <f t="shared" si="10"/>
        <v>7.83</v>
      </c>
      <c r="I191" s="35">
        <f t="shared" si="8"/>
        <v>41.019999999999996</v>
      </c>
      <c r="J191" s="161"/>
    </row>
    <row r="192" spans="1:10" s="22" customFormat="1">
      <c r="A192" s="36">
        <f t="shared" si="11"/>
        <v>186</v>
      </c>
      <c r="B192" s="84" t="s">
        <v>102</v>
      </c>
      <c r="C192" s="84" t="s">
        <v>89</v>
      </c>
      <c r="D192" s="39">
        <v>1405</v>
      </c>
      <c r="E192" s="123">
        <f t="shared" si="9"/>
        <v>8.4169999999999998</v>
      </c>
      <c r="F192" s="40">
        <v>8</v>
      </c>
      <c r="G192" s="40">
        <v>33.67</v>
      </c>
      <c r="H192" s="34">
        <f t="shared" si="10"/>
        <v>7.94</v>
      </c>
      <c r="I192" s="35">
        <f t="shared" si="8"/>
        <v>41.61</v>
      </c>
      <c r="J192" s="161"/>
    </row>
    <row r="193" spans="1:10" s="22" customFormat="1">
      <c r="A193" s="36">
        <f t="shared" si="11"/>
        <v>187</v>
      </c>
      <c r="B193" s="84" t="s">
        <v>117</v>
      </c>
      <c r="C193" s="84" t="s">
        <v>89</v>
      </c>
      <c r="D193" s="39">
        <v>1412</v>
      </c>
      <c r="E193" s="123">
        <f t="shared" si="9"/>
        <v>8.4589999999999996</v>
      </c>
      <c r="F193" s="40">
        <v>16</v>
      </c>
      <c r="G193" s="40">
        <v>67.67</v>
      </c>
      <c r="H193" s="34">
        <f t="shared" si="10"/>
        <v>15.96</v>
      </c>
      <c r="I193" s="35">
        <f t="shared" si="8"/>
        <v>83.63</v>
      </c>
      <c r="J193" s="161"/>
    </row>
    <row r="194" spans="1:10" s="22" customFormat="1">
      <c r="A194" s="36">
        <f t="shared" si="11"/>
        <v>188</v>
      </c>
      <c r="B194" s="84" t="s">
        <v>136</v>
      </c>
      <c r="C194" s="84" t="s">
        <v>89</v>
      </c>
      <c r="D194" s="39">
        <v>1524</v>
      </c>
      <c r="E194" s="123">
        <f t="shared" si="9"/>
        <v>9.1300000000000008</v>
      </c>
      <c r="F194" s="40">
        <v>22</v>
      </c>
      <c r="G194" s="40">
        <v>100.43</v>
      </c>
      <c r="H194" s="34">
        <f t="shared" si="10"/>
        <v>23.69</v>
      </c>
      <c r="I194" s="35">
        <f t="shared" si="8"/>
        <v>124.12</v>
      </c>
      <c r="J194" s="161"/>
    </row>
    <row r="195" spans="1:10" s="22" customFormat="1">
      <c r="A195" s="36">
        <f t="shared" si="11"/>
        <v>189</v>
      </c>
      <c r="B195" s="84" t="s">
        <v>136</v>
      </c>
      <c r="C195" s="84" t="s">
        <v>89</v>
      </c>
      <c r="D195" s="39">
        <v>1432</v>
      </c>
      <c r="E195" s="123">
        <f t="shared" si="9"/>
        <v>8.5790000000000006</v>
      </c>
      <c r="F195" s="40">
        <v>16</v>
      </c>
      <c r="G195" s="40">
        <v>68.63</v>
      </c>
      <c r="H195" s="34">
        <f t="shared" si="10"/>
        <v>16.190000000000001</v>
      </c>
      <c r="I195" s="35">
        <f t="shared" si="8"/>
        <v>84.82</v>
      </c>
      <c r="J195" s="161"/>
    </row>
    <row r="196" spans="1:10" s="22" customFormat="1">
      <c r="A196" s="36">
        <f t="shared" si="11"/>
        <v>190</v>
      </c>
      <c r="B196" s="84" t="s">
        <v>103</v>
      </c>
      <c r="C196" s="84" t="s">
        <v>89</v>
      </c>
      <c r="D196" s="39">
        <v>1412</v>
      </c>
      <c r="E196" s="123">
        <f t="shared" si="9"/>
        <v>8.4589999999999996</v>
      </c>
      <c r="F196" s="40">
        <v>8</v>
      </c>
      <c r="G196" s="40">
        <v>33.840000000000003</v>
      </c>
      <c r="H196" s="34">
        <f t="shared" si="10"/>
        <v>7.98</v>
      </c>
      <c r="I196" s="35">
        <f t="shared" si="8"/>
        <v>41.820000000000007</v>
      </c>
      <c r="J196" s="161"/>
    </row>
    <row r="197" spans="1:10" s="22" customFormat="1">
      <c r="A197" s="36">
        <f t="shared" si="11"/>
        <v>191</v>
      </c>
      <c r="B197" s="84" t="s">
        <v>136</v>
      </c>
      <c r="C197" s="84" t="s">
        <v>89</v>
      </c>
      <c r="D197" s="39">
        <v>1385</v>
      </c>
      <c r="E197" s="123">
        <f t="shared" si="9"/>
        <v>8.2970000000000006</v>
      </c>
      <c r="F197" s="40">
        <v>8</v>
      </c>
      <c r="G197" s="40">
        <v>33.19</v>
      </c>
      <c r="H197" s="34">
        <f t="shared" si="10"/>
        <v>7.83</v>
      </c>
      <c r="I197" s="35">
        <f t="shared" si="8"/>
        <v>41.019999999999996</v>
      </c>
      <c r="J197" s="161"/>
    </row>
    <row r="198" spans="1:10" s="22" customFormat="1">
      <c r="A198" s="36">
        <f t="shared" si="11"/>
        <v>192</v>
      </c>
      <c r="B198" s="84" t="s">
        <v>103</v>
      </c>
      <c r="C198" s="84" t="s">
        <v>89</v>
      </c>
      <c r="D198" s="39">
        <v>1385</v>
      </c>
      <c r="E198" s="123">
        <f t="shared" si="9"/>
        <v>8.2970000000000006</v>
      </c>
      <c r="F198" s="40">
        <v>8</v>
      </c>
      <c r="G198" s="40">
        <v>33.19</v>
      </c>
      <c r="H198" s="34">
        <f t="shared" si="10"/>
        <v>7.83</v>
      </c>
      <c r="I198" s="35">
        <f t="shared" si="8"/>
        <v>41.019999999999996</v>
      </c>
      <c r="J198" s="161"/>
    </row>
    <row r="199" spans="1:10" s="22" customFormat="1">
      <c r="A199" s="36">
        <f t="shared" si="11"/>
        <v>193</v>
      </c>
      <c r="B199" s="84" t="s">
        <v>112</v>
      </c>
      <c r="C199" s="84" t="s">
        <v>89</v>
      </c>
      <c r="D199" s="39">
        <v>1385</v>
      </c>
      <c r="E199" s="123">
        <f t="shared" si="9"/>
        <v>8.2970000000000006</v>
      </c>
      <c r="F199" s="40">
        <v>8</v>
      </c>
      <c r="G199" s="40">
        <v>33.19</v>
      </c>
      <c r="H199" s="34">
        <f t="shared" si="10"/>
        <v>7.83</v>
      </c>
      <c r="I199" s="35">
        <f t="shared" ref="I199:I235" si="12">G199+H199</f>
        <v>41.019999999999996</v>
      </c>
      <c r="J199" s="161"/>
    </row>
    <row r="200" spans="1:10" s="22" customFormat="1">
      <c r="A200" s="36">
        <f t="shared" si="11"/>
        <v>194</v>
      </c>
      <c r="B200" s="84" t="s">
        <v>111</v>
      </c>
      <c r="C200" s="84" t="s">
        <v>89</v>
      </c>
      <c r="D200" s="39">
        <v>1432</v>
      </c>
      <c r="E200" s="123">
        <f t="shared" ref="E200:E235" si="13">ROUND(D200/$E$4,3)</f>
        <v>8.5790000000000006</v>
      </c>
      <c r="F200" s="40">
        <v>8</v>
      </c>
      <c r="G200" s="40">
        <v>34.32</v>
      </c>
      <c r="H200" s="34">
        <f t="shared" ref="H200:H235" si="14">ROUND(G200*0.2359,2)</f>
        <v>8.1</v>
      </c>
      <c r="I200" s="35">
        <f t="shared" si="12"/>
        <v>42.42</v>
      </c>
      <c r="J200" s="161"/>
    </row>
    <row r="201" spans="1:10" s="22" customFormat="1" ht="13.5" customHeight="1">
      <c r="A201" s="36">
        <f t="shared" ref="A201:A235" si="15">A200+1</f>
        <v>195</v>
      </c>
      <c r="B201" s="84" t="s">
        <v>155</v>
      </c>
      <c r="C201" s="84" t="s">
        <v>90</v>
      </c>
      <c r="D201" s="39">
        <v>1430</v>
      </c>
      <c r="E201" s="123">
        <f t="shared" si="13"/>
        <v>8.5670000000000002</v>
      </c>
      <c r="F201" s="40">
        <v>48</v>
      </c>
      <c r="G201" s="40">
        <v>205.61</v>
      </c>
      <c r="H201" s="34">
        <f t="shared" si="14"/>
        <v>48.5</v>
      </c>
      <c r="I201" s="35">
        <f t="shared" si="12"/>
        <v>254.11</v>
      </c>
      <c r="J201" s="161"/>
    </row>
    <row r="202" spans="1:10" s="22" customFormat="1">
      <c r="A202" s="36">
        <f t="shared" si="15"/>
        <v>196</v>
      </c>
      <c r="B202" s="84" t="s">
        <v>114</v>
      </c>
      <c r="C202" s="84" t="s">
        <v>89</v>
      </c>
      <c r="D202" s="39">
        <v>1412</v>
      </c>
      <c r="E202" s="123">
        <f t="shared" si="13"/>
        <v>8.4589999999999996</v>
      </c>
      <c r="F202" s="40">
        <v>8</v>
      </c>
      <c r="G202" s="40">
        <v>33.840000000000003</v>
      </c>
      <c r="H202" s="34">
        <f t="shared" si="14"/>
        <v>7.98</v>
      </c>
      <c r="I202" s="35">
        <f t="shared" si="12"/>
        <v>41.820000000000007</v>
      </c>
      <c r="J202" s="161"/>
    </row>
    <row r="203" spans="1:10" s="22" customFormat="1">
      <c r="A203" s="36">
        <f t="shared" si="15"/>
        <v>197</v>
      </c>
      <c r="B203" s="84" t="s">
        <v>101</v>
      </c>
      <c r="C203" s="84" t="s">
        <v>87</v>
      </c>
      <c r="D203" s="39">
        <v>1551</v>
      </c>
      <c r="E203" s="123">
        <f t="shared" si="13"/>
        <v>9.2919999999999998</v>
      </c>
      <c r="F203" s="40">
        <v>8</v>
      </c>
      <c r="G203" s="40">
        <v>37.17</v>
      </c>
      <c r="H203" s="34">
        <f t="shared" si="14"/>
        <v>8.77</v>
      </c>
      <c r="I203" s="35">
        <f t="shared" si="12"/>
        <v>45.94</v>
      </c>
      <c r="J203" s="161"/>
    </row>
    <row r="204" spans="1:10" s="22" customFormat="1">
      <c r="A204" s="36">
        <f t="shared" si="15"/>
        <v>198</v>
      </c>
      <c r="B204" s="84" t="s">
        <v>112</v>
      </c>
      <c r="C204" s="84" t="s">
        <v>89</v>
      </c>
      <c r="D204" s="39">
        <v>1385</v>
      </c>
      <c r="E204" s="123">
        <f t="shared" si="13"/>
        <v>8.2970000000000006</v>
      </c>
      <c r="F204" s="40">
        <v>8</v>
      </c>
      <c r="G204" s="40">
        <v>33.19</v>
      </c>
      <c r="H204" s="34">
        <f t="shared" si="14"/>
        <v>7.83</v>
      </c>
      <c r="I204" s="35">
        <f t="shared" si="12"/>
        <v>41.019999999999996</v>
      </c>
      <c r="J204" s="161"/>
    </row>
    <row r="205" spans="1:10" s="22" customFormat="1">
      <c r="A205" s="36">
        <f t="shared" si="15"/>
        <v>199</v>
      </c>
      <c r="B205" s="84" t="s">
        <v>104</v>
      </c>
      <c r="C205" s="84" t="s">
        <v>89</v>
      </c>
      <c r="D205" s="39">
        <v>1521</v>
      </c>
      <c r="E205" s="123">
        <f t="shared" si="13"/>
        <v>9.1120000000000001</v>
      </c>
      <c r="F205" s="40">
        <v>16</v>
      </c>
      <c r="G205" s="40">
        <v>72.900000000000006</v>
      </c>
      <c r="H205" s="34">
        <f t="shared" si="14"/>
        <v>17.2</v>
      </c>
      <c r="I205" s="35">
        <f t="shared" si="12"/>
        <v>90.100000000000009</v>
      </c>
      <c r="J205" s="161"/>
    </row>
    <row r="206" spans="1:10" s="22" customFormat="1">
      <c r="A206" s="36">
        <f t="shared" si="15"/>
        <v>200</v>
      </c>
      <c r="B206" s="84" t="s">
        <v>135</v>
      </c>
      <c r="C206" s="84" t="s">
        <v>89</v>
      </c>
      <c r="D206" s="39">
        <v>1385</v>
      </c>
      <c r="E206" s="123">
        <f t="shared" si="13"/>
        <v>8.2970000000000006</v>
      </c>
      <c r="F206" s="40">
        <v>16</v>
      </c>
      <c r="G206" s="40">
        <v>66.38</v>
      </c>
      <c r="H206" s="34">
        <f t="shared" si="14"/>
        <v>15.66</v>
      </c>
      <c r="I206" s="35">
        <f t="shared" si="12"/>
        <v>82.039999999999992</v>
      </c>
      <c r="J206" s="161"/>
    </row>
    <row r="207" spans="1:10" s="22" customFormat="1">
      <c r="A207" s="36">
        <f t="shared" si="15"/>
        <v>201</v>
      </c>
      <c r="B207" s="84" t="s">
        <v>120</v>
      </c>
      <c r="C207" s="84" t="s">
        <v>89</v>
      </c>
      <c r="D207" s="39">
        <v>1493</v>
      </c>
      <c r="E207" s="123">
        <f t="shared" si="13"/>
        <v>8.9440000000000008</v>
      </c>
      <c r="F207" s="40">
        <v>16</v>
      </c>
      <c r="G207" s="40">
        <v>71.55</v>
      </c>
      <c r="H207" s="34">
        <f t="shared" si="14"/>
        <v>16.88</v>
      </c>
      <c r="I207" s="35">
        <f t="shared" si="12"/>
        <v>88.429999999999993</v>
      </c>
      <c r="J207" s="161"/>
    </row>
    <row r="208" spans="1:10" s="22" customFormat="1">
      <c r="A208" s="36">
        <f t="shared" si="15"/>
        <v>202</v>
      </c>
      <c r="B208" s="84" t="s">
        <v>111</v>
      </c>
      <c r="C208" s="84" t="s">
        <v>89</v>
      </c>
      <c r="D208" s="39">
        <v>1385</v>
      </c>
      <c r="E208" s="123">
        <f t="shared" si="13"/>
        <v>8.2970000000000006</v>
      </c>
      <c r="F208" s="40">
        <v>8</v>
      </c>
      <c r="G208" s="40">
        <v>33.19</v>
      </c>
      <c r="H208" s="34">
        <f t="shared" si="14"/>
        <v>7.83</v>
      </c>
      <c r="I208" s="35">
        <f t="shared" si="12"/>
        <v>41.019999999999996</v>
      </c>
      <c r="J208" s="161"/>
    </row>
    <row r="209" spans="1:10" s="22" customFormat="1" ht="15" customHeight="1">
      <c r="A209" s="36">
        <f t="shared" si="15"/>
        <v>203</v>
      </c>
      <c r="B209" s="84" t="s">
        <v>122</v>
      </c>
      <c r="C209" s="84" t="s">
        <v>90</v>
      </c>
      <c r="D209" s="39">
        <v>1410</v>
      </c>
      <c r="E209" s="123">
        <f t="shared" si="13"/>
        <v>8.4469999999999992</v>
      </c>
      <c r="F209" s="40">
        <v>43</v>
      </c>
      <c r="G209" s="40">
        <v>181.61</v>
      </c>
      <c r="H209" s="34">
        <f t="shared" si="14"/>
        <v>42.84</v>
      </c>
      <c r="I209" s="35">
        <f t="shared" si="12"/>
        <v>224.45000000000002</v>
      </c>
      <c r="J209" s="161"/>
    </row>
    <row r="210" spans="1:10" s="22" customFormat="1">
      <c r="A210" s="36">
        <f t="shared" si="15"/>
        <v>204</v>
      </c>
      <c r="B210" s="84" t="s">
        <v>96</v>
      </c>
      <c r="C210" s="84" t="s">
        <v>89</v>
      </c>
      <c r="D210" s="39">
        <v>1385</v>
      </c>
      <c r="E210" s="123">
        <f t="shared" si="13"/>
        <v>8.2970000000000006</v>
      </c>
      <c r="F210" s="40">
        <v>8</v>
      </c>
      <c r="G210" s="40">
        <v>33.19</v>
      </c>
      <c r="H210" s="34">
        <f t="shared" si="14"/>
        <v>7.83</v>
      </c>
      <c r="I210" s="35">
        <f t="shared" si="12"/>
        <v>41.019999999999996</v>
      </c>
      <c r="J210" s="161"/>
    </row>
    <row r="211" spans="1:10" s="22" customFormat="1">
      <c r="A211" s="36">
        <f t="shared" si="15"/>
        <v>205</v>
      </c>
      <c r="B211" s="84" t="s">
        <v>112</v>
      </c>
      <c r="C211" s="84" t="s">
        <v>89</v>
      </c>
      <c r="D211" s="39">
        <v>1385</v>
      </c>
      <c r="E211" s="123">
        <f t="shared" si="13"/>
        <v>8.2970000000000006</v>
      </c>
      <c r="F211" s="40">
        <v>8</v>
      </c>
      <c r="G211" s="40">
        <v>33.19</v>
      </c>
      <c r="H211" s="34">
        <f t="shared" si="14"/>
        <v>7.83</v>
      </c>
      <c r="I211" s="35">
        <f t="shared" si="12"/>
        <v>41.019999999999996</v>
      </c>
      <c r="J211" s="161"/>
    </row>
    <row r="212" spans="1:10" s="22" customFormat="1">
      <c r="A212" s="36">
        <f t="shared" si="15"/>
        <v>206</v>
      </c>
      <c r="B212" s="84" t="s">
        <v>110</v>
      </c>
      <c r="C212" s="84" t="s">
        <v>89</v>
      </c>
      <c r="D212" s="39">
        <v>1412</v>
      </c>
      <c r="E212" s="123">
        <f t="shared" si="13"/>
        <v>8.4589999999999996</v>
      </c>
      <c r="F212" s="40">
        <v>8</v>
      </c>
      <c r="G212" s="40">
        <v>33.840000000000003</v>
      </c>
      <c r="H212" s="34">
        <f t="shared" si="14"/>
        <v>7.98</v>
      </c>
      <c r="I212" s="35">
        <f t="shared" si="12"/>
        <v>41.820000000000007</v>
      </c>
      <c r="J212" s="161"/>
    </row>
    <row r="213" spans="1:10" s="22" customFormat="1" ht="13.5" customHeight="1">
      <c r="A213" s="36">
        <f t="shared" si="15"/>
        <v>207</v>
      </c>
      <c r="B213" s="84" t="s">
        <v>155</v>
      </c>
      <c r="C213" s="84" t="s">
        <v>90</v>
      </c>
      <c r="D213" s="39">
        <v>1410</v>
      </c>
      <c r="E213" s="123">
        <f t="shared" si="13"/>
        <v>8.4469999999999992</v>
      </c>
      <c r="F213" s="40">
        <v>40</v>
      </c>
      <c r="G213" s="40">
        <v>168.94</v>
      </c>
      <c r="H213" s="34">
        <f t="shared" si="14"/>
        <v>39.85</v>
      </c>
      <c r="I213" s="35">
        <f t="shared" si="12"/>
        <v>208.79</v>
      </c>
      <c r="J213" s="161"/>
    </row>
    <row r="214" spans="1:10" s="22" customFormat="1">
      <c r="A214" s="36">
        <f t="shared" si="15"/>
        <v>208</v>
      </c>
      <c r="B214" s="84" t="s">
        <v>102</v>
      </c>
      <c r="C214" s="84" t="s">
        <v>89</v>
      </c>
      <c r="D214" s="39">
        <v>1385</v>
      </c>
      <c r="E214" s="123">
        <f t="shared" si="13"/>
        <v>8.2970000000000006</v>
      </c>
      <c r="F214" s="40">
        <v>8</v>
      </c>
      <c r="G214" s="40">
        <v>33.19</v>
      </c>
      <c r="H214" s="34">
        <f t="shared" si="14"/>
        <v>7.83</v>
      </c>
      <c r="I214" s="35">
        <f t="shared" si="12"/>
        <v>41.019999999999996</v>
      </c>
      <c r="J214" s="161"/>
    </row>
    <row r="215" spans="1:10" s="22" customFormat="1">
      <c r="A215" s="36">
        <f t="shared" si="15"/>
        <v>209</v>
      </c>
      <c r="B215" s="84" t="s">
        <v>96</v>
      </c>
      <c r="C215" s="84" t="s">
        <v>89</v>
      </c>
      <c r="D215" s="39">
        <v>1365</v>
      </c>
      <c r="E215" s="123">
        <f t="shared" si="13"/>
        <v>8.1780000000000008</v>
      </c>
      <c r="F215" s="40">
        <v>8</v>
      </c>
      <c r="G215" s="40">
        <v>32.71</v>
      </c>
      <c r="H215" s="34">
        <f t="shared" si="14"/>
        <v>7.72</v>
      </c>
      <c r="I215" s="35">
        <f t="shared" si="12"/>
        <v>40.43</v>
      </c>
      <c r="J215" s="161"/>
    </row>
    <row r="216" spans="1:10" s="22" customFormat="1">
      <c r="A216" s="36">
        <f t="shared" si="15"/>
        <v>210</v>
      </c>
      <c r="B216" s="84" t="s">
        <v>104</v>
      </c>
      <c r="C216" s="84" t="s">
        <v>89</v>
      </c>
      <c r="D216" s="39">
        <v>1473</v>
      </c>
      <c r="E216" s="123">
        <f t="shared" si="13"/>
        <v>8.8249999999999993</v>
      </c>
      <c r="F216" s="40">
        <v>16</v>
      </c>
      <c r="G216" s="40">
        <v>70.599999999999994</v>
      </c>
      <c r="H216" s="34">
        <f t="shared" si="14"/>
        <v>16.649999999999999</v>
      </c>
      <c r="I216" s="35">
        <f t="shared" si="12"/>
        <v>87.25</v>
      </c>
      <c r="J216" s="161"/>
    </row>
    <row r="217" spans="1:10" s="22" customFormat="1">
      <c r="A217" s="36">
        <f t="shared" si="15"/>
        <v>211</v>
      </c>
      <c r="B217" s="84" t="s">
        <v>109</v>
      </c>
      <c r="C217" s="84" t="s">
        <v>89</v>
      </c>
      <c r="D217" s="39">
        <v>1365</v>
      </c>
      <c r="E217" s="123">
        <f t="shared" si="13"/>
        <v>8.1780000000000008</v>
      </c>
      <c r="F217" s="40">
        <v>16</v>
      </c>
      <c r="G217" s="40">
        <v>65.42</v>
      </c>
      <c r="H217" s="34">
        <f t="shared" si="14"/>
        <v>15.43</v>
      </c>
      <c r="I217" s="35">
        <f t="shared" si="12"/>
        <v>80.849999999999994</v>
      </c>
      <c r="J217" s="161"/>
    </row>
    <row r="218" spans="1:10" s="22" customFormat="1">
      <c r="A218" s="36">
        <f t="shared" si="15"/>
        <v>212</v>
      </c>
      <c r="B218" s="84" t="s">
        <v>146</v>
      </c>
      <c r="C218" s="84" t="s">
        <v>89</v>
      </c>
      <c r="D218" s="39">
        <v>1501</v>
      </c>
      <c r="E218" s="123">
        <f t="shared" si="13"/>
        <v>8.9920000000000009</v>
      </c>
      <c r="F218" s="40">
        <v>16</v>
      </c>
      <c r="G218" s="40">
        <v>71.94</v>
      </c>
      <c r="H218" s="34">
        <f t="shared" si="14"/>
        <v>16.97</v>
      </c>
      <c r="I218" s="35">
        <f t="shared" si="12"/>
        <v>88.91</v>
      </c>
      <c r="J218" s="161"/>
    </row>
    <row r="219" spans="1:10" s="22" customFormat="1" ht="14.25" customHeight="1">
      <c r="A219" s="36">
        <f t="shared" si="15"/>
        <v>213</v>
      </c>
      <c r="B219" s="84" t="s">
        <v>155</v>
      </c>
      <c r="C219" s="84" t="s">
        <v>90</v>
      </c>
      <c r="D219" s="39">
        <v>1390</v>
      </c>
      <c r="E219" s="123">
        <f t="shared" si="13"/>
        <v>8.327</v>
      </c>
      <c r="F219" s="40">
        <v>48</v>
      </c>
      <c r="G219" s="40">
        <v>199.85</v>
      </c>
      <c r="H219" s="34">
        <f t="shared" si="14"/>
        <v>47.14</v>
      </c>
      <c r="I219" s="35">
        <f t="shared" si="12"/>
        <v>246.99</v>
      </c>
      <c r="J219" s="161"/>
    </row>
    <row r="220" spans="1:10" s="22" customFormat="1">
      <c r="A220" s="36">
        <f t="shared" si="15"/>
        <v>214</v>
      </c>
      <c r="B220" s="84" t="s">
        <v>124</v>
      </c>
      <c r="C220" s="84" t="s">
        <v>89</v>
      </c>
      <c r="D220" s="39">
        <v>1365</v>
      </c>
      <c r="E220" s="123">
        <f t="shared" si="13"/>
        <v>8.1780000000000008</v>
      </c>
      <c r="F220" s="40">
        <v>16</v>
      </c>
      <c r="G220" s="40">
        <v>65.42</v>
      </c>
      <c r="H220" s="34">
        <f t="shared" si="14"/>
        <v>15.43</v>
      </c>
      <c r="I220" s="35">
        <f t="shared" si="12"/>
        <v>80.849999999999994</v>
      </c>
      <c r="J220" s="161"/>
    </row>
    <row r="221" spans="1:10" s="22" customFormat="1">
      <c r="A221" s="36">
        <f t="shared" si="15"/>
        <v>215</v>
      </c>
      <c r="B221" s="84" t="s">
        <v>92</v>
      </c>
      <c r="C221" s="84" t="s">
        <v>89</v>
      </c>
      <c r="D221" s="39">
        <v>1365</v>
      </c>
      <c r="E221" s="123">
        <f t="shared" si="13"/>
        <v>8.1780000000000008</v>
      </c>
      <c r="F221" s="40">
        <v>8</v>
      </c>
      <c r="G221" s="40">
        <v>32.71</v>
      </c>
      <c r="H221" s="34">
        <f t="shared" si="14"/>
        <v>7.72</v>
      </c>
      <c r="I221" s="35">
        <f t="shared" si="12"/>
        <v>40.43</v>
      </c>
      <c r="J221" s="161"/>
    </row>
    <row r="222" spans="1:10" s="22" customFormat="1">
      <c r="A222" s="36">
        <f t="shared" si="15"/>
        <v>216</v>
      </c>
      <c r="B222" s="84" t="s">
        <v>88</v>
      </c>
      <c r="C222" s="84" t="s">
        <v>89</v>
      </c>
      <c r="D222" s="39">
        <v>1365</v>
      </c>
      <c r="E222" s="123">
        <f t="shared" si="13"/>
        <v>8.1780000000000008</v>
      </c>
      <c r="F222" s="40">
        <v>8</v>
      </c>
      <c r="G222" s="40">
        <v>32.71</v>
      </c>
      <c r="H222" s="34">
        <f t="shared" si="14"/>
        <v>7.72</v>
      </c>
      <c r="I222" s="35">
        <f t="shared" si="12"/>
        <v>40.43</v>
      </c>
      <c r="J222" s="161"/>
    </row>
    <row r="223" spans="1:10" s="22" customFormat="1" ht="12.75" customHeight="1">
      <c r="A223" s="36">
        <f t="shared" si="15"/>
        <v>217</v>
      </c>
      <c r="B223" s="84" t="s">
        <v>122</v>
      </c>
      <c r="C223" s="84" t="s">
        <v>90</v>
      </c>
      <c r="D223" s="39">
        <v>1390</v>
      </c>
      <c r="E223" s="123">
        <f t="shared" si="13"/>
        <v>8.327</v>
      </c>
      <c r="F223" s="40">
        <v>35</v>
      </c>
      <c r="G223" s="40">
        <v>145.72</v>
      </c>
      <c r="H223" s="34">
        <f t="shared" si="14"/>
        <v>34.380000000000003</v>
      </c>
      <c r="I223" s="35">
        <f t="shared" si="12"/>
        <v>180.1</v>
      </c>
      <c r="J223" s="161"/>
    </row>
    <row r="224" spans="1:10" s="22" customFormat="1">
      <c r="A224" s="36">
        <f t="shared" si="15"/>
        <v>218</v>
      </c>
      <c r="B224" s="84" t="s">
        <v>99</v>
      </c>
      <c r="C224" s="84" t="s">
        <v>90</v>
      </c>
      <c r="D224" s="39">
        <v>1162</v>
      </c>
      <c r="E224" s="123">
        <f t="shared" si="13"/>
        <v>6.9610000000000003</v>
      </c>
      <c r="F224" s="40">
        <v>24</v>
      </c>
      <c r="G224" s="40">
        <v>83.53</v>
      </c>
      <c r="H224" s="34">
        <f t="shared" si="14"/>
        <v>19.7</v>
      </c>
      <c r="I224" s="35">
        <f t="shared" si="12"/>
        <v>103.23</v>
      </c>
      <c r="J224" s="161"/>
    </row>
    <row r="225" spans="1:11" s="22" customFormat="1">
      <c r="A225" s="36">
        <f t="shared" si="15"/>
        <v>219</v>
      </c>
      <c r="B225" s="84" t="s">
        <v>125</v>
      </c>
      <c r="C225" s="84" t="s">
        <v>90</v>
      </c>
      <c r="D225" s="39">
        <v>1162</v>
      </c>
      <c r="E225" s="123">
        <f t="shared" si="13"/>
        <v>6.9610000000000003</v>
      </c>
      <c r="F225" s="40">
        <v>6</v>
      </c>
      <c r="G225" s="40">
        <v>20.88</v>
      </c>
      <c r="H225" s="34">
        <f t="shared" si="14"/>
        <v>4.93</v>
      </c>
      <c r="I225" s="35">
        <f t="shared" si="12"/>
        <v>25.81</v>
      </c>
      <c r="J225" s="161"/>
    </row>
    <row r="226" spans="1:11" s="22" customFormat="1">
      <c r="A226" s="36">
        <f t="shared" si="15"/>
        <v>220</v>
      </c>
      <c r="B226" s="84" t="s">
        <v>125</v>
      </c>
      <c r="C226" s="84" t="s">
        <v>89</v>
      </c>
      <c r="D226" s="39">
        <v>1365</v>
      </c>
      <c r="E226" s="123">
        <f t="shared" si="13"/>
        <v>8.1780000000000008</v>
      </c>
      <c r="F226" s="40">
        <v>8</v>
      </c>
      <c r="G226" s="40">
        <v>32.71</v>
      </c>
      <c r="H226" s="34">
        <f t="shared" si="14"/>
        <v>7.72</v>
      </c>
      <c r="I226" s="35">
        <f t="shared" si="12"/>
        <v>40.43</v>
      </c>
      <c r="J226" s="161"/>
    </row>
    <row r="227" spans="1:11" s="22" customFormat="1">
      <c r="A227" s="36">
        <f t="shared" si="15"/>
        <v>221</v>
      </c>
      <c r="B227" s="84" t="s">
        <v>124</v>
      </c>
      <c r="C227" s="84" t="s">
        <v>89</v>
      </c>
      <c r="D227" s="39">
        <v>1365</v>
      </c>
      <c r="E227" s="123">
        <f t="shared" si="13"/>
        <v>8.1780000000000008</v>
      </c>
      <c r="F227" s="40">
        <v>8</v>
      </c>
      <c r="G227" s="40">
        <v>32.71</v>
      </c>
      <c r="H227" s="34">
        <f t="shared" si="14"/>
        <v>7.72</v>
      </c>
      <c r="I227" s="35">
        <f t="shared" si="12"/>
        <v>40.43</v>
      </c>
      <c r="J227" s="161"/>
    </row>
    <row r="228" spans="1:11" s="22" customFormat="1">
      <c r="A228" s="36">
        <f t="shared" si="15"/>
        <v>222</v>
      </c>
      <c r="B228" s="84" t="s">
        <v>128</v>
      </c>
      <c r="C228" s="84" t="s">
        <v>89</v>
      </c>
      <c r="D228" s="39">
        <v>1365</v>
      </c>
      <c r="E228" s="123">
        <f t="shared" si="13"/>
        <v>8.1780000000000008</v>
      </c>
      <c r="F228" s="40">
        <v>8</v>
      </c>
      <c r="G228" s="40">
        <v>32.71</v>
      </c>
      <c r="H228" s="34">
        <f t="shared" si="14"/>
        <v>7.72</v>
      </c>
      <c r="I228" s="35">
        <f t="shared" si="12"/>
        <v>40.43</v>
      </c>
      <c r="J228" s="161"/>
    </row>
    <row r="229" spans="1:11" s="22" customFormat="1">
      <c r="A229" s="36">
        <f t="shared" si="15"/>
        <v>223</v>
      </c>
      <c r="B229" s="84" t="s">
        <v>93</v>
      </c>
      <c r="C229" s="84" t="s">
        <v>89</v>
      </c>
      <c r="D229" s="39">
        <v>1392</v>
      </c>
      <c r="E229" s="123">
        <f t="shared" si="13"/>
        <v>8.3390000000000004</v>
      </c>
      <c r="F229" s="40">
        <v>10</v>
      </c>
      <c r="G229" s="40">
        <v>41.7</v>
      </c>
      <c r="H229" s="34">
        <f t="shared" si="14"/>
        <v>9.84</v>
      </c>
      <c r="I229" s="35">
        <f t="shared" si="12"/>
        <v>51.540000000000006</v>
      </c>
      <c r="J229" s="161"/>
    </row>
    <row r="230" spans="1:11" s="22" customFormat="1" ht="14.25" customHeight="1">
      <c r="A230" s="36">
        <f t="shared" si="15"/>
        <v>224</v>
      </c>
      <c r="B230" s="84" t="s">
        <v>122</v>
      </c>
      <c r="C230" s="84" t="s">
        <v>90</v>
      </c>
      <c r="D230" s="39">
        <v>1390</v>
      </c>
      <c r="E230" s="123">
        <f t="shared" si="13"/>
        <v>8.327</v>
      </c>
      <c r="F230" s="40">
        <v>6</v>
      </c>
      <c r="G230" s="40">
        <v>24.98</v>
      </c>
      <c r="H230" s="34">
        <f t="shared" si="14"/>
        <v>5.89</v>
      </c>
      <c r="I230" s="35">
        <f t="shared" si="12"/>
        <v>30.87</v>
      </c>
      <c r="J230" s="161"/>
    </row>
    <row r="231" spans="1:11" s="22" customFormat="1">
      <c r="A231" s="36">
        <f t="shared" si="15"/>
        <v>225</v>
      </c>
      <c r="B231" s="84" t="s">
        <v>112</v>
      </c>
      <c r="C231" s="84" t="s">
        <v>89</v>
      </c>
      <c r="D231" s="39">
        <v>1365</v>
      </c>
      <c r="E231" s="123">
        <f t="shared" si="13"/>
        <v>8.1780000000000008</v>
      </c>
      <c r="F231" s="40">
        <v>8</v>
      </c>
      <c r="G231" s="40">
        <v>32.71</v>
      </c>
      <c r="H231" s="34">
        <f t="shared" si="14"/>
        <v>7.72</v>
      </c>
      <c r="I231" s="35">
        <f t="shared" si="12"/>
        <v>40.43</v>
      </c>
      <c r="J231" s="161"/>
    </row>
    <row r="232" spans="1:11" s="22" customFormat="1">
      <c r="A232" s="36">
        <f t="shared" si="15"/>
        <v>226</v>
      </c>
      <c r="B232" s="84" t="s">
        <v>148</v>
      </c>
      <c r="C232" s="84" t="s">
        <v>89</v>
      </c>
      <c r="D232" s="39">
        <v>1392</v>
      </c>
      <c r="E232" s="123">
        <f t="shared" si="13"/>
        <v>8.3390000000000004</v>
      </c>
      <c r="F232" s="40">
        <v>16</v>
      </c>
      <c r="G232" s="40">
        <v>66.709999999999994</v>
      </c>
      <c r="H232" s="34">
        <f t="shared" si="14"/>
        <v>15.74</v>
      </c>
      <c r="I232" s="35">
        <f t="shared" si="12"/>
        <v>82.449999999999989</v>
      </c>
      <c r="J232" s="161"/>
    </row>
    <row r="233" spans="1:11" s="22" customFormat="1">
      <c r="A233" s="36">
        <f t="shared" si="15"/>
        <v>227</v>
      </c>
      <c r="B233" s="84" t="s">
        <v>150</v>
      </c>
      <c r="C233" s="84" t="s">
        <v>89</v>
      </c>
      <c r="D233" s="39">
        <v>1501</v>
      </c>
      <c r="E233" s="123">
        <f t="shared" si="13"/>
        <v>8.9920000000000009</v>
      </c>
      <c r="F233" s="40">
        <v>8</v>
      </c>
      <c r="G233" s="40">
        <v>35.97</v>
      </c>
      <c r="H233" s="34">
        <f t="shared" si="14"/>
        <v>8.49</v>
      </c>
      <c r="I233" s="35">
        <f t="shared" si="12"/>
        <v>44.46</v>
      </c>
      <c r="J233" s="161"/>
    </row>
    <row r="234" spans="1:11" s="22" customFormat="1" ht="15" customHeight="1">
      <c r="A234" s="36">
        <f t="shared" si="15"/>
        <v>228</v>
      </c>
      <c r="B234" s="84" t="s">
        <v>155</v>
      </c>
      <c r="C234" s="84" t="s">
        <v>90</v>
      </c>
      <c r="D234" s="39">
        <v>1390</v>
      </c>
      <c r="E234" s="123">
        <f t="shared" si="13"/>
        <v>8.327</v>
      </c>
      <c r="F234" s="40">
        <v>48</v>
      </c>
      <c r="G234" s="40">
        <v>199.85</v>
      </c>
      <c r="H234" s="34">
        <f t="shared" si="14"/>
        <v>47.14</v>
      </c>
      <c r="I234" s="35">
        <f t="shared" si="12"/>
        <v>246.99</v>
      </c>
      <c r="J234" s="161"/>
    </row>
    <row r="235" spans="1:11" s="22" customFormat="1">
      <c r="A235" s="36">
        <f t="shared" si="15"/>
        <v>229</v>
      </c>
      <c r="B235" s="84" t="s">
        <v>91</v>
      </c>
      <c r="C235" s="84" t="s">
        <v>89</v>
      </c>
      <c r="D235" s="39">
        <v>1501</v>
      </c>
      <c r="E235" s="123">
        <f t="shared" si="13"/>
        <v>8.9920000000000009</v>
      </c>
      <c r="F235" s="40">
        <v>8</v>
      </c>
      <c r="G235" s="40">
        <v>35.97</v>
      </c>
      <c r="H235" s="34">
        <f t="shared" si="14"/>
        <v>8.49</v>
      </c>
      <c r="I235" s="35">
        <f t="shared" si="12"/>
        <v>44.46</v>
      </c>
      <c r="J235" s="161"/>
    </row>
    <row r="236" spans="1:11">
      <c r="K236" s="22"/>
    </row>
    <row r="237" spans="1:11">
      <c r="B237" s="15" t="s">
        <v>47</v>
      </c>
      <c r="K237" s="22"/>
    </row>
  </sheetData>
  <mergeCells count="2">
    <mergeCell ref="A3:I3"/>
    <mergeCell ref="A6:E6"/>
  </mergeCells>
  <pageMargins left="0.70866141732283472" right="0.70866141732283472" top="0.74803149606299213" bottom="0.74803149606299213" header="0.31496062992125984" footer="0.31496062992125984"/>
  <pageSetup paperSize="9" scale="47"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A2B28-5390-4EC8-B5E4-B1E1EB617FB3}">
  <sheetPr>
    <pageSetUpPr fitToPage="1"/>
  </sheetPr>
  <dimension ref="A1:M608"/>
  <sheetViews>
    <sheetView zoomScaleNormal="100" zoomScaleSheetLayoutView="90" workbookViewId="0">
      <selection activeCell="L10" sqref="L10"/>
    </sheetView>
  </sheetViews>
  <sheetFormatPr defaultColWidth="9.140625" defaultRowHeight="12.75"/>
  <cols>
    <col min="1" max="1" width="5.7109375" style="41" customWidth="1"/>
    <col min="2" max="2" width="56.140625" style="42" customWidth="1"/>
    <col min="3" max="3" width="25.42578125" style="238" customWidth="1"/>
    <col min="4" max="4" width="13.42578125" style="41" customWidth="1"/>
    <col min="5" max="6" width="10.140625" style="41" customWidth="1"/>
    <col min="7" max="7" width="12.140625" style="43" customWidth="1"/>
    <col min="8" max="8" width="12.7109375" style="41" customWidth="1"/>
    <col min="9" max="9" width="13" style="41" customWidth="1"/>
    <col min="10" max="10" width="9.140625" style="104"/>
    <col min="11" max="11" width="9.140625" style="135"/>
    <col min="12" max="12" width="11.7109375" style="135" customWidth="1"/>
    <col min="13" max="16384" width="9.140625" style="135"/>
  </cols>
  <sheetData>
    <row r="1" spans="1:13" ht="15">
      <c r="F1" s="247"/>
      <c r="I1" s="134" t="s">
        <v>52</v>
      </c>
    </row>
    <row r="2" spans="1:13" ht="18.75">
      <c r="A2" s="136" t="s">
        <v>44</v>
      </c>
      <c r="F2" s="248"/>
      <c r="G2" s="218"/>
      <c r="H2" s="218"/>
      <c r="I2" s="218"/>
    </row>
    <row r="3" spans="1:13" ht="48" customHeight="1">
      <c r="A3" s="284" t="s">
        <v>73</v>
      </c>
      <c r="B3" s="284"/>
      <c r="C3" s="284"/>
      <c r="D3" s="284"/>
      <c r="E3" s="284"/>
      <c r="F3" s="284"/>
      <c r="G3" s="284"/>
      <c r="H3" s="284"/>
      <c r="I3" s="284"/>
    </row>
    <row r="4" spans="1:13" ht="22.5" customHeight="1">
      <c r="A4" s="219"/>
      <c r="B4" s="219"/>
      <c r="C4" s="239"/>
      <c r="D4" s="219"/>
      <c r="E4" s="249">
        <v>166.92</v>
      </c>
      <c r="F4" s="220"/>
      <c r="G4" s="220"/>
      <c r="H4" s="220"/>
      <c r="I4" s="220"/>
    </row>
    <row r="5" spans="1:13" s="137" customFormat="1" ht="61.5" customHeight="1">
      <c r="A5" s="210" t="s">
        <v>20</v>
      </c>
      <c r="B5" s="221" t="s">
        <v>21</v>
      </c>
      <c r="C5" s="221" t="s">
        <v>22</v>
      </c>
      <c r="D5" s="221" t="s">
        <v>23</v>
      </c>
      <c r="E5" s="221" t="s">
        <v>24</v>
      </c>
      <c r="F5" s="221" t="s">
        <v>25</v>
      </c>
      <c r="G5" s="211" t="s">
        <v>50</v>
      </c>
      <c r="H5" s="212" t="s">
        <v>27</v>
      </c>
      <c r="I5" s="222" t="s">
        <v>3</v>
      </c>
      <c r="J5" s="41"/>
    </row>
    <row r="6" spans="1:13" s="138" customFormat="1" ht="18.75" customHeight="1">
      <c r="A6" s="285" t="s">
        <v>28</v>
      </c>
      <c r="B6" s="285"/>
      <c r="C6" s="285"/>
      <c r="D6" s="285"/>
      <c r="E6" s="285"/>
      <c r="F6" s="160">
        <f>SUM(F7:F608)</f>
        <v>0</v>
      </c>
      <c r="G6" s="160">
        <f t="shared" ref="G6:I6" si="0">SUM(G7:G608)</f>
        <v>0</v>
      </c>
      <c r="H6" s="160">
        <f t="shared" si="0"/>
        <v>0</v>
      </c>
      <c r="I6" s="160">
        <f t="shared" si="0"/>
        <v>0</v>
      </c>
      <c r="J6" s="101"/>
    </row>
    <row r="7" spans="1:13" s="104" customFormat="1">
      <c r="A7" s="105">
        <v>1</v>
      </c>
      <c r="B7" s="106"/>
      <c r="C7" s="106"/>
      <c r="D7" s="145"/>
      <c r="E7" s="237">
        <f>ROUND(D7/$E$4,3)</f>
        <v>0</v>
      </c>
      <c r="F7" s="107"/>
      <c r="G7" s="107"/>
      <c r="H7" s="224">
        <f>ROUND(G7*0.2359,2)</f>
        <v>0</v>
      </c>
      <c r="I7" s="107">
        <f>G7+H7</f>
        <v>0</v>
      </c>
      <c r="L7" s="223"/>
      <c r="M7" s="223"/>
    </row>
    <row r="8" spans="1:13" s="104" customFormat="1">
      <c r="A8" s="105">
        <f>A7+1</f>
        <v>2</v>
      </c>
      <c r="B8" s="106"/>
      <c r="C8" s="106"/>
      <c r="D8" s="145"/>
      <c r="E8" s="237">
        <f t="shared" ref="E8:E71" si="1">ROUND(D8/$E$4,3)</f>
        <v>0</v>
      </c>
      <c r="F8" s="224"/>
      <c r="G8" s="107"/>
      <c r="H8" s="224">
        <f t="shared" ref="H8:H71" si="2">ROUND(G8*0.2359,2)</f>
        <v>0</v>
      </c>
      <c r="I8" s="107">
        <f t="shared" ref="I8:I71" si="3">G8+H8</f>
        <v>0</v>
      </c>
      <c r="L8" s="223"/>
      <c r="M8" s="223"/>
    </row>
    <row r="9" spans="1:13">
      <c r="A9" s="105">
        <f t="shared" ref="A9:A72" si="4">A8+1</f>
        <v>3</v>
      </c>
      <c r="B9" s="133"/>
      <c r="C9" s="130"/>
      <c r="D9" s="105"/>
      <c r="E9" s="237">
        <f t="shared" si="1"/>
        <v>0</v>
      </c>
      <c r="F9" s="105"/>
      <c r="G9" s="145"/>
      <c r="H9" s="224">
        <f t="shared" si="2"/>
        <v>0</v>
      </c>
      <c r="I9" s="107">
        <f t="shared" si="3"/>
        <v>0</v>
      </c>
      <c r="M9" s="223"/>
    </row>
    <row r="10" spans="1:13">
      <c r="A10" s="105">
        <f t="shared" si="4"/>
        <v>4</v>
      </c>
      <c r="B10" s="126"/>
      <c r="C10" s="130"/>
      <c r="D10" s="105"/>
      <c r="E10" s="237">
        <f t="shared" si="1"/>
        <v>0</v>
      </c>
      <c r="F10" s="105"/>
      <c r="G10" s="145"/>
      <c r="H10" s="224">
        <f t="shared" si="2"/>
        <v>0</v>
      </c>
      <c r="I10" s="107">
        <f t="shared" si="3"/>
        <v>0</v>
      </c>
      <c r="M10" s="223"/>
    </row>
    <row r="11" spans="1:13">
      <c r="A11" s="105">
        <f t="shared" si="4"/>
        <v>5</v>
      </c>
      <c r="B11" s="126"/>
      <c r="C11" s="130"/>
      <c r="D11" s="105"/>
      <c r="E11" s="237">
        <f t="shared" si="1"/>
        <v>0</v>
      </c>
      <c r="F11" s="105"/>
      <c r="G11" s="145"/>
      <c r="H11" s="224">
        <f t="shared" si="2"/>
        <v>0</v>
      </c>
      <c r="I11" s="107">
        <f t="shared" si="3"/>
        <v>0</v>
      </c>
      <c r="M11" s="223"/>
    </row>
    <row r="12" spans="1:13">
      <c r="A12" s="105">
        <f t="shared" si="4"/>
        <v>6</v>
      </c>
      <c r="B12" s="126"/>
      <c r="C12" s="130"/>
      <c r="D12" s="105"/>
      <c r="E12" s="237">
        <f t="shared" si="1"/>
        <v>0</v>
      </c>
      <c r="F12" s="105"/>
      <c r="G12" s="145"/>
      <c r="H12" s="224">
        <f t="shared" si="2"/>
        <v>0</v>
      </c>
      <c r="I12" s="107">
        <f t="shared" si="3"/>
        <v>0</v>
      </c>
      <c r="M12" s="223"/>
    </row>
    <row r="13" spans="1:13">
      <c r="A13" s="105">
        <f t="shared" si="4"/>
        <v>7</v>
      </c>
      <c r="B13" s="126"/>
      <c r="C13" s="130"/>
      <c r="D13" s="105"/>
      <c r="E13" s="237">
        <f t="shared" si="1"/>
        <v>0</v>
      </c>
      <c r="F13" s="105"/>
      <c r="G13" s="145"/>
      <c r="H13" s="224">
        <f t="shared" si="2"/>
        <v>0</v>
      </c>
      <c r="I13" s="107">
        <f t="shared" si="3"/>
        <v>0</v>
      </c>
      <c r="M13" s="223"/>
    </row>
    <row r="14" spans="1:13">
      <c r="A14" s="105">
        <f t="shared" si="4"/>
        <v>8</v>
      </c>
      <c r="B14" s="126"/>
      <c r="C14" s="130"/>
      <c r="D14" s="105"/>
      <c r="E14" s="237">
        <f t="shared" si="1"/>
        <v>0</v>
      </c>
      <c r="F14" s="105"/>
      <c r="G14" s="145"/>
      <c r="H14" s="224">
        <f t="shared" si="2"/>
        <v>0</v>
      </c>
      <c r="I14" s="107">
        <f t="shared" si="3"/>
        <v>0</v>
      </c>
      <c r="M14" s="223"/>
    </row>
    <row r="15" spans="1:13">
      <c r="A15" s="105">
        <f t="shared" si="4"/>
        <v>9</v>
      </c>
      <c r="B15" s="126"/>
      <c r="C15" s="130"/>
      <c r="D15" s="105"/>
      <c r="E15" s="237">
        <f t="shared" si="1"/>
        <v>0</v>
      </c>
      <c r="F15" s="105"/>
      <c r="G15" s="145"/>
      <c r="H15" s="224">
        <f t="shared" si="2"/>
        <v>0</v>
      </c>
      <c r="I15" s="107">
        <f t="shared" si="3"/>
        <v>0</v>
      </c>
      <c r="M15" s="223"/>
    </row>
    <row r="16" spans="1:13">
      <c r="A16" s="105">
        <f t="shared" si="4"/>
        <v>10</v>
      </c>
      <c r="B16" s="126"/>
      <c r="C16" s="130"/>
      <c r="D16" s="105"/>
      <c r="E16" s="237">
        <f t="shared" si="1"/>
        <v>0</v>
      </c>
      <c r="F16" s="105"/>
      <c r="G16" s="145"/>
      <c r="H16" s="224">
        <f t="shared" si="2"/>
        <v>0</v>
      </c>
      <c r="I16" s="107">
        <f t="shared" si="3"/>
        <v>0</v>
      </c>
      <c r="M16" s="223"/>
    </row>
    <row r="17" spans="1:13">
      <c r="A17" s="105">
        <f t="shared" si="4"/>
        <v>11</v>
      </c>
      <c r="B17" s="126"/>
      <c r="C17" s="130"/>
      <c r="D17" s="105"/>
      <c r="E17" s="237">
        <f t="shared" si="1"/>
        <v>0</v>
      </c>
      <c r="F17" s="105"/>
      <c r="G17" s="145"/>
      <c r="H17" s="224">
        <f t="shared" si="2"/>
        <v>0</v>
      </c>
      <c r="I17" s="107">
        <f t="shared" si="3"/>
        <v>0</v>
      </c>
      <c r="M17" s="223"/>
    </row>
    <row r="18" spans="1:13">
      <c r="A18" s="105">
        <f t="shared" si="4"/>
        <v>12</v>
      </c>
      <c r="B18" s="126"/>
      <c r="C18" s="130"/>
      <c r="D18" s="105"/>
      <c r="E18" s="237">
        <f t="shared" si="1"/>
        <v>0</v>
      </c>
      <c r="F18" s="105"/>
      <c r="G18" s="145"/>
      <c r="H18" s="224">
        <f t="shared" si="2"/>
        <v>0</v>
      </c>
      <c r="I18" s="107">
        <f t="shared" si="3"/>
        <v>0</v>
      </c>
      <c r="M18" s="223"/>
    </row>
    <row r="19" spans="1:13">
      <c r="A19" s="105">
        <f t="shared" si="4"/>
        <v>13</v>
      </c>
      <c r="B19" s="126"/>
      <c r="C19" s="130"/>
      <c r="D19" s="105"/>
      <c r="E19" s="237">
        <f t="shared" si="1"/>
        <v>0</v>
      </c>
      <c r="F19" s="105"/>
      <c r="G19" s="145"/>
      <c r="H19" s="224">
        <f t="shared" si="2"/>
        <v>0</v>
      </c>
      <c r="I19" s="107">
        <f t="shared" si="3"/>
        <v>0</v>
      </c>
      <c r="M19" s="223"/>
    </row>
    <row r="20" spans="1:13">
      <c r="A20" s="105">
        <f t="shared" si="4"/>
        <v>14</v>
      </c>
      <c r="B20" s="126"/>
      <c r="C20" s="130"/>
      <c r="D20" s="105"/>
      <c r="E20" s="237">
        <f t="shared" si="1"/>
        <v>0</v>
      </c>
      <c r="F20" s="105"/>
      <c r="G20" s="145"/>
      <c r="H20" s="224">
        <f t="shared" si="2"/>
        <v>0</v>
      </c>
      <c r="I20" s="107">
        <f t="shared" si="3"/>
        <v>0</v>
      </c>
      <c r="M20" s="223"/>
    </row>
    <row r="21" spans="1:13">
      <c r="A21" s="105">
        <f t="shared" si="4"/>
        <v>15</v>
      </c>
      <c r="B21" s="126"/>
      <c r="C21" s="130"/>
      <c r="D21" s="105"/>
      <c r="E21" s="237">
        <f t="shared" si="1"/>
        <v>0</v>
      </c>
      <c r="F21" s="105"/>
      <c r="G21" s="145"/>
      <c r="H21" s="224">
        <f t="shared" si="2"/>
        <v>0</v>
      </c>
      <c r="I21" s="107">
        <f t="shared" si="3"/>
        <v>0</v>
      </c>
      <c r="M21" s="223"/>
    </row>
    <row r="22" spans="1:13">
      <c r="A22" s="105">
        <f t="shared" si="4"/>
        <v>16</v>
      </c>
      <c r="B22" s="126"/>
      <c r="C22" s="130"/>
      <c r="D22" s="105"/>
      <c r="E22" s="237">
        <f t="shared" si="1"/>
        <v>0</v>
      </c>
      <c r="F22" s="105"/>
      <c r="G22" s="145"/>
      <c r="H22" s="224">
        <f t="shared" si="2"/>
        <v>0</v>
      </c>
      <c r="I22" s="107">
        <f t="shared" si="3"/>
        <v>0</v>
      </c>
      <c r="M22" s="223"/>
    </row>
    <row r="23" spans="1:13">
      <c r="A23" s="105">
        <f t="shared" si="4"/>
        <v>17</v>
      </c>
      <c r="B23" s="126"/>
      <c r="C23" s="130"/>
      <c r="D23" s="105"/>
      <c r="E23" s="237">
        <f t="shared" si="1"/>
        <v>0</v>
      </c>
      <c r="F23" s="105"/>
      <c r="G23" s="145"/>
      <c r="H23" s="224">
        <f t="shared" si="2"/>
        <v>0</v>
      </c>
      <c r="I23" s="107">
        <f t="shared" si="3"/>
        <v>0</v>
      </c>
      <c r="M23" s="223"/>
    </row>
    <row r="24" spans="1:13">
      <c r="A24" s="105">
        <f t="shared" si="4"/>
        <v>18</v>
      </c>
      <c r="B24" s="126"/>
      <c r="C24" s="130"/>
      <c r="D24" s="105"/>
      <c r="E24" s="237">
        <f t="shared" si="1"/>
        <v>0</v>
      </c>
      <c r="F24" s="105"/>
      <c r="G24" s="145"/>
      <c r="H24" s="224">
        <f t="shared" si="2"/>
        <v>0</v>
      </c>
      <c r="I24" s="107">
        <f t="shared" si="3"/>
        <v>0</v>
      </c>
      <c r="M24" s="223"/>
    </row>
    <row r="25" spans="1:13">
      <c r="A25" s="105">
        <f t="shared" si="4"/>
        <v>19</v>
      </c>
      <c r="B25" s="126"/>
      <c r="C25" s="130"/>
      <c r="D25" s="105"/>
      <c r="E25" s="237">
        <f t="shared" si="1"/>
        <v>0</v>
      </c>
      <c r="F25" s="105"/>
      <c r="G25" s="145"/>
      <c r="H25" s="224">
        <f t="shared" si="2"/>
        <v>0</v>
      </c>
      <c r="I25" s="107">
        <f t="shared" si="3"/>
        <v>0</v>
      </c>
      <c r="M25" s="223"/>
    </row>
    <row r="26" spans="1:13">
      <c r="A26" s="105">
        <f t="shared" si="4"/>
        <v>20</v>
      </c>
      <c r="B26" s="126"/>
      <c r="C26" s="130"/>
      <c r="D26" s="105"/>
      <c r="E26" s="237">
        <f t="shared" si="1"/>
        <v>0</v>
      </c>
      <c r="F26" s="105"/>
      <c r="G26" s="145"/>
      <c r="H26" s="224">
        <f t="shared" si="2"/>
        <v>0</v>
      </c>
      <c r="I26" s="107">
        <f t="shared" si="3"/>
        <v>0</v>
      </c>
      <c r="M26" s="223"/>
    </row>
    <row r="27" spans="1:13">
      <c r="A27" s="105">
        <f t="shared" si="4"/>
        <v>21</v>
      </c>
      <c r="B27" s="126"/>
      <c r="C27" s="130"/>
      <c r="D27" s="105"/>
      <c r="E27" s="237">
        <f t="shared" si="1"/>
        <v>0</v>
      </c>
      <c r="F27" s="105"/>
      <c r="G27" s="145"/>
      <c r="H27" s="224">
        <f t="shared" si="2"/>
        <v>0</v>
      </c>
      <c r="I27" s="107">
        <f t="shared" si="3"/>
        <v>0</v>
      </c>
      <c r="M27" s="223"/>
    </row>
    <row r="28" spans="1:13">
      <c r="A28" s="105">
        <f t="shared" si="4"/>
        <v>22</v>
      </c>
      <c r="B28" s="126"/>
      <c r="C28" s="130"/>
      <c r="D28" s="105"/>
      <c r="E28" s="237">
        <f t="shared" si="1"/>
        <v>0</v>
      </c>
      <c r="F28" s="105"/>
      <c r="G28" s="145"/>
      <c r="H28" s="224">
        <f t="shared" si="2"/>
        <v>0</v>
      </c>
      <c r="I28" s="107">
        <f t="shared" si="3"/>
        <v>0</v>
      </c>
      <c r="M28" s="223"/>
    </row>
    <row r="29" spans="1:13">
      <c r="A29" s="105">
        <f t="shared" si="4"/>
        <v>23</v>
      </c>
      <c r="B29" s="126"/>
      <c r="C29" s="130"/>
      <c r="D29" s="105"/>
      <c r="E29" s="237">
        <f t="shared" si="1"/>
        <v>0</v>
      </c>
      <c r="F29" s="105"/>
      <c r="G29" s="145"/>
      <c r="H29" s="224">
        <f t="shared" si="2"/>
        <v>0</v>
      </c>
      <c r="I29" s="107">
        <f t="shared" si="3"/>
        <v>0</v>
      </c>
      <c r="M29" s="223"/>
    </row>
    <row r="30" spans="1:13">
      <c r="A30" s="105">
        <f t="shared" si="4"/>
        <v>24</v>
      </c>
      <c r="B30" s="126"/>
      <c r="C30" s="130"/>
      <c r="D30" s="105"/>
      <c r="E30" s="237">
        <f t="shared" si="1"/>
        <v>0</v>
      </c>
      <c r="F30" s="105"/>
      <c r="G30" s="145"/>
      <c r="H30" s="224">
        <f t="shared" si="2"/>
        <v>0</v>
      </c>
      <c r="I30" s="107">
        <f t="shared" si="3"/>
        <v>0</v>
      </c>
      <c r="M30" s="223"/>
    </row>
    <row r="31" spans="1:13">
      <c r="A31" s="105">
        <f t="shared" si="4"/>
        <v>25</v>
      </c>
      <c r="B31" s="126"/>
      <c r="C31" s="130"/>
      <c r="D31" s="105"/>
      <c r="E31" s="237">
        <f t="shared" si="1"/>
        <v>0</v>
      </c>
      <c r="F31" s="105"/>
      <c r="G31" s="145"/>
      <c r="H31" s="224">
        <f t="shared" si="2"/>
        <v>0</v>
      </c>
      <c r="I31" s="107">
        <f t="shared" si="3"/>
        <v>0</v>
      </c>
      <c r="M31" s="223"/>
    </row>
    <row r="32" spans="1:13">
      <c r="A32" s="105">
        <f t="shared" si="4"/>
        <v>26</v>
      </c>
      <c r="B32" s="126"/>
      <c r="C32" s="130"/>
      <c r="D32" s="105"/>
      <c r="E32" s="237">
        <f t="shared" si="1"/>
        <v>0</v>
      </c>
      <c r="F32" s="105"/>
      <c r="G32" s="145"/>
      <c r="H32" s="224">
        <f t="shared" si="2"/>
        <v>0</v>
      </c>
      <c r="I32" s="107">
        <f t="shared" si="3"/>
        <v>0</v>
      </c>
      <c r="M32" s="223"/>
    </row>
    <row r="33" spans="1:13">
      <c r="A33" s="105">
        <f t="shared" si="4"/>
        <v>27</v>
      </c>
      <c r="B33" s="126"/>
      <c r="C33" s="130"/>
      <c r="D33" s="105"/>
      <c r="E33" s="237">
        <f t="shared" si="1"/>
        <v>0</v>
      </c>
      <c r="F33" s="105"/>
      <c r="G33" s="145"/>
      <c r="H33" s="224">
        <f t="shared" si="2"/>
        <v>0</v>
      </c>
      <c r="I33" s="107">
        <f t="shared" si="3"/>
        <v>0</v>
      </c>
      <c r="M33" s="223"/>
    </row>
    <row r="34" spans="1:13" ht="15.75" customHeight="1">
      <c r="A34" s="105">
        <f t="shared" si="4"/>
        <v>28</v>
      </c>
      <c r="B34" s="126"/>
      <c r="C34" s="130"/>
      <c r="D34" s="105"/>
      <c r="E34" s="237">
        <f t="shared" si="1"/>
        <v>0</v>
      </c>
      <c r="F34" s="105"/>
      <c r="G34" s="145"/>
      <c r="H34" s="224">
        <f t="shared" si="2"/>
        <v>0</v>
      </c>
      <c r="I34" s="107">
        <f t="shared" si="3"/>
        <v>0</v>
      </c>
      <c r="M34" s="223"/>
    </row>
    <row r="35" spans="1:13">
      <c r="A35" s="105">
        <f t="shared" si="4"/>
        <v>29</v>
      </c>
      <c r="B35" s="126"/>
      <c r="C35" s="130"/>
      <c r="D35" s="105"/>
      <c r="E35" s="237">
        <f t="shared" si="1"/>
        <v>0</v>
      </c>
      <c r="F35" s="105"/>
      <c r="G35" s="145"/>
      <c r="H35" s="224">
        <f t="shared" si="2"/>
        <v>0</v>
      </c>
      <c r="I35" s="107">
        <f t="shared" si="3"/>
        <v>0</v>
      </c>
      <c r="M35" s="223"/>
    </row>
    <row r="36" spans="1:13">
      <c r="A36" s="105">
        <f t="shared" si="4"/>
        <v>30</v>
      </c>
      <c r="B36" s="126"/>
      <c r="C36" s="130"/>
      <c r="D36" s="105"/>
      <c r="E36" s="237">
        <f t="shared" si="1"/>
        <v>0</v>
      </c>
      <c r="F36" s="105"/>
      <c r="G36" s="145"/>
      <c r="H36" s="224">
        <f t="shared" si="2"/>
        <v>0</v>
      </c>
      <c r="I36" s="107">
        <f t="shared" si="3"/>
        <v>0</v>
      </c>
      <c r="M36" s="223"/>
    </row>
    <row r="37" spans="1:13">
      <c r="A37" s="105">
        <f t="shared" si="4"/>
        <v>31</v>
      </c>
      <c r="B37" s="126"/>
      <c r="C37" s="130"/>
      <c r="D37" s="105"/>
      <c r="E37" s="237">
        <f t="shared" si="1"/>
        <v>0</v>
      </c>
      <c r="F37" s="105"/>
      <c r="G37" s="145"/>
      <c r="H37" s="224">
        <f t="shared" si="2"/>
        <v>0</v>
      </c>
      <c r="I37" s="107">
        <f t="shared" si="3"/>
        <v>0</v>
      </c>
      <c r="M37" s="223"/>
    </row>
    <row r="38" spans="1:13">
      <c r="A38" s="105">
        <f t="shared" si="4"/>
        <v>32</v>
      </c>
      <c r="B38" s="126"/>
      <c r="C38" s="130"/>
      <c r="D38" s="105"/>
      <c r="E38" s="237">
        <f t="shared" si="1"/>
        <v>0</v>
      </c>
      <c r="F38" s="105"/>
      <c r="G38" s="145"/>
      <c r="H38" s="224">
        <f t="shared" si="2"/>
        <v>0</v>
      </c>
      <c r="I38" s="107">
        <f t="shared" si="3"/>
        <v>0</v>
      </c>
      <c r="M38" s="223"/>
    </row>
    <row r="39" spans="1:13">
      <c r="A39" s="105">
        <f t="shared" si="4"/>
        <v>33</v>
      </c>
      <c r="B39" s="126"/>
      <c r="C39" s="130"/>
      <c r="D39" s="105"/>
      <c r="E39" s="237">
        <f t="shared" si="1"/>
        <v>0</v>
      </c>
      <c r="F39" s="105"/>
      <c r="G39" s="145"/>
      <c r="H39" s="224">
        <f t="shared" si="2"/>
        <v>0</v>
      </c>
      <c r="I39" s="107">
        <f t="shared" si="3"/>
        <v>0</v>
      </c>
      <c r="M39" s="223"/>
    </row>
    <row r="40" spans="1:13">
      <c r="A40" s="105">
        <f t="shared" si="4"/>
        <v>34</v>
      </c>
      <c r="B40" s="126"/>
      <c r="C40" s="130"/>
      <c r="D40" s="105"/>
      <c r="E40" s="237">
        <f t="shared" si="1"/>
        <v>0</v>
      </c>
      <c r="F40" s="105"/>
      <c r="G40" s="145"/>
      <c r="H40" s="224">
        <f t="shared" si="2"/>
        <v>0</v>
      </c>
      <c r="I40" s="107">
        <f t="shared" si="3"/>
        <v>0</v>
      </c>
      <c r="M40" s="223"/>
    </row>
    <row r="41" spans="1:13">
      <c r="A41" s="105">
        <f t="shared" si="4"/>
        <v>35</v>
      </c>
      <c r="B41" s="126"/>
      <c r="C41" s="130"/>
      <c r="D41" s="105"/>
      <c r="E41" s="237">
        <f t="shared" si="1"/>
        <v>0</v>
      </c>
      <c r="F41" s="105"/>
      <c r="G41" s="145"/>
      <c r="H41" s="224">
        <f t="shared" si="2"/>
        <v>0</v>
      </c>
      <c r="I41" s="107">
        <f t="shared" si="3"/>
        <v>0</v>
      </c>
      <c r="M41" s="223"/>
    </row>
    <row r="42" spans="1:13">
      <c r="A42" s="105">
        <f t="shared" si="4"/>
        <v>36</v>
      </c>
      <c r="B42" s="126"/>
      <c r="C42" s="130"/>
      <c r="D42" s="105"/>
      <c r="E42" s="237">
        <f t="shared" si="1"/>
        <v>0</v>
      </c>
      <c r="F42" s="105"/>
      <c r="G42" s="145"/>
      <c r="H42" s="224">
        <f t="shared" si="2"/>
        <v>0</v>
      </c>
      <c r="I42" s="107">
        <f t="shared" si="3"/>
        <v>0</v>
      </c>
      <c r="M42" s="223"/>
    </row>
    <row r="43" spans="1:13">
      <c r="A43" s="105">
        <f t="shared" si="4"/>
        <v>37</v>
      </c>
      <c r="B43" s="126"/>
      <c r="C43" s="130"/>
      <c r="D43" s="105"/>
      <c r="E43" s="237">
        <f t="shared" si="1"/>
        <v>0</v>
      </c>
      <c r="F43" s="105"/>
      <c r="G43" s="145"/>
      <c r="H43" s="224">
        <f t="shared" si="2"/>
        <v>0</v>
      </c>
      <c r="I43" s="107">
        <f t="shared" si="3"/>
        <v>0</v>
      </c>
      <c r="M43" s="223"/>
    </row>
    <row r="44" spans="1:13">
      <c r="A44" s="105">
        <f t="shared" si="4"/>
        <v>38</v>
      </c>
      <c r="B44" s="126"/>
      <c r="C44" s="130"/>
      <c r="D44" s="105"/>
      <c r="E44" s="237">
        <f t="shared" si="1"/>
        <v>0</v>
      </c>
      <c r="F44" s="105"/>
      <c r="G44" s="145"/>
      <c r="H44" s="224">
        <f t="shared" si="2"/>
        <v>0</v>
      </c>
      <c r="I44" s="107">
        <f t="shared" si="3"/>
        <v>0</v>
      </c>
      <c r="M44" s="223"/>
    </row>
    <row r="45" spans="1:13">
      <c r="A45" s="105">
        <f t="shared" si="4"/>
        <v>39</v>
      </c>
      <c r="B45" s="126"/>
      <c r="C45" s="130"/>
      <c r="D45" s="105"/>
      <c r="E45" s="237">
        <f t="shared" si="1"/>
        <v>0</v>
      </c>
      <c r="F45" s="105"/>
      <c r="G45" s="145"/>
      <c r="H45" s="224">
        <f t="shared" si="2"/>
        <v>0</v>
      </c>
      <c r="I45" s="107">
        <f t="shared" si="3"/>
        <v>0</v>
      </c>
      <c r="M45" s="223"/>
    </row>
    <row r="46" spans="1:13">
      <c r="A46" s="105">
        <f t="shared" si="4"/>
        <v>40</v>
      </c>
      <c r="B46" s="126"/>
      <c r="C46" s="130"/>
      <c r="D46" s="105"/>
      <c r="E46" s="237">
        <f t="shared" si="1"/>
        <v>0</v>
      </c>
      <c r="F46" s="105"/>
      <c r="G46" s="145"/>
      <c r="H46" s="224">
        <f t="shared" si="2"/>
        <v>0</v>
      </c>
      <c r="I46" s="107">
        <f t="shared" si="3"/>
        <v>0</v>
      </c>
      <c r="M46" s="223"/>
    </row>
    <row r="47" spans="1:13">
      <c r="A47" s="105">
        <f t="shared" si="4"/>
        <v>41</v>
      </c>
      <c r="B47" s="126"/>
      <c r="C47" s="130"/>
      <c r="D47" s="105"/>
      <c r="E47" s="237">
        <f t="shared" si="1"/>
        <v>0</v>
      </c>
      <c r="F47" s="105"/>
      <c r="G47" s="145"/>
      <c r="H47" s="224">
        <f t="shared" si="2"/>
        <v>0</v>
      </c>
      <c r="I47" s="107">
        <f t="shared" si="3"/>
        <v>0</v>
      </c>
      <c r="M47" s="223"/>
    </row>
    <row r="48" spans="1:13">
      <c r="A48" s="105">
        <f t="shared" si="4"/>
        <v>42</v>
      </c>
      <c r="B48" s="126"/>
      <c r="C48" s="130"/>
      <c r="D48" s="105"/>
      <c r="E48" s="237">
        <f t="shared" si="1"/>
        <v>0</v>
      </c>
      <c r="F48" s="105"/>
      <c r="G48" s="145"/>
      <c r="H48" s="224">
        <f t="shared" si="2"/>
        <v>0</v>
      </c>
      <c r="I48" s="107">
        <f t="shared" si="3"/>
        <v>0</v>
      </c>
      <c r="M48" s="223"/>
    </row>
    <row r="49" spans="1:13">
      <c r="A49" s="105">
        <f t="shared" si="4"/>
        <v>43</v>
      </c>
      <c r="B49" s="126"/>
      <c r="C49" s="130"/>
      <c r="D49" s="105"/>
      <c r="E49" s="237">
        <f t="shared" si="1"/>
        <v>0</v>
      </c>
      <c r="F49" s="105"/>
      <c r="G49" s="145"/>
      <c r="H49" s="224">
        <f t="shared" si="2"/>
        <v>0</v>
      </c>
      <c r="I49" s="107">
        <f t="shared" si="3"/>
        <v>0</v>
      </c>
      <c r="M49" s="223"/>
    </row>
    <row r="50" spans="1:13">
      <c r="A50" s="105">
        <f t="shared" si="4"/>
        <v>44</v>
      </c>
      <c r="B50" s="126"/>
      <c r="C50" s="130"/>
      <c r="D50" s="105"/>
      <c r="E50" s="237">
        <f t="shared" si="1"/>
        <v>0</v>
      </c>
      <c r="F50" s="105"/>
      <c r="G50" s="145"/>
      <c r="H50" s="224">
        <f t="shared" si="2"/>
        <v>0</v>
      </c>
      <c r="I50" s="107">
        <f t="shared" si="3"/>
        <v>0</v>
      </c>
      <c r="M50" s="223"/>
    </row>
    <row r="51" spans="1:13">
      <c r="A51" s="105">
        <f t="shared" si="4"/>
        <v>45</v>
      </c>
      <c r="B51" s="126"/>
      <c r="C51" s="130"/>
      <c r="D51" s="105"/>
      <c r="E51" s="237">
        <f t="shared" si="1"/>
        <v>0</v>
      </c>
      <c r="F51" s="105"/>
      <c r="G51" s="145"/>
      <c r="H51" s="224">
        <f t="shared" si="2"/>
        <v>0</v>
      </c>
      <c r="I51" s="107">
        <f t="shared" si="3"/>
        <v>0</v>
      </c>
      <c r="M51" s="223"/>
    </row>
    <row r="52" spans="1:13">
      <c r="A52" s="105">
        <f t="shared" si="4"/>
        <v>46</v>
      </c>
      <c r="B52" s="126"/>
      <c r="C52" s="130"/>
      <c r="D52" s="105"/>
      <c r="E52" s="237">
        <f t="shared" si="1"/>
        <v>0</v>
      </c>
      <c r="F52" s="105"/>
      <c r="G52" s="145"/>
      <c r="H52" s="224">
        <f t="shared" si="2"/>
        <v>0</v>
      </c>
      <c r="I52" s="107">
        <f t="shared" si="3"/>
        <v>0</v>
      </c>
      <c r="M52" s="223"/>
    </row>
    <row r="53" spans="1:13">
      <c r="A53" s="105">
        <f t="shared" si="4"/>
        <v>47</v>
      </c>
      <c r="B53" s="126"/>
      <c r="C53" s="130"/>
      <c r="D53" s="105"/>
      <c r="E53" s="237">
        <f t="shared" si="1"/>
        <v>0</v>
      </c>
      <c r="F53" s="105"/>
      <c r="G53" s="145"/>
      <c r="H53" s="224">
        <f t="shared" si="2"/>
        <v>0</v>
      </c>
      <c r="I53" s="107">
        <f t="shared" si="3"/>
        <v>0</v>
      </c>
      <c r="M53" s="223"/>
    </row>
    <row r="54" spans="1:13">
      <c r="A54" s="105">
        <f t="shared" si="4"/>
        <v>48</v>
      </c>
      <c r="B54" s="126"/>
      <c r="C54" s="130"/>
      <c r="D54" s="105"/>
      <c r="E54" s="237">
        <f t="shared" si="1"/>
        <v>0</v>
      </c>
      <c r="F54" s="105"/>
      <c r="G54" s="145"/>
      <c r="H54" s="224">
        <f t="shared" si="2"/>
        <v>0</v>
      </c>
      <c r="I54" s="107">
        <f t="shared" si="3"/>
        <v>0</v>
      </c>
      <c r="M54" s="223"/>
    </row>
    <row r="55" spans="1:13">
      <c r="A55" s="105">
        <f t="shared" si="4"/>
        <v>49</v>
      </c>
      <c r="B55" s="126"/>
      <c r="C55" s="130"/>
      <c r="D55" s="105"/>
      <c r="E55" s="237">
        <f t="shared" si="1"/>
        <v>0</v>
      </c>
      <c r="F55" s="105"/>
      <c r="G55" s="145"/>
      <c r="H55" s="224">
        <f t="shared" si="2"/>
        <v>0</v>
      </c>
      <c r="I55" s="107">
        <f t="shared" si="3"/>
        <v>0</v>
      </c>
      <c r="M55" s="223"/>
    </row>
    <row r="56" spans="1:13">
      <c r="A56" s="105">
        <f t="shared" si="4"/>
        <v>50</v>
      </c>
      <c r="B56" s="126"/>
      <c r="C56" s="130"/>
      <c r="D56" s="105"/>
      <c r="E56" s="237">
        <f t="shared" si="1"/>
        <v>0</v>
      </c>
      <c r="F56" s="105"/>
      <c r="G56" s="145"/>
      <c r="H56" s="224">
        <f t="shared" si="2"/>
        <v>0</v>
      </c>
      <c r="I56" s="107">
        <f t="shared" si="3"/>
        <v>0</v>
      </c>
      <c r="M56" s="223"/>
    </row>
    <row r="57" spans="1:13">
      <c r="A57" s="105">
        <f t="shared" si="4"/>
        <v>51</v>
      </c>
      <c r="B57" s="126"/>
      <c r="C57" s="130"/>
      <c r="D57" s="105"/>
      <c r="E57" s="237">
        <f t="shared" si="1"/>
        <v>0</v>
      </c>
      <c r="F57" s="105"/>
      <c r="G57" s="145"/>
      <c r="H57" s="224">
        <f t="shared" si="2"/>
        <v>0</v>
      </c>
      <c r="I57" s="107">
        <f t="shared" si="3"/>
        <v>0</v>
      </c>
      <c r="M57" s="223"/>
    </row>
    <row r="58" spans="1:13">
      <c r="A58" s="105">
        <f t="shared" si="4"/>
        <v>52</v>
      </c>
      <c r="B58" s="126"/>
      <c r="C58" s="130"/>
      <c r="D58" s="105"/>
      <c r="E58" s="237">
        <f t="shared" si="1"/>
        <v>0</v>
      </c>
      <c r="F58" s="105"/>
      <c r="G58" s="145"/>
      <c r="H58" s="224">
        <f t="shared" si="2"/>
        <v>0</v>
      </c>
      <c r="I58" s="107">
        <f t="shared" si="3"/>
        <v>0</v>
      </c>
      <c r="M58" s="223"/>
    </row>
    <row r="59" spans="1:13">
      <c r="A59" s="105">
        <f t="shared" si="4"/>
        <v>53</v>
      </c>
      <c r="B59" s="126"/>
      <c r="C59" s="130"/>
      <c r="D59" s="105"/>
      <c r="E59" s="237">
        <f t="shared" si="1"/>
        <v>0</v>
      </c>
      <c r="F59" s="105"/>
      <c r="G59" s="145"/>
      <c r="H59" s="224">
        <f t="shared" si="2"/>
        <v>0</v>
      </c>
      <c r="I59" s="107">
        <f t="shared" si="3"/>
        <v>0</v>
      </c>
      <c r="M59" s="223"/>
    </row>
    <row r="60" spans="1:13">
      <c r="A60" s="105">
        <f t="shared" si="4"/>
        <v>54</v>
      </c>
      <c r="B60" s="126"/>
      <c r="C60" s="130"/>
      <c r="D60" s="105"/>
      <c r="E60" s="237">
        <f t="shared" si="1"/>
        <v>0</v>
      </c>
      <c r="F60" s="105"/>
      <c r="G60" s="145"/>
      <c r="H60" s="224">
        <f t="shared" si="2"/>
        <v>0</v>
      </c>
      <c r="I60" s="107">
        <f t="shared" si="3"/>
        <v>0</v>
      </c>
      <c r="M60" s="223"/>
    </row>
    <row r="61" spans="1:13">
      <c r="A61" s="105">
        <f t="shared" si="4"/>
        <v>55</v>
      </c>
      <c r="B61" s="126"/>
      <c r="C61" s="130"/>
      <c r="D61" s="105"/>
      <c r="E61" s="237">
        <f t="shared" si="1"/>
        <v>0</v>
      </c>
      <c r="F61" s="105"/>
      <c r="G61" s="145"/>
      <c r="H61" s="224">
        <f t="shared" si="2"/>
        <v>0</v>
      </c>
      <c r="I61" s="107">
        <f t="shared" si="3"/>
        <v>0</v>
      </c>
      <c r="M61" s="223"/>
    </row>
    <row r="62" spans="1:13">
      <c r="A62" s="105">
        <f t="shared" si="4"/>
        <v>56</v>
      </c>
      <c r="B62" s="126"/>
      <c r="C62" s="130"/>
      <c r="D62" s="105"/>
      <c r="E62" s="237">
        <f t="shared" si="1"/>
        <v>0</v>
      </c>
      <c r="F62" s="105"/>
      <c r="G62" s="145"/>
      <c r="H62" s="224">
        <f t="shared" si="2"/>
        <v>0</v>
      </c>
      <c r="I62" s="107">
        <f t="shared" si="3"/>
        <v>0</v>
      </c>
      <c r="M62" s="223"/>
    </row>
    <row r="63" spans="1:13">
      <c r="A63" s="105">
        <f t="shared" si="4"/>
        <v>57</v>
      </c>
      <c r="B63" s="126"/>
      <c r="C63" s="130"/>
      <c r="D63" s="105"/>
      <c r="E63" s="237">
        <f t="shared" si="1"/>
        <v>0</v>
      </c>
      <c r="F63" s="105"/>
      <c r="G63" s="145"/>
      <c r="H63" s="224">
        <f t="shared" si="2"/>
        <v>0</v>
      </c>
      <c r="I63" s="107">
        <f t="shared" si="3"/>
        <v>0</v>
      </c>
      <c r="M63" s="223"/>
    </row>
    <row r="64" spans="1:13">
      <c r="A64" s="105">
        <f t="shared" si="4"/>
        <v>58</v>
      </c>
      <c r="B64" s="126"/>
      <c r="C64" s="130"/>
      <c r="D64" s="105"/>
      <c r="E64" s="237">
        <f t="shared" si="1"/>
        <v>0</v>
      </c>
      <c r="F64" s="105"/>
      <c r="G64" s="145"/>
      <c r="H64" s="224">
        <f t="shared" si="2"/>
        <v>0</v>
      </c>
      <c r="I64" s="107">
        <f t="shared" si="3"/>
        <v>0</v>
      </c>
      <c r="M64" s="223"/>
    </row>
    <row r="65" spans="1:13">
      <c r="A65" s="105">
        <f t="shared" si="4"/>
        <v>59</v>
      </c>
      <c r="B65" s="126"/>
      <c r="C65" s="130"/>
      <c r="D65" s="105"/>
      <c r="E65" s="237">
        <f t="shared" si="1"/>
        <v>0</v>
      </c>
      <c r="F65" s="105"/>
      <c r="G65" s="145"/>
      <c r="H65" s="224">
        <f t="shared" si="2"/>
        <v>0</v>
      </c>
      <c r="I65" s="107">
        <f t="shared" si="3"/>
        <v>0</v>
      </c>
      <c r="M65" s="223"/>
    </row>
    <row r="66" spans="1:13">
      <c r="A66" s="105">
        <f t="shared" si="4"/>
        <v>60</v>
      </c>
      <c r="B66" s="126"/>
      <c r="C66" s="130"/>
      <c r="D66" s="105"/>
      <c r="E66" s="237">
        <f t="shared" si="1"/>
        <v>0</v>
      </c>
      <c r="F66" s="105"/>
      <c r="G66" s="145"/>
      <c r="H66" s="224">
        <f t="shared" si="2"/>
        <v>0</v>
      </c>
      <c r="I66" s="107">
        <f t="shared" si="3"/>
        <v>0</v>
      </c>
      <c r="M66" s="223"/>
    </row>
    <row r="67" spans="1:13">
      <c r="A67" s="105">
        <f t="shared" si="4"/>
        <v>61</v>
      </c>
      <c r="B67" s="126"/>
      <c r="C67" s="130"/>
      <c r="D67" s="105"/>
      <c r="E67" s="237">
        <f t="shared" si="1"/>
        <v>0</v>
      </c>
      <c r="F67" s="105"/>
      <c r="G67" s="145"/>
      <c r="H67" s="224">
        <f t="shared" si="2"/>
        <v>0</v>
      </c>
      <c r="I67" s="107">
        <f t="shared" si="3"/>
        <v>0</v>
      </c>
      <c r="M67" s="223"/>
    </row>
    <row r="68" spans="1:13">
      <c r="A68" s="105">
        <f t="shared" si="4"/>
        <v>62</v>
      </c>
      <c r="B68" s="126"/>
      <c r="C68" s="130"/>
      <c r="D68" s="105"/>
      <c r="E68" s="237">
        <f t="shared" si="1"/>
        <v>0</v>
      </c>
      <c r="F68" s="105"/>
      <c r="G68" s="145"/>
      <c r="H68" s="224">
        <f t="shared" si="2"/>
        <v>0</v>
      </c>
      <c r="I68" s="107">
        <f t="shared" si="3"/>
        <v>0</v>
      </c>
      <c r="M68" s="223"/>
    </row>
    <row r="69" spans="1:13">
      <c r="A69" s="105">
        <f t="shared" si="4"/>
        <v>63</v>
      </c>
      <c r="B69" s="126"/>
      <c r="C69" s="130"/>
      <c r="D69" s="105"/>
      <c r="E69" s="237">
        <f t="shared" si="1"/>
        <v>0</v>
      </c>
      <c r="F69" s="105"/>
      <c r="G69" s="145"/>
      <c r="H69" s="224">
        <f t="shared" si="2"/>
        <v>0</v>
      </c>
      <c r="I69" s="107">
        <f t="shared" si="3"/>
        <v>0</v>
      </c>
      <c r="M69" s="223"/>
    </row>
    <row r="70" spans="1:13">
      <c r="A70" s="105">
        <f t="shared" si="4"/>
        <v>64</v>
      </c>
      <c r="B70" s="126"/>
      <c r="C70" s="130"/>
      <c r="D70" s="105"/>
      <c r="E70" s="237">
        <f t="shared" si="1"/>
        <v>0</v>
      </c>
      <c r="F70" s="105"/>
      <c r="G70" s="145"/>
      <c r="H70" s="224">
        <f t="shared" si="2"/>
        <v>0</v>
      </c>
      <c r="I70" s="107">
        <f t="shared" si="3"/>
        <v>0</v>
      </c>
      <c r="M70" s="223"/>
    </row>
    <row r="71" spans="1:13">
      <c r="A71" s="105">
        <f t="shared" si="4"/>
        <v>65</v>
      </c>
      <c r="B71" s="126"/>
      <c r="C71" s="130"/>
      <c r="D71" s="105"/>
      <c r="E71" s="237">
        <f t="shared" si="1"/>
        <v>0</v>
      </c>
      <c r="F71" s="105"/>
      <c r="G71" s="145"/>
      <c r="H71" s="224">
        <f t="shared" si="2"/>
        <v>0</v>
      </c>
      <c r="I71" s="107">
        <f t="shared" si="3"/>
        <v>0</v>
      </c>
      <c r="M71" s="223"/>
    </row>
    <row r="72" spans="1:13">
      <c r="A72" s="105">
        <f t="shared" si="4"/>
        <v>66</v>
      </c>
      <c r="B72" s="126"/>
      <c r="C72" s="130"/>
      <c r="D72" s="105"/>
      <c r="E72" s="237">
        <f t="shared" ref="E72:E135" si="5">ROUND(D72/$E$4,3)</f>
        <v>0</v>
      </c>
      <c r="F72" s="105"/>
      <c r="G72" s="145"/>
      <c r="H72" s="224">
        <f t="shared" ref="H72:H135" si="6">ROUND(G72*0.2359,2)</f>
        <v>0</v>
      </c>
      <c r="I72" s="107">
        <f t="shared" ref="I72:I135" si="7">G72+H72</f>
        <v>0</v>
      </c>
      <c r="M72" s="223"/>
    </row>
    <row r="73" spans="1:13">
      <c r="A73" s="105">
        <f t="shared" ref="A73:A136" si="8">A72+1</f>
        <v>67</v>
      </c>
      <c r="B73" s="126"/>
      <c r="C73" s="130"/>
      <c r="D73" s="105"/>
      <c r="E73" s="237">
        <f t="shared" si="5"/>
        <v>0</v>
      </c>
      <c r="F73" s="105"/>
      <c r="G73" s="145"/>
      <c r="H73" s="224">
        <f t="shared" si="6"/>
        <v>0</v>
      </c>
      <c r="I73" s="107">
        <f t="shared" si="7"/>
        <v>0</v>
      </c>
      <c r="M73" s="223"/>
    </row>
    <row r="74" spans="1:13">
      <c r="A74" s="105">
        <f t="shared" si="8"/>
        <v>68</v>
      </c>
      <c r="B74" s="126"/>
      <c r="C74" s="130"/>
      <c r="D74" s="105"/>
      <c r="E74" s="237">
        <f t="shared" si="5"/>
        <v>0</v>
      </c>
      <c r="F74" s="105"/>
      <c r="G74" s="145"/>
      <c r="H74" s="224">
        <f t="shared" si="6"/>
        <v>0</v>
      </c>
      <c r="I74" s="107">
        <f t="shared" si="7"/>
        <v>0</v>
      </c>
      <c r="M74" s="223"/>
    </row>
    <row r="75" spans="1:13">
      <c r="A75" s="105">
        <f t="shared" si="8"/>
        <v>69</v>
      </c>
      <c r="B75" s="126"/>
      <c r="C75" s="130"/>
      <c r="D75" s="105"/>
      <c r="E75" s="237">
        <f t="shared" si="5"/>
        <v>0</v>
      </c>
      <c r="F75" s="105"/>
      <c r="G75" s="145"/>
      <c r="H75" s="224">
        <f t="shared" si="6"/>
        <v>0</v>
      </c>
      <c r="I75" s="107">
        <f t="shared" si="7"/>
        <v>0</v>
      </c>
      <c r="M75" s="223"/>
    </row>
    <row r="76" spans="1:13">
      <c r="A76" s="105">
        <f t="shared" si="8"/>
        <v>70</v>
      </c>
      <c r="B76" s="126"/>
      <c r="C76" s="130"/>
      <c r="D76" s="105"/>
      <c r="E76" s="237">
        <f t="shared" si="5"/>
        <v>0</v>
      </c>
      <c r="F76" s="105"/>
      <c r="G76" s="145"/>
      <c r="H76" s="224">
        <f t="shared" si="6"/>
        <v>0</v>
      </c>
      <c r="I76" s="107">
        <f t="shared" si="7"/>
        <v>0</v>
      </c>
      <c r="M76" s="223"/>
    </row>
    <row r="77" spans="1:13">
      <c r="A77" s="105">
        <f t="shared" si="8"/>
        <v>71</v>
      </c>
      <c r="B77" s="126"/>
      <c r="C77" s="130"/>
      <c r="D77" s="105"/>
      <c r="E77" s="237">
        <f t="shared" si="5"/>
        <v>0</v>
      </c>
      <c r="F77" s="105"/>
      <c r="G77" s="145"/>
      <c r="H77" s="224">
        <f t="shared" si="6"/>
        <v>0</v>
      </c>
      <c r="I77" s="107">
        <f t="shared" si="7"/>
        <v>0</v>
      </c>
      <c r="M77" s="223"/>
    </row>
    <row r="78" spans="1:13">
      <c r="A78" s="105">
        <f t="shared" si="8"/>
        <v>72</v>
      </c>
      <c r="B78" s="126"/>
      <c r="C78" s="130"/>
      <c r="D78" s="105"/>
      <c r="E78" s="237">
        <f t="shared" si="5"/>
        <v>0</v>
      </c>
      <c r="F78" s="105"/>
      <c r="G78" s="145"/>
      <c r="H78" s="224">
        <f t="shared" si="6"/>
        <v>0</v>
      </c>
      <c r="I78" s="107">
        <f t="shared" si="7"/>
        <v>0</v>
      </c>
      <c r="M78" s="223"/>
    </row>
    <row r="79" spans="1:13">
      <c r="A79" s="105">
        <f t="shared" si="8"/>
        <v>73</v>
      </c>
      <c r="B79" s="126"/>
      <c r="C79" s="130"/>
      <c r="D79" s="105"/>
      <c r="E79" s="237">
        <f t="shared" si="5"/>
        <v>0</v>
      </c>
      <c r="F79" s="105"/>
      <c r="G79" s="145"/>
      <c r="H79" s="224">
        <f t="shared" si="6"/>
        <v>0</v>
      </c>
      <c r="I79" s="107">
        <f t="shared" si="7"/>
        <v>0</v>
      </c>
      <c r="M79" s="223"/>
    </row>
    <row r="80" spans="1:13">
      <c r="A80" s="105">
        <f t="shared" si="8"/>
        <v>74</v>
      </c>
      <c r="B80" s="126"/>
      <c r="C80" s="130"/>
      <c r="D80" s="105"/>
      <c r="E80" s="237">
        <f t="shared" si="5"/>
        <v>0</v>
      </c>
      <c r="F80" s="105"/>
      <c r="G80" s="145"/>
      <c r="H80" s="224">
        <f t="shared" si="6"/>
        <v>0</v>
      </c>
      <c r="I80" s="107">
        <f t="shared" si="7"/>
        <v>0</v>
      </c>
      <c r="M80" s="223"/>
    </row>
    <row r="81" spans="1:13">
      <c r="A81" s="105">
        <f t="shared" si="8"/>
        <v>75</v>
      </c>
      <c r="B81" s="126"/>
      <c r="C81" s="130"/>
      <c r="D81" s="105"/>
      <c r="E81" s="237">
        <f t="shared" si="5"/>
        <v>0</v>
      </c>
      <c r="F81" s="105"/>
      <c r="G81" s="145"/>
      <c r="H81" s="224">
        <f t="shared" si="6"/>
        <v>0</v>
      </c>
      <c r="I81" s="107">
        <f t="shared" si="7"/>
        <v>0</v>
      </c>
      <c r="M81" s="223"/>
    </row>
    <row r="82" spans="1:13">
      <c r="A82" s="105">
        <f t="shared" si="8"/>
        <v>76</v>
      </c>
      <c r="B82" s="126"/>
      <c r="C82" s="130"/>
      <c r="D82" s="105"/>
      <c r="E82" s="237">
        <f t="shared" si="5"/>
        <v>0</v>
      </c>
      <c r="F82" s="105"/>
      <c r="G82" s="145"/>
      <c r="H82" s="224">
        <f t="shared" si="6"/>
        <v>0</v>
      </c>
      <c r="I82" s="107">
        <f t="shared" si="7"/>
        <v>0</v>
      </c>
      <c r="M82" s="223"/>
    </row>
    <row r="83" spans="1:13">
      <c r="A83" s="105">
        <f t="shared" si="8"/>
        <v>77</v>
      </c>
      <c r="B83" s="126"/>
      <c r="C83" s="130"/>
      <c r="D83" s="105"/>
      <c r="E83" s="237">
        <f t="shared" si="5"/>
        <v>0</v>
      </c>
      <c r="F83" s="105"/>
      <c r="G83" s="145"/>
      <c r="H83" s="224">
        <f t="shared" si="6"/>
        <v>0</v>
      </c>
      <c r="I83" s="107">
        <f t="shared" si="7"/>
        <v>0</v>
      </c>
      <c r="M83" s="223"/>
    </row>
    <row r="84" spans="1:13">
      <c r="A84" s="105">
        <f t="shared" si="8"/>
        <v>78</v>
      </c>
      <c r="B84" s="126"/>
      <c r="C84" s="130"/>
      <c r="D84" s="105"/>
      <c r="E84" s="237">
        <f t="shared" si="5"/>
        <v>0</v>
      </c>
      <c r="F84" s="105"/>
      <c r="G84" s="145"/>
      <c r="H84" s="224">
        <f t="shared" si="6"/>
        <v>0</v>
      </c>
      <c r="I84" s="107">
        <f t="shared" si="7"/>
        <v>0</v>
      </c>
      <c r="M84" s="223"/>
    </row>
    <row r="85" spans="1:13">
      <c r="A85" s="105">
        <f t="shared" si="8"/>
        <v>79</v>
      </c>
      <c r="B85" s="126"/>
      <c r="C85" s="130"/>
      <c r="D85" s="105"/>
      <c r="E85" s="237">
        <f t="shared" si="5"/>
        <v>0</v>
      </c>
      <c r="F85" s="105"/>
      <c r="G85" s="145"/>
      <c r="H85" s="224">
        <f t="shared" si="6"/>
        <v>0</v>
      </c>
      <c r="I85" s="107">
        <f t="shared" si="7"/>
        <v>0</v>
      </c>
      <c r="M85" s="223"/>
    </row>
    <row r="86" spans="1:13">
      <c r="A86" s="105">
        <f t="shared" si="8"/>
        <v>80</v>
      </c>
      <c r="B86" s="126"/>
      <c r="C86" s="130"/>
      <c r="D86" s="105"/>
      <c r="E86" s="237">
        <f t="shared" si="5"/>
        <v>0</v>
      </c>
      <c r="F86" s="105"/>
      <c r="G86" s="145"/>
      <c r="H86" s="224">
        <f t="shared" si="6"/>
        <v>0</v>
      </c>
      <c r="I86" s="107">
        <f t="shared" si="7"/>
        <v>0</v>
      </c>
      <c r="M86" s="223"/>
    </row>
    <row r="87" spans="1:13">
      <c r="A87" s="105">
        <f t="shared" si="8"/>
        <v>81</v>
      </c>
      <c r="B87" s="126"/>
      <c r="C87" s="130"/>
      <c r="D87" s="105"/>
      <c r="E87" s="237">
        <f t="shared" si="5"/>
        <v>0</v>
      </c>
      <c r="F87" s="105"/>
      <c r="G87" s="145"/>
      <c r="H87" s="224">
        <f t="shared" si="6"/>
        <v>0</v>
      </c>
      <c r="I87" s="107">
        <f t="shared" si="7"/>
        <v>0</v>
      </c>
      <c r="M87" s="223"/>
    </row>
    <row r="88" spans="1:13">
      <c r="A88" s="105">
        <f t="shared" si="8"/>
        <v>82</v>
      </c>
      <c r="B88" s="126"/>
      <c r="C88" s="130"/>
      <c r="D88" s="105"/>
      <c r="E88" s="237">
        <f t="shared" si="5"/>
        <v>0</v>
      </c>
      <c r="F88" s="105"/>
      <c r="G88" s="145"/>
      <c r="H88" s="224">
        <f t="shared" si="6"/>
        <v>0</v>
      </c>
      <c r="I88" s="107">
        <f t="shared" si="7"/>
        <v>0</v>
      </c>
      <c r="M88" s="223"/>
    </row>
    <row r="89" spans="1:13">
      <c r="A89" s="105">
        <f t="shared" si="8"/>
        <v>83</v>
      </c>
      <c r="B89" s="126"/>
      <c r="C89" s="130"/>
      <c r="D89" s="105"/>
      <c r="E89" s="237">
        <f t="shared" si="5"/>
        <v>0</v>
      </c>
      <c r="F89" s="105"/>
      <c r="G89" s="145"/>
      <c r="H89" s="224">
        <f t="shared" si="6"/>
        <v>0</v>
      </c>
      <c r="I89" s="107">
        <f t="shared" si="7"/>
        <v>0</v>
      </c>
      <c r="M89" s="223"/>
    </row>
    <row r="90" spans="1:13">
      <c r="A90" s="105">
        <f t="shared" si="8"/>
        <v>84</v>
      </c>
      <c r="B90" s="126"/>
      <c r="C90" s="130"/>
      <c r="D90" s="105"/>
      <c r="E90" s="237">
        <f t="shared" si="5"/>
        <v>0</v>
      </c>
      <c r="F90" s="105"/>
      <c r="G90" s="145"/>
      <c r="H90" s="224">
        <f t="shared" si="6"/>
        <v>0</v>
      </c>
      <c r="I90" s="107">
        <f t="shared" si="7"/>
        <v>0</v>
      </c>
      <c r="M90" s="223"/>
    </row>
    <row r="91" spans="1:13">
      <c r="A91" s="105">
        <f t="shared" si="8"/>
        <v>85</v>
      </c>
      <c r="B91" s="126"/>
      <c r="C91" s="130"/>
      <c r="D91" s="105"/>
      <c r="E91" s="237">
        <f t="shared" si="5"/>
        <v>0</v>
      </c>
      <c r="F91" s="105"/>
      <c r="G91" s="145"/>
      <c r="H91" s="224">
        <f t="shared" si="6"/>
        <v>0</v>
      </c>
      <c r="I91" s="107">
        <f t="shared" si="7"/>
        <v>0</v>
      </c>
      <c r="M91" s="223"/>
    </row>
    <row r="92" spans="1:13">
      <c r="A92" s="105">
        <f t="shared" si="8"/>
        <v>86</v>
      </c>
      <c r="B92" s="126"/>
      <c r="C92" s="130"/>
      <c r="D92" s="105"/>
      <c r="E92" s="237">
        <f t="shared" si="5"/>
        <v>0</v>
      </c>
      <c r="F92" s="105"/>
      <c r="G92" s="145"/>
      <c r="H92" s="224">
        <f t="shared" si="6"/>
        <v>0</v>
      </c>
      <c r="I92" s="107">
        <f t="shared" si="7"/>
        <v>0</v>
      </c>
      <c r="M92" s="223"/>
    </row>
    <row r="93" spans="1:13">
      <c r="A93" s="105">
        <f t="shared" si="8"/>
        <v>87</v>
      </c>
      <c r="B93" s="126"/>
      <c r="C93" s="130"/>
      <c r="D93" s="105"/>
      <c r="E93" s="237">
        <f t="shared" si="5"/>
        <v>0</v>
      </c>
      <c r="F93" s="105"/>
      <c r="G93" s="145"/>
      <c r="H93" s="224">
        <f t="shared" si="6"/>
        <v>0</v>
      </c>
      <c r="I93" s="107">
        <f t="shared" si="7"/>
        <v>0</v>
      </c>
      <c r="M93" s="223"/>
    </row>
    <row r="94" spans="1:13">
      <c r="A94" s="105">
        <f t="shared" si="8"/>
        <v>88</v>
      </c>
      <c r="B94" s="126"/>
      <c r="C94" s="130"/>
      <c r="D94" s="105"/>
      <c r="E94" s="237">
        <f t="shared" si="5"/>
        <v>0</v>
      </c>
      <c r="F94" s="105"/>
      <c r="G94" s="145"/>
      <c r="H94" s="224">
        <f t="shared" si="6"/>
        <v>0</v>
      </c>
      <c r="I94" s="107">
        <f t="shared" si="7"/>
        <v>0</v>
      </c>
      <c r="M94" s="223"/>
    </row>
    <row r="95" spans="1:13">
      <c r="A95" s="105">
        <f t="shared" si="8"/>
        <v>89</v>
      </c>
      <c r="B95" s="126"/>
      <c r="C95" s="130"/>
      <c r="D95" s="105"/>
      <c r="E95" s="237">
        <f t="shared" si="5"/>
        <v>0</v>
      </c>
      <c r="F95" s="105"/>
      <c r="G95" s="145"/>
      <c r="H95" s="224">
        <f t="shared" si="6"/>
        <v>0</v>
      </c>
      <c r="I95" s="107">
        <f t="shared" si="7"/>
        <v>0</v>
      </c>
      <c r="M95" s="223"/>
    </row>
    <row r="96" spans="1:13">
      <c r="A96" s="105">
        <f t="shared" si="8"/>
        <v>90</v>
      </c>
      <c r="B96" s="126"/>
      <c r="C96" s="130"/>
      <c r="D96" s="105"/>
      <c r="E96" s="237">
        <f t="shared" si="5"/>
        <v>0</v>
      </c>
      <c r="F96" s="105"/>
      <c r="G96" s="145"/>
      <c r="H96" s="224">
        <f t="shared" si="6"/>
        <v>0</v>
      </c>
      <c r="I96" s="107">
        <f t="shared" si="7"/>
        <v>0</v>
      </c>
      <c r="M96" s="223"/>
    </row>
    <row r="97" spans="1:13">
      <c r="A97" s="105">
        <f t="shared" si="8"/>
        <v>91</v>
      </c>
      <c r="B97" s="126"/>
      <c r="C97" s="130"/>
      <c r="D97" s="105"/>
      <c r="E97" s="237">
        <f t="shared" si="5"/>
        <v>0</v>
      </c>
      <c r="F97" s="105"/>
      <c r="G97" s="145"/>
      <c r="H97" s="224">
        <f t="shared" si="6"/>
        <v>0</v>
      </c>
      <c r="I97" s="107">
        <f t="shared" si="7"/>
        <v>0</v>
      </c>
      <c r="M97" s="223"/>
    </row>
    <row r="98" spans="1:13">
      <c r="A98" s="105">
        <f t="shared" si="8"/>
        <v>92</v>
      </c>
      <c r="B98" s="126"/>
      <c r="C98" s="130"/>
      <c r="D98" s="105"/>
      <c r="E98" s="237">
        <f t="shared" si="5"/>
        <v>0</v>
      </c>
      <c r="F98" s="105"/>
      <c r="G98" s="145"/>
      <c r="H98" s="224">
        <f t="shared" si="6"/>
        <v>0</v>
      </c>
      <c r="I98" s="107">
        <f t="shared" si="7"/>
        <v>0</v>
      </c>
      <c r="M98" s="223"/>
    </row>
    <row r="99" spans="1:13">
      <c r="A99" s="105">
        <f t="shared" si="8"/>
        <v>93</v>
      </c>
      <c r="B99" s="126"/>
      <c r="C99" s="130"/>
      <c r="D99" s="105"/>
      <c r="E99" s="237">
        <f t="shared" si="5"/>
        <v>0</v>
      </c>
      <c r="F99" s="105"/>
      <c r="G99" s="145"/>
      <c r="H99" s="224">
        <f t="shared" si="6"/>
        <v>0</v>
      </c>
      <c r="I99" s="107">
        <f t="shared" si="7"/>
        <v>0</v>
      </c>
      <c r="M99" s="223"/>
    </row>
    <row r="100" spans="1:13">
      <c r="A100" s="105">
        <f t="shared" si="8"/>
        <v>94</v>
      </c>
      <c r="B100" s="126"/>
      <c r="C100" s="130"/>
      <c r="D100" s="105"/>
      <c r="E100" s="237">
        <f t="shared" si="5"/>
        <v>0</v>
      </c>
      <c r="F100" s="105"/>
      <c r="G100" s="145"/>
      <c r="H100" s="224">
        <f t="shared" si="6"/>
        <v>0</v>
      </c>
      <c r="I100" s="107">
        <f t="shared" si="7"/>
        <v>0</v>
      </c>
      <c r="M100" s="223"/>
    </row>
    <row r="101" spans="1:13">
      <c r="A101" s="105">
        <f t="shared" si="8"/>
        <v>95</v>
      </c>
      <c r="B101" s="126"/>
      <c r="C101" s="130"/>
      <c r="D101" s="105"/>
      <c r="E101" s="237">
        <f t="shared" si="5"/>
        <v>0</v>
      </c>
      <c r="F101" s="105"/>
      <c r="G101" s="145"/>
      <c r="H101" s="224">
        <f t="shared" si="6"/>
        <v>0</v>
      </c>
      <c r="I101" s="107">
        <f t="shared" si="7"/>
        <v>0</v>
      </c>
      <c r="M101" s="223"/>
    </row>
    <row r="102" spans="1:13">
      <c r="A102" s="105">
        <f t="shared" si="8"/>
        <v>96</v>
      </c>
      <c r="B102" s="126"/>
      <c r="C102" s="130"/>
      <c r="D102" s="105"/>
      <c r="E102" s="237">
        <f t="shared" si="5"/>
        <v>0</v>
      </c>
      <c r="F102" s="105"/>
      <c r="G102" s="145"/>
      <c r="H102" s="224">
        <f t="shared" si="6"/>
        <v>0</v>
      </c>
      <c r="I102" s="107">
        <f t="shared" si="7"/>
        <v>0</v>
      </c>
      <c r="M102" s="223"/>
    </row>
    <row r="103" spans="1:13">
      <c r="A103" s="105">
        <f t="shared" si="8"/>
        <v>97</v>
      </c>
      <c r="B103" s="126"/>
      <c r="C103" s="130"/>
      <c r="D103" s="105"/>
      <c r="E103" s="237">
        <f t="shared" si="5"/>
        <v>0</v>
      </c>
      <c r="F103" s="105"/>
      <c r="G103" s="145"/>
      <c r="H103" s="224">
        <f t="shared" si="6"/>
        <v>0</v>
      </c>
      <c r="I103" s="107">
        <f t="shared" si="7"/>
        <v>0</v>
      </c>
      <c r="M103" s="223"/>
    </row>
    <row r="104" spans="1:13">
      <c r="A104" s="105">
        <f t="shared" si="8"/>
        <v>98</v>
      </c>
      <c r="B104" s="126"/>
      <c r="C104" s="130"/>
      <c r="D104" s="105"/>
      <c r="E104" s="237">
        <f t="shared" si="5"/>
        <v>0</v>
      </c>
      <c r="F104" s="105"/>
      <c r="G104" s="145"/>
      <c r="H104" s="224">
        <f t="shared" si="6"/>
        <v>0</v>
      </c>
      <c r="I104" s="107">
        <f t="shared" si="7"/>
        <v>0</v>
      </c>
      <c r="M104" s="223"/>
    </row>
    <row r="105" spans="1:13">
      <c r="A105" s="105">
        <f t="shared" si="8"/>
        <v>99</v>
      </c>
      <c r="B105" s="126"/>
      <c r="C105" s="130"/>
      <c r="D105" s="105"/>
      <c r="E105" s="237">
        <f t="shared" si="5"/>
        <v>0</v>
      </c>
      <c r="F105" s="105"/>
      <c r="G105" s="145"/>
      <c r="H105" s="224">
        <f t="shared" si="6"/>
        <v>0</v>
      </c>
      <c r="I105" s="107">
        <f t="shared" si="7"/>
        <v>0</v>
      </c>
      <c r="M105" s="223"/>
    </row>
    <row r="106" spans="1:13">
      <c r="A106" s="105">
        <f t="shared" si="8"/>
        <v>100</v>
      </c>
      <c r="B106" s="126"/>
      <c r="C106" s="130"/>
      <c r="D106" s="105"/>
      <c r="E106" s="237">
        <f t="shared" si="5"/>
        <v>0</v>
      </c>
      <c r="F106" s="105"/>
      <c r="G106" s="145"/>
      <c r="H106" s="224">
        <f t="shared" si="6"/>
        <v>0</v>
      </c>
      <c r="I106" s="107">
        <f t="shared" si="7"/>
        <v>0</v>
      </c>
      <c r="M106" s="223"/>
    </row>
    <row r="107" spans="1:13">
      <c r="A107" s="105">
        <f t="shared" si="8"/>
        <v>101</v>
      </c>
      <c r="B107" s="126"/>
      <c r="C107" s="130"/>
      <c r="D107" s="105"/>
      <c r="E107" s="237">
        <f t="shared" si="5"/>
        <v>0</v>
      </c>
      <c r="F107" s="105"/>
      <c r="G107" s="145"/>
      <c r="H107" s="224">
        <f t="shared" si="6"/>
        <v>0</v>
      </c>
      <c r="I107" s="107">
        <f t="shared" si="7"/>
        <v>0</v>
      </c>
      <c r="M107" s="223"/>
    </row>
    <row r="108" spans="1:13">
      <c r="A108" s="105">
        <f t="shared" si="8"/>
        <v>102</v>
      </c>
      <c r="B108" s="126"/>
      <c r="C108" s="130"/>
      <c r="D108" s="105"/>
      <c r="E108" s="237">
        <f t="shared" si="5"/>
        <v>0</v>
      </c>
      <c r="F108" s="105"/>
      <c r="G108" s="145"/>
      <c r="H108" s="224">
        <f t="shared" si="6"/>
        <v>0</v>
      </c>
      <c r="I108" s="107">
        <f t="shared" si="7"/>
        <v>0</v>
      </c>
      <c r="M108" s="223"/>
    </row>
    <row r="109" spans="1:13">
      <c r="A109" s="105">
        <f t="shared" si="8"/>
        <v>103</v>
      </c>
      <c r="B109" s="126"/>
      <c r="C109" s="130"/>
      <c r="D109" s="105"/>
      <c r="E109" s="237">
        <f t="shared" si="5"/>
        <v>0</v>
      </c>
      <c r="F109" s="105"/>
      <c r="G109" s="145"/>
      <c r="H109" s="224">
        <f t="shared" si="6"/>
        <v>0</v>
      </c>
      <c r="I109" s="107">
        <f t="shared" si="7"/>
        <v>0</v>
      </c>
      <c r="M109" s="223"/>
    </row>
    <row r="110" spans="1:13">
      <c r="A110" s="105">
        <f t="shared" si="8"/>
        <v>104</v>
      </c>
      <c r="B110" s="126"/>
      <c r="C110" s="130"/>
      <c r="D110" s="105"/>
      <c r="E110" s="237">
        <f t="shared" si="5"/>
        <v>0</v>
      </c>
      <c r="F110" s="105"/>
      <c r="G110" s="145"/>
      <c r="H110" s="224">
        <f t="shared" si="6"/>
        <v>0</v>
      </c>
      <c r="I110" s="107">
        <f t="shared" si="7"/>
        <v>0</v>
      </c>
      <c r="M110" s="223"/>
    </row>
    <row r="111" spans="1:13">
      <c r="A111" s="105">
        <f t="shared" si="8"/>
        <v>105</v>
      </c>
      <c r="B111" s="126"/>
      <c r="C111" s="130"/>
      <c r="D111" s="105"/>
      <c r="E111" s="237">
        <f t="shared" si="5"/>
        <v>0</v>
      </c>
      <c r="F111" s="105"/>
      <c r="G111" s="145"/>
      <c r="H111" s="224">
        <f t="shared" si="6"/>
        <v>0</v>
      </c>
      <c r="I111" s="107">
        <f t="shared" si="7"/>
        <v>0</v>
      </c>
      <c r="M111" s="223"/>
    </row>
    <row r="112" spans="1:13">
      <c r="A112" s="105">
        <f t="shared" si="8"/>
        <v>106</v>
      </c>
      <c r="B112" s="126"/>
      <c r="C112" s="130"/>
      <c r="D112" s="105"/>
      <c r="E112" s="237">
        <f t="shared" si="5"/>
        <v>0</v>
      </c>
      <c r="F112" s="105"/>
      <c r="G112" s="145"/>
      <c r="H112" s="224">
        <f t="shared" si="6"/>
        <v>0</v>
      </c>
      <c r="I112" s="107">
        <f t="shared" si="7"/>
        <v>0</v>
      </c>
      <c r="M112" s="223"/>
    </row>
    <row r="113" spans="1:13">
      <c r="A113" s="105">
        <f t="shared" si="8"/>
        <v>107</v>
      </c>
      <c r="B113" s="126"/>
      <c r="C113" s="130"/>
      <c r="D113" s="105"/>
      <c r="E113" s="237">
        <f t="shared" si="5"/>
        <v>0</v>
      </c>
      <c r="F113" s="105"/>
      <c r="G113" s="145"/>
      <c r="H113" s="224">
        <f t="shared" si="6"/>
        <v>0</v>
      </c>
      <c r="I113" s="107">
        <f t="shared" si="7"/>
        <v>0</v>
      </c>
      <c r="M113" s="223"/>
    </row>
    <row r="114" spans="1:13">
      <c r="A114" s="105">
        <f t="shared" si="8"/>
        <v>108</v>
      </c>
      <c r="B114" s="126"/>
      <c r="C114" s="130"/>
      <c r="D114" s="105"/>
      <c r="E114" s="237">
        <f t="shared" si="5"/>
        <v>0</v>
      </c>
      <c r="F114" s="105"/>
      <c r="G114" s="145"/>
      <c r="H114" s="224">
        <f t="shared" si="6"/>
        <v>0</v>
      </c>
      <c r="I114" s="107">
        <f t="shared" si="7"/>
        <v>0</v>
      </c>
      <c r="M114" s="223"/>
    </row>
    <row r="115" spans="1:13">
      <c r="A115" s="105">
        <f t="shared" si="8"/>
        <v>109</v>
      </c>
      <c r="B115" s="126"/>
      <c r="C115" s="130"/>
      <c r="D115" s="105"/>
      <c r="E115" s="237">
        <f t="shared" si="5"/>
        <v>0</v>
      </c>
      <c r="F115" s="105"/>
      <c r="G115" s="145"/>
      <c r="H115" s="224">
        <f t="shared" si="6"/>
        <v>0</v>
      </c>
      <c r="I115" s="107">
        <f t="shared" si="7"/>
        <v>0</v>
      </c>
      <c r="M115" s="223"/>
    </row>
    <row r="116" spans="1:13">
      <c r="A116" s="105">
        <f t="shared" si="8"/>
        <v>110</v>
      </c>
      <c r="B116" s="126"/>
      <c r="C116" s="130"/>
      <c r="D116" s="105"/>
      <c r="E116" s="237">
        <f t="shared" si="5"/>
        <v>0</v>
      </c>
      <c r="F116" s="105"/>
      <c r="G116" s="145"/>
      <c r="H116" s="224">
        <f t="shared" si="6"/>
        <v>0</v>
      </c>
      <c r="I116" s="107">
        <f t="shared" si="7"/>
        <v>0</v>
      </c>
      <c r="M116" s="223"/>
    </row>
    <row r="117" spans="1:13">
      <c r="A117" s="105">
        <f t="shared" si="8"/>
        <v>111</v>
      </c>
      <c r="B117" s="126"/>
      <c r="C117" s="130"/>
      <c r="D117" s="105"/>
      <c r="E117" s="237">
        <f t="shared" si="5"/>
        <v>0</v>
      </c>
      <c r="F117" s="105"/>
      <c r="G117" s="145"/>
      <c r="H117" s="224">
        <f t="shared" si="6"/>
        <v>0</v>
      </c>
      <c r="I117" s="107">
        <f t="shared" si="7"/>
        <v>0</v>
      </c>
      <c r="M117" s="223"/>
    </row>
    <row r="118" spans="1:13">
      <c r="A118" s="105">
        <f t="shared" si="8"/>
        <v>112</v>
      </c>
      <c r="B118" s="126"/>
      <c r="C118" s="130"/>
      <c r="D118" s="105"/>
      <c r="E118" s="237">
        <f t="shared" si="5"/>
        <v>0</v>
      </c>
      <c r="F118" s="105"/>
      <c r="G118" s="145"/>
      <c r="H118" s="224">
        <f t="shared" si="6"/>
        <v>0</v>
      </c>
      <c r="I118" s="107">
        <f t="shared" si="7"/>
        <v>0</v>
      </c>
      <c r="M118" s="223"/>
    </row>
    <row r="119" spans="1:13">
      <c r="A119" s="105">
        <f t="shared" si="8"/>
        <v>113</v>
      </c>
      <c r="B119" s="126"/>
      <c r="C119" s="130"/>
      <c r="D119" s="105"/>
      <c r="E119" s="237">
        <f t="shared" si="5"/>
        <v>0</v>
      </c>
      <c r="F119" s="105"/>
      <c r="G119" s="145"/>
      <c r="H119" s="224">
        <f t="shared" si="6"/>
        <v>0</v>
      </c>
      <c r="I119" s="107">
        <f t="shared" si="7"/>
        <v>0</v>
      </c>
      <c r="M119" s="223"/>
    </row>
    <row r="120" spans="1:13">
      <c r="A120" s="105">
        <f t="shared" si="8"/>
        <v>114</v>
      </c>
      <c r="B120" s="126"/>
      <c r="C120" s="130"/>
      <c r="D120" s="105"/>
      <c r="E120" s="237">
        <f t="shared" si="5"/>
        <v>0</v>
      </c>
      <c r="F120" s="105"/>
      <c r="G120" s="145"/>
      <c r="H120" s="224">
        <f t="shared" si="6"/>
        <v>0</v>
      </c>
      <c r="I120" s="107">
        <f t="shared" si="7"/>
        <v>0</v>
      </c>
      <c r="M120" s="223"/>
    </row>
    <row r="121" spans="1:13" s="192" customFormat="1">
      <c r="A121" s="116">
        <f t="shared" si="8"/>
        <v>115</v>
      </c>
      <c r="B121" s="131"/>
      <c r="C121" s="132"/>
      <c r="D121" s="116"/>
      <c r="E121" s="193">
        <f t="shared" si="5"/>
        <v>0</v>
      </c>
      <c r="F121" s="116"/>
      <c r="G121" s="240"/>
      <c r="H121" s="224">
        <f t="shared" si="6"/>
        <v>0</v>
      </c>
      <c r="I121" s="108">
        <f t="shared" si="7"/>
        <v>0</v>
      </c>
      <c r="J121" s="44"/>
      <c r="M121" s="223"/>
    </row>
    <row r="122" spans="1:13">
      <c r="A122" s="105">
        <f t="shared" si="8"/>
        <v>116</v>
      </c>
      <c r="B122" s="126"/>
      <c r="C122" s="130"/>
      <c r="D122" s="105"/>
      <c r="E122" s="237">
        <f t="shared" si="5"/>
        <v>0</v>
      </c>
      <c r="F122" s="105"/>
      <c r="G122" s="145"/>
      <c r="H122" s="224">
        <f t="shared" si="6"/>
        <v>0</v>
      </c>
      <c r="I122" s="107">
        <f t="shared" si="7"/>
        <v>0</v>
      </c>
      <c r="M122" s="223"/>
    </row>
    <row r="123" spans="1:13">
      <c r="A123" s="105">
        <f t="shared" si="8"/>
        <v>117</v>
      </c>
      <c r="B123" s="126"/>
      <c r="C123" s="130"/>
      <c r="D123" s="105"/>
      <c r="E123" s="237">
        <f t="shared" si="5"/>
        <v>0</v>
      </c>
      <c r="F123" s="105"/>
      <c r="G123" s="145"/>
      <c r="H123" s="224">
        <f t="shared" si="6"/>
        <v>0</v>
      </c>
      <c r="I123" s="107">
        <f t="shared" si="7"/>
        <v>0</v>
      </c>
      <c r="M123" s="223"/>
    </row>
    <row r="124" spans="1:13">
      <c r="A124" s="105">
        <f t="shared" si="8"/>
        <v>118</v>
      </c>
      <c r="B124" s="126"/>
      <c r="C124" s="130"/>
      <c r="D124" s="105"/>
      <c r="E124" s="237">
        <f t="shared" si="5"/>
        <v>0</v>
      </c>
      <c r="F124" s="105"/>
      <c r="G124" s="145"/>
      <c r="H124" s="224">
        <f t="shared" si="6"/>
        <v>0</v>
      </c>
      <c r="I124" s="107">
        <f t="shared" si="7"/>
        <v>0</v>
      </c>
      <c r="M124" s="223"/>
    </row>
    <row r="125" spans="1:13">
      <c r="A125" s="105">
        <f t="shared" si="8"/>
        <v>119</v>
      </c>
      <c r="B125" s="126"/>
      <c r="C125" s="130"/>
      <c r="D125" s="105"/>
      <c r="E125" s="237">
        <f t="shared" si="5"/>
        <v>0</v>
      </c>
      <c r="F125" s="105"/>
      <c r="G125" s="145"/>
      <c r="H125" s="224">
        <f t="shared" si="6"/>
        <v>0</v>
      </c>
      <c r="I125" s="107">
        <f t="shared" si="7"/>
        <v>0</v>
      </c>
      <c r="M125" s="223"/>
    </row>
    <row r="126" spans="1:13">
      <c r="A126" s="105">
        <f t="shared" si="8"/>
        <v>120</v>
      </c>
      <c r="B126" s="126"/>
      <c r="C126" s="130"/>
      <c r="D126" s="105"/>
      <c r="E126" s="237">
        <f t="shared" si="5"/>
        <v>0</v>
      </c>
      <c r="F126" s="105"/>
      <c r="G126" s="145"/>
      <c r="H126" s="224">
        <f t="shared" si="6"/>
        <v>0</v>
      </c>
      <c r="I126" s="107">
        <f t="shared" si="7"/>
        <v>0</v>
      </c>
      <c r="M126" s="223"/>
    </row>
    <row r="127" spans="1:13">
      <c r="A127" s="105">
        <f t="shared" si="8"/>
        <v>121</v>
      </c>
      <c r="B127" s="126"/>
      <c r="C127" s="130"/>
      <c r="D127" s="105"/>
      <c r="E127" s="237">
        <f t="shared" si="5"/>
        <v>0</v>
      </c>
      <c r="F127" s="105"/>
      <c r="G127" s="145"/>
      <c r="H127" s="224">
        <f t="shared" si="6"/>
        <v>0</v>
      </c>
      <c r="I127" s="107">
        <f t="shared" si="7"/>
        <v>0</v>
      </c>
      <c r="M127" s="223"/>
    </row>
    <row r="128" spans="1:13">
      <c r="A128" s="105">
        <f t="shared" si="8"/>
        <v>122</v>
      </c>
      <c r="B128" s="126"/>
      <c r="C128" s="130"/>
      <c r="D128" s="105"/>
      <c r="E128" s="237">
        <f t="shared" si="5"/>
        <v>0</v>
      </c>
      <c r="F128" s="105"/>
      <c r="G128" s="145"/>
      <c r="H128" s="224">
        <f t="shared" si="6"/>
        <v>0</v>
      </c>
      <c r="I128" s="107">
        <f t="shared" si="7"/>
        <v>0</v>
      </c>
      <c r="M128" s="223"/>
    </row>
    <row r="129" spans="1:13">
      <c r="A129" s="105">
        <f t="shared" si="8"/>
        <v>123</v>
      </c>
      <c r="B129" s="126"/>
      <c r="C129" s="130"/>
      <c r="D129" s="105"/>
      <c r="E129" s="237">
        <f t="shared" si="5"/>
        <v>0</v>
      </c>
      <c r="F129" s="105"/>
      <c r="G129" s="145"/>
      <c r="H129" s="224">
        <f t="shared" si="6"/>
        <v>0</v>
      </c>
      <c r="I129" s="107">
        <f t="shared" si="7"/>
        <v>0</v>
      </c>
      <c r="M129" s="223"/>
    </row>
    <row r="130" spans="1:13">
      <c r="A130" s="105">
        <f t="shared" si="8"/>
        <v>124</v>
      </c>
      <c r="B130" s="126"/>
      <c r="C130" s="130"/>
      <c r="D130" s="105"/>
      <c r="E130" s="237">
        <f t="shared" si="5"/>
        <v>0</v>
      </c>
      <c r="F130" s="105"/>
      <c r="G130" s="145"/>
      <c r="H130" s="224">
        <f t="shared" si="6"/>
        <v>0</v>
      </c>
      <c r="I130" s="107">
        <f t="shared" si="7"/>
        <v>0</v>
      </c>
      <c r="M130" s="223"/>
    </row>
    <row r="131" spans="1:13">
      <c r="A131" s="105">
        <f t="shared" si="8"/>
        <v>125</v>
      </c>
      <c r="B131" s="126"/>
      <c r="C131" s="130"/>
      <c r="D131" s="105"/>
      <c r="E131" s="237">
        <f t="shared" si="5"/>
        <v>0</v>
      </c>
      <c r="F131" s="105"/>
      <c r="G131" s="145"/>
      <c r="H131" s="224">
        <f t="shared" si="6"/>
        <v>0</v>
      </c>
      <c r="I131" s="107">
        <f t="shared" si="7"/>
        <v>0</v>
      </c>
      <c r="M131" s="223"/>
    </row>
    <row r="132" spans="1:13">
      <c r="A132" s="105">
        <f t="shared" si="8"/>
        <v>126</v>
      </c>
      <c r="B132" s="126"/>
      <c r="C132" s="130"/>
      <c r="D132" s="105"/>
      <c r="E132" s="237">
        <f t="shared" si="5"/>
        <v>0</v>
      </c>
      <c r="F132" s="105"/>
      <c r="G132" s="145"/>
      <c r="H132" s="224">
        <f t="shared" si="6"/>
        <v>0</v>
      </c>
      <c r="I132" s="107">
        <f t="shared" si="7"/>
        <v>0</v>
      </c>
      <c r="M132" s="223"/>
    </row>
    <row r="133" spans="1:13">
      <c r="A133" s="105">
        <f t="shared" si="8"/>
        <v>127</v>
      </c>
      <c r="B133" s="126"/>
      <c r="C133" s="130"/>
      <c r="D133" s="105"/>
      <c r="E133" s="237">
        <f t="shared" si="5"/>
        <v>0</v>
      </c>
      <c r="F133" s="105"/>
      <c r="G133" s="145"/>
      <c r="H133" s="224">
        <f t="shared" si="6"/>
        <v>0</v>
      </c>
      <c r="I133" s="107">
        <f t="shared" si="7"/>
        <v>0</v>
      </c>
      <c r="M133" s="223"/>
    </row>
    <row r="134" spans="1:13">
      <c r="A134" s="105">
        <f t="shared" si="8"/>
        <v>128</v>
      </c>
      <c r="B134" s="126"/>
      <c r="C134" s="130"/>
      <c r="D134" s="105"/>
      <c r="E134" s="237">
        <f t="shared" si="5"/>
        <v>0</v>
      </c>
      <c r="F134" s="105"/>
      <c r="G134" s="145"/>
      <c r="H134" s="224">
        <f t="shared" si="6"/>
        <v>0</v>
      </c>
      <c r="I134" s="107">
        <f t="shared" si="7"/>
        <v>0</v>
      </c>
      <c r="M134" s="223"/>
    </row>
    <row r="135" spans="1:13">
      <c r="A135" s="105">
        <f t="shared" si="8"/>
        <v>129</v>
      </c>
      <c r="B135" s="126"/>
      <c r="C135" s="130"/>
      <c r="D135" s="105"/>
      <c r="E135" s="237">
        <f t="shared" si="5"/>
        <v>0</v>
      </c>
      <c r="F135" s="105"/>
      <c r="G135" s="145"/>
      <c r="H135" s="224">
        <f t="shared" si="6"/>
        <v>0</v>
      </c>
      <c r="I135" s="107">
        <f t="shared" si="7"/>
        <v>0</v>
      </c>
      <c r="M135" s="223"/>
    </row>
    <row r="136" spans="1:13">
      <c r="A136" s="105">
        <f t="shared" si="8"/>
        <v>130</v>
      </c>
      <c r="B136" s="126"/>
      <c r="C136" s="130"/>
      <c r="D136" s="105"/>
      <c r="E136" s="237">
        <f t="shared" ref="E136:E199" si="9">ROUND(D136/$E$4,3)</f>
        <v>0</v>
      </c>
      <c r="F136" s="105"/>
      <c r="G136" s="145"/>
      <c r="H136" s="224">
        <f t="shared" ref="H136:H199" si="10">ROUND(G136*0.2359,2)</f>
        <v>0</v>
      </c>
      <c r="I136" s="107">
        <f t="shared" ref="I136:I199" si="11">G136+H136</f>
        <v>0</v>
      </c>
      <c r="M136" s="223"/>
    </row>
    <row r="137" spans="1:13">
      <c r="A137" s="105">
        <f t="shared" ref="A137:A200" si="12">A136+1</f>
        <v>131</v>
      </c>
      <c r="B137" s="126"/>
      <c r="C137" s="130"/>
      <c r="D137" s="105"/>
      <c r="E137" s="237">
        <f t="shared" si="9"/>
        <v>0</v>
      </c>
      <c r="F137" s="105"/>
      <c r="G137" s="145"/>
      <c r="H137" s="224">
        <f t="shared" si="10"/>
        <v>0</v>
      </c>
      <c r="I137" s="107">
        <f t="shared" si="11"/>
        <v>0</v>
      </c>
      <c r="M137" s="223"/>
    </row>
    <row r="138" spans="1:13">
      <c r="A138" s="105">
        <f t="shared" si="12"/>
        <v>132</v>
      </c>
      <c r="B138" s="126"/>
      <c r="C138" s="130"/>
      <c r="D138" s="105"/>
      <c r="E138" s="237">
        <f t="shared" si="9"/>
        <v>0</v>
      </c>
      <c r="F138" s="105"/>
      <c r="G138" s="145"/>
      <c r="H138" s="224">
        <f t="shared" si="10"/>
        <v>0</v>
      </c>
      <c r="I138" s="107">
        <f t="shared" si="11"/>
        <v>0</v>
      </c>
      <c r="M138" s="223"/>
    </row>
    <row r="139" spans="1:13">
      <c r="A139" s="105">
        <f t="shared" si="12"/>
        <v>133</v>
      </c>
      <c r="B139" s="126"/>
      <c r="C139" s="130"/>
      <c r="D139" s="105"/>
      <c r="E139" s="237">
        <f t="shared" si="9"/>
        <v>0</v>
      </c>
      <c r="F139" s="105"/>
      <c r="G139" s="145"/>
      <c r="H139" s="224">
        <f t="shared" si="10"/>
        <v>0</v>
      </c>
      <c r="I139" s="107">
        <f t="shared" si="11"/>
        <v>0</v>
      </c>
      <c r="M139" s="223"/>
    </row>
    <row r="140" spans="1:13" ht="15.75" customHeight="1">
      <c r="A140" s="105">
        <f t="shared" si="12"/>
        <v>134</v>
      </c>
      <c r="B140" s="126"/>
      <c r="C140" s="130"/>
      <c r="D140" s="105"/>
      <c r="E140" s="237">
        <f t="shared" si="9"/>
        <v>0</v>
      </c>
      <c r="F140" s="105"/>
      <c r="G140" s="145"/>
      <c r="H140" s="224">
        <f t="shared" si="10"/>
        <v>0</v>
      </c>
      <c r="I140" s="107">
        <f t="shared" si="11"/>
        <v>0</v>
      </c>
      <c r="M140" s="223"/>
    </row>
    <row r="141" spans="1:13">
      <c r="A141" s="105">
        <f t="shared" si="12"/>
        <v>135</v>
      </c>
      <c r="B141" s="126"/>
      <c r="C141" s="130"/>
      <c r="D141" s="105"/>
      <c r="E141" s="237">
        <f t="shared" si="9"/>
        <v>0</v>
      </c>
      <c r="F141" s="105"/>
      <c r="G141" s="145"/>
      <c r="H141" s="224">
        <f t="shared" si="10"/>
        <v>0</v>
      </c>
      <c r="I141" s="107">
        <f t="shared" si="11"/>
        <v>0</v>
      </c>
      <c r="M141" s="223"/>
    </row>
    <row r="142" spans="1:13">
      <c r="A142" s="105">
        <f t="shared" si="12"/>
        <v>136</v>
      </c>
      <c r="B142" s="126"/>
      <c r="C142" s="130"/>
      <c r="D142" s="105"/>
      <c r="E142" s="237">
        <f t="shared" si="9"/>
        <v>0</v>
      </c>
      <c r="F142" s="105"/>
      <c r="G142" s="145"/>
      <c r="H142" s="224">
        <f t="shared" si="10"/>
        <v>0</v>
      </c>
      <c r="I142" s="107">
        <f t="shared" si="11"/>
        <v>0</v>
      </c>
      <c r="M142" s="223"/>
    </row>
    <row r="143" spans="1:13">
      <c r="A143" s="105">
        <f t="shared" si="12"/>
        <v>137</v>
      </c>
      <c r="B143" s="126"/>
      <c r="C143" s="130"/>
      <c r="D143" s="105"/>
      <c r="E143" s="237">
        <f t="shared" si="9"/>
        <v>0</v>
      </c>
      <c r="F143" s="105"/>
      <c r="G143" s="145"/>
      <c r="H143" s="224">
        <f t="shared" si="10"/>
        <v>0</v>
      </c>
      <c r="I143" s="107">
        <f t="shared" si="11"/>
        <v>0</v>
      </c>
      <c r="M143" s="223"/>
    </row>
    <row r="144" spans="1:13">
      <c r="A144" s="105">
        <f t="shared" si="12"/>
        <v>138</v>
      </c>
      <c r="B144" s="126"/>
      <c r="C144" s="130"/>
      <c r="D144" s="105"/>
      <c r="E144" s="237">
        <f t="shared" si="9"/>
        <v>0</v>
      </c>
      <c r="F144" s="105"/>
      <c r="G144" s="145"/>
      <c r="H144" s="224">
        <f t="shared" si="10"/>
        <v>0</v>
      </c>
      <c r="I144" s="107">
        <f t="shared" si="11"/>
        <v>0</v>
      </c>
      <c r="M144" s="223"/>
    </row>
    <row r="145" spans="1:13">
      <c r="A145" s="105">
        <f t="shared" si="12"/>
        <v>139</v>
      </c>
      <c r="B145" s="126"/>
      <c r="C145" s="130"/>
      <c r="D145" s="105"/>
      <c r="E145" s="237">
        <f t="shared" si="9"/>
        <v>0</v>
      </c>
      <c r="F145" s="105"/>
      <c r="G145" s="145"/>
      <c r="H145" s="224">
        <f t="shared" si="10"/>
        <v>0</v>
      </c>
      <c r="I145" s="107">
        <f t="shared" si="11"/>
        <v>0</v>
      </c>
      <c r="M145" s="223"/>
    </row>
    <row r="146" spans="1:13">
      <c r="A146" s="105">
        <f t="shared" si="12"/>
        <v>140</v>
      </c>
      <c r="B146" s="126"/>
      <c r="C146" s="130"/>
      <c r="D146" s="105"/>
      <c r="E146" s="237">
        <f t="shared" si="9"/>
        <v>0</v>
      </c>
      <c r="F146" s="105"/>
      <c r="G146" s="145"/>
      <c r="H146" s="224">
        <f t="shared" si="10"/>
        <v>0</v>
      </c>
      <c r="I146" s="107">
        <f t="shared" si="11"/>
        <v>0</v>
      </c>
      <c r="M146" s="223"/>
    </row>
    <row r="147" spans="1:13">
      <c r="A147" s="105">
        <f t="shared" si="12"/>
        <v>141</v>
      </c>
      <c r="B147" s="126"/>
      <c r="C147" s="130"/>
      <c r="D147" s="105"/>
      <c r="E147" s="237">
        <f t="shared" si="9"/>
        <v>0</v>
      </c>
      <c r="F147" s="105"/>
      <c r="G147" s="145"/>
      <c r="H147" s="224">
        <f t="shared" si="10"/>
        <v>0</v>
      </c>
      <c r="I147" s="107">
        <f t="shared" si="11"/>
        <v>0</v>
      </c>
      <c r="M147" s="223"/>
    </row>
    <row r="148" spans="1:13">
      <c r="A148" s="105">
        <f t="shared" si="12"/>
        <v>142</v>
      </c>
      <c r="B148" s="126"/>
      <c r="C148" s="130"/>
      <c r="D148" s="105"/>
      <c r="E148" s="237">
        <f t="shared" si="9"/>
        <v>0</v>
      </c>
      <c r="F148" s="105"/>
      <c r="G148" s="145"/>
      <c r="H148" s="224">
        <f t="shared" si="10"/>
        <v>0</v>
      </c>
      <c r="I148" s="107">
        <f t="shared" si="11"/>
        <v>0</v>
      </c>
      <c r="M148" s="223"/>
    </row>
    <row r="149" spans="1:13">
      <c r="A149" s="105">
        <f t="shared" si="12"/>
        <v>143</v>
      </c>
      <c r="B149" s="126"/>
      <c r="C149" s="130"/>
      <c r="D149" s="105"/>
      <c r="E149" s="237">
        <f t="shared" si="9"/>
        <v>0</v>
      </c>
      <c r="F149" s="105"/>
      <c r="G149" s="145"/>
      <c r="H149" s="224">
        <f t="shared" si="10"/>
        <v>0</v>
      </c>
      <c r="I149" s="107">
        <f t="shared" si="11"/>
        <v>0</v>
      </c>
      <c r="M149" s="223"/>
    </row>
    <row r="150" spans="1:13">
      <c r="A150" s="105">
        <f t="shared" si="12"/>
        <v>144</v>
      </c>
      <c r="B150" s="126"/>
      <c r="C150" s="130"/>
      <c r="D150" s="105"/>
      <c r="E150" s="237">
        <f t="shared" si="9"/>
        <v>0</v>
      </c>
      <c r="F150" s="105"/>
      <c r="G150" s="145"/>
      <c r="H150" s="224">
        <f t="shared" si="10"/>
        <v>0</v>
      </c>
      <c r="I150" s="107">
        <f t="shared" si="11"/>
        <v>0</v>
      </c>
      <c r="M150" s="223"/>
    </row>
    <row r="151" spans="1:13">
      <c r="A151" s="105">
        <f t="shared" si="12"/>
        <v>145</v>
      </c>
      <c r="B151" s="126"/>
      <c r="C151" s="130"/>
      <c r="D151" s="105"/>
      <c r="E151" s="237">
        <f t="shared" si="9"/>
        <v>0</v>
      </c>
      <c r="F151" s="105"/>
      <c r="G151" s="145"/>
      <c r="H151" s="224">
        <f t="shared" si="10"/>
        <v>0</v>
      </c>
      <c r="I151" s="107">
        <f t="shared" si="11"/>
        <v>0</v>
      </c>
      <c r="M151" s="223"/>
    </row>
    <row r="152" spans="1:13">
      <c r="A152" s="105">
        <f t="shared" si="12"/>
        <v>146</v>
      </c>
      <c r="B152" s="126"/>
      <c r="C152" s="130"/>
      <c r="D152" s="105"/>
      <c r="E152" s="237">
        <f t="shared" si="9"/>
        <v>0</v>
      </c>
      <c r="F152" s="105"/>
      <c r="G152" s="145"/>
      <c r="H152" s="224">
        <f t="shared" si="10"/>
        <v>0</v>
      </c>
      <c r="I152" s="107">
        <f t="shared" si="11"/>
        <v>0</v>
      </c>
      <c r="M152" s="223"/>
    </row>
    <row r="153" spans="1:13">
      <c r="A153" s="105">
        <f t="shared" si="12"/>
        <v>147</v>
      </c>
      <c r="B153" s="126"/>
      <c r="C153" s="130"/>
      <c r="D153" s="105"/>
      <c r="E153" s="237">
        <f t="shared" si="9"/>
        <v>0</v>
      </c>
      <c r="F153" s="105"/>
      <c r="G153" s="145"/>
      <c r="H153" s="224">
        <f t="shared" si="10"/>
        <v>0</v>
      </c>
      <c r="I153" s="107">
        <f t="shared" si="11"/>
        <v>0</v>
      </c>
      <c r="M153" s="223"/>
    </row>
    <row r="154" spans="1:13">
      <c r="A154" s="105">
        <f t="shared" si="12"/>
        <v>148</v>
      </c>
      <c r="B154" s="126"/>
      <c r="C154" s="130"/>
      <c r="D154" s="105"/>
      <c r="E154" s="237">
        <f t="shared" si="9"/>
        <v>0</v>
      </c>
      <c r="F154" s="105"/>
      <c r="G154" s="145"/>
      <c r="H154" s="224">
        <f t="shared" si="10"/>
        <v>0</v>
      </c>
      <c r="I154" s="107">
        <f t="shared" si="11"/>
        <v>0</v>
      </c>
      <c r="M154" s="223"/>
    </row>
    <row r="155" spans="1:13" ht="15.75" customHeight="1">
      <c r="A155" s="105">
        <f t="shared" si="12"/>
        <v>149</v>
      </c>
      <c r="B155" s="126"/>
      <c r="C155" s="130"/>
      <c r="D155" s="105"/>
      <c r="E155" s="237">
        <f t="shared" si="9"/>
        <v>0</v>
      </c>
      <c r="F155" s="105"/>
      <c r="G155" s="145"/>
      <c r="H155" s="224">
        <f t="shared" si="10"/>
        <v>0</v>
      </c>
      <c r="I155" s="107">
        <f t="shared" si="11"/>
        <v>0</v>
      </c>
      <c r="M155" s="223"/>
    </row>
    <row r="156" spans="1:13">
      <c r="A156" s="105">
        <f t="shared" si="12"/>
        <v>150</v>
      </c>
      <c r="B156" s="126"/>
      <c r="C156" s="130"/>
      <c r="D156" s="105"/>
      <c r="E156" s="237">
        <f t="shared" si="9"/>
        <v>0</v>
      </c>
      <c r="F156" s="105"/>
      <c r="G156" s="145"/>
      <c r="H156" s="224">
        <f t="shared" si="10"/>
        <v>0</v>
      </c>
      <c r="I156" s="107">
        <f t="shared" si="11"/>
        <v>0</v>
      </c>
      <c r="M156" s="223"/>
    </row>
    <row r="157" spans="1:13">
      <c r="A157" s="105">
        <f t="shared" si="12"/>
        <v>151</v>
      </c>
      <c r="B157" s="126"/>
      <c r="C157" s="130"/>
      <c r="D157" s="105"/>
      <c r="E157" s="237">
        <f t="shared" si="9"/>
        <v>0</v>
      </c>
      <c r="F157" s="105"/>
      <c r="G157" s="145"/>
      <c r="H157" s="224">
        <f t="shared" si="10"/>
        <v>0</v>
      </c>
      <c r="I157" s="107">
        <f t="shared" si="11"/>
        <v>0</v>
      </c>
      <c r="M157" s="223"/>
    </row>
    <row r="158" spans="1:13">
      <c r="A158" s="105">
        <f t="shared" si="12"/>
        <v>152</v>
      </c>
      <c r="B158" s="126"/>
      <c r="C158" s="130"/>
      <c r="D158" s="105"/>
      <c r="E158" s="237">
        <f t="shared" si="9"/>
        <v>0</v>
      </c>
      <c r="F158" s="105"/>
      <c r="G158" s="145"/>
      <c r="H158" s="224">
        <f t="shared" si="10"/>
        <v>0</v>
      </c>
      <c r="I158" s="107">
        <f t="shared" si="11"/>
        <v>0</v>
      </c>
      <c r="M158" s="223"/>
    </row>
    <row r="159" spans="1:13">
      <c r="A159" s="105">
        <f t="shared" si="12"/>
        <v>153</v>
      </c>
      <c r="B159" s="126"/>
      <c r="C159" s="130"/>
      <c r="D159" s="105"/>
      <c r="E159" s="237">
        <f t="shared" si="9"/>
        <v>0</v>
      </c>
      <c r="F159" s="105"/>
      <c r="G159" s="145"/>
      <c r="H159" s="224">
        <f t="shared" si="10"/>
        <v>0</v>
      </c>
      <c r="I159" s="107">
        <f t="shared" si="11"/>
        <v>0</v>
      </c>
      <c r="M159" s="223"/>
    </row>
    <row r="160" spans="1:13">
      <c r="A160" s="105">
        <f t="shared" si="12"/>
        <v>154</v>
      </c>
      <c r="B160" s="126"/>
      <c r="C160" s="130"/>
      <c r="D160" s="105"/>
      <c r="E160" s="237">
        <f t="shared" si="9"/>
        <v>0</v>
      </c>
      <c r="F160" s="105"/>
      <c r="G160" s="145"/>
      <c r="H160" s="224">
        <f t="shared" si="10"/>
        <v>0</v>
      </c>
      <c r="I160" s="107">
        <f t="shared" si="11"/>
        <v>0</v>
      </c>
      <c r="M160" s="223"/>
    </row>
    <row r="161" spans="1:13">
      <c r="A161" s="105">
        <f t="shared" si="12"/>
        <v>155</v>
      </c>
      <c r="B161" s="126"/>
      <c r="C161" s="130"/>
      <c r="D161" s="105"/>
      <c r="E161" s="237">
        <f t="shared" si="9"/>
        <v>0</v>
      </c>
      <c r="F161" s="105"/>
      <c r="G161" s="145"/>
      <c r="H161" s="224">
        <f t="shared" si="10"/>
        <v>0</v>
      </c>
      <c r="I161" s="107">
        <f t="shared" si="11"/>
        <v>0</v>
      </c>
      <c r="M161" s="223"/>
    </row>
    <row r="162" spans="1:13">
      <c r="A162" s="105">
        <f t="shared" si="12"/>
        <v>156</v>
      </c>
      <c r="B162" s="126"/>
      <c r="C162" s="130"/>
      <c r="D162" s="105"/>
      <c r="E162" s="237">
        <f t="shared" si="9"/>
        <v>0</v>
      </c>
      <c r="F162" s="105"/>
      <c r="G162" s="145"/>
      <c r="H162" s="224">
        <f t="shared" si="10"/>
        <v>0</v>
      </c>
      <c r="I162" s="107">
        <f t="shared" si="11"/>
        <v>0</v>
      </c>
      <c r="M162" s="223"/>
    </row>
    <row r="163" spans="1:13">
      <c r="A163" s="105">
        <f t="shared" si="12"/>
        <v>157</v>
      </c>
      <c r="B163" s="126"/>
      <c r="C163" s="130"/>
      <c r="D163" s="105"/>
      <c r="E163" s="237">
        <f t="shared" si="9"/>
        <v>0</v>
      </c>
      <c r="F163" s="105"/>
      <c r="G163" s="145"/>
      <c r="H163" s="224">
        <f t="shared" si="10"/>
        <v>0</v>
      </c>
      <c r="I163" s="107">
        <f t="shared" si="11"/>
        <v>0</v>
      </c>
      <c r="M163" s="223"/>
    </row>
    <row r="164" spans="1:13">
      <c r="A164" s="105">
        <f t="shared" si="12"/>
        <v>158</v>
      </c>
      <c r="B164" s="126"/>
      <c r="C164" s="130"/>
      <c r="D164" s="105"/>
      <c r="E164" s="237">
        <f t="shared" si="9"/>
        <v>0</v>
      </c>
      <c r="F164" s="105"/>
      <c r="G164" s="145"/>
      <c r="H164" s="224">
        <f t="shared" si="10"/>
        <v>0</v>
      </c>
      <c r="I164" s="107">
        <f t="shared" si="11"/>
        <v>0</v>
      </c>
      <c r="M164" s="223"/>
    </row>
    <row r="165" spans="1:13">
      <c r="A165" s="105">
        <f t="shared" si="12"/>
        <v>159</v>
      </c>
      <c r="B165" s="126"/>
      <c r="C165" s="130"/>
      <c r="D165" s="105"/>
      <c r="E165" s="237">
        <f t="shared" si="9"/>
        <v>0</v>
      </c>
      <c r="F165" s="105"/>
      <c r="G165" s="145"/>
      <c r="H165" s="224">
        <f t="shared" si="10"/>
        <v>0</v>
      </c>
      <c r="I165" s="107">
        <f t="shared" si="11"/>
        <v>0</v>
      </c>
      <c r="M165" s="223"/>
    </row>
    <row r="166" spans="1:13">
      <c r="A166" s="105">
        <f t="shared" si="12"/>
        <v>160</v>
      </c>
      <c r="B166" s="126"/>
      <c r="C166" s="130"/>
      <c r="D166" s="105"/>
      <c r="E166" s="237">
        <f t="shared" si="9"/>
        <v>0</v>
      </c>
      <c r="F166" s="105"/>
      <c r="G166" s="145"/>
      <c r="H166" s="224">
        <f t="shared" si="10"/>
        <v>0</v>
      </c>
      <c r="I166" s="107">
        <f t="shared" si="11"/>
        <v>0</v>
      </c>
      <c r="M166" s="223"/>
    </row>
    <row r="167" spans="1:13">
      <c r="A167" s="105">
        <f t="shared" si="12"/>
        <v>161</v>
      </c>
      <c r="B167" s="126"/>
      <c r="C167" s="130"/>
      <c r="D167" s="105"/>
      <c r="E167" s="237">
        <f t="shared" si="9"/>
        <v>0</v>
      </c>
      <c r="F167" s="105"/>
      <c r="G167" s="145"/>
      <c r="H167" s="224">
        <f t="shared" si="10"/>
        <v>0</v>
      </c>
      <c r="I167" s="107">
        <f t="shared" si="11"/>
        <v>0</v>
      </c>
      <c r="M167" s="223"/>
    </row>
    <row r="168" spans="1:13">
      <c r="A168" s="105">
        <f t="shared" si="12"/>
        <v>162</v>
      </c>
      <c r="B168" s="126"/>
      <c r="C168" s="130"/>
      <c r="D168" s="105"/>
      <c r="E168" s="237">
        <f t="shared" si="9"/>
        <v>0</v>
      </c>
      <c r="F168" s="105"/>
      <c r="G168" s="145"/>
      <c r="H168" s="224">
        <f t="shared" si="10"/>
        <v>0</v>
      </c>
      <c r="I168" s="107">
        <f t="shared" si="11"/>
        <v>0</v>
      </c>
      <c r="M168" s="223"/>
    </row>
    <row r="169" spans="1:13">
      <c r="A169" s="105">
        <f t="shared" si="12"/>
        <v>163</v>
      </c>
      <c r="B169" s="126"/>
      <c r="C169" s="130"/>
      <c r="D169" s="105"/>
      <c r="E169" s="237">
        <f t="shared" si="9"/>
        <v>0</v>
      </c>
      <c r="F169" s="105"/>
      <c r="G169" s="145"/>
      <c r="H169" s="224">
        <f t="shared" si="10"/>
        <v>0</v>
      </c>
      <c r="I169" s="107">
        <f t="shared" si="11"/>
        <v>0</v>
      </c>
      <c r="M169" s="223"/>
    </row>
    <row r="170" spans="1:13">
      <c r="A170" s="105">
        <f t="shared" si="12"/>
        <v>164</v>
      </c>
      <c r="B170" s="126"/>
      <c r="C170" s="130"/>
      <c r="D170" s="105"/>
      <c r="E170" s="237">
        <f t="shared" si="9"/>
        <v>0</v>
      </c>
      <c r="F170" s="105"/>
      <c r="G170" s="145"/>
      <c r="H170" s="224">
        <f t="shared" si="10"/>
        <v>0</v>
      </c>
      <c r="I170" s="107">
        <f t="shared" si="11"/>
        <v>0</v>
      </c>
      <c r="M170" s="223"/>
    </row>
    <row r="171" spans="1:13">
      <c r="A171" s="105">
        <f t="shared" si="12"/>
        <v>165</v>
      </c>
      <c r="B171" s="126"/>
      <c r="C171" s="130"/>
      <c r="D171" s="105"/>
      <c r="E171" s="237">
        <f t="shared" si="9"/>
        <v>0</v>
      </c>
      <c r="F171" s="105"/>
      <c r="G171" s="145"/>
      <c r="H171" s="224">
        <f t="shared" si="10"/>
        <v>0</v>
      </c>
      <c r="I171" s="107">
        <f t="shared" si="11"/>
        <v>0</v>
      </c>
      <c r="M171" s="223"/>
    </row>
    <row r="172" spans="1:13">
      <c r="A172" s="105">
        <f t="shared" si="12"/>
        <v>166</v>
      </c>
      <c r="B172" s="126"/>
      <c r="C172" s="130"/>
      <c r="D172" s="105"/>
      <c r="E172" s="237">
        <f t="shared" si="9"/>
        <v>0</v>
      </c>
      <c r="F172" s="105"/>
      <c r="G172" s="145"/>
      <c r="H172" s="224">
        <f t="shared" si="10"/>
        <v>0</v>
      </c>
      <c r="I172" s="107">
        <f t="shared" si="11"/>
        <v>0</v>
      </c>
      <c r="M172" s="223"/>
    </row>
    <row r="173" spans="1:13">
      <c r="A173" s="105">
        <f t="shared" si="12"/>
        <v>167</v>
      </c>
      <c r="B173" s="126"/>
      <c r="C173" s="130"/>
      <c r="D173" s="105"/>
      <c r="E173" s="237">
        <f t="shared" si="9"/>
        <v>0</v>
      </c>
      <c r="F173" s="105"/>
      <c r="G173" s="145"/>
      <c r="H173" s="224">
        <f t="shared" si="10"/>
        <v>0</v>
      </c>
      <c r="I173" s="107">
        <f t="shared" si="11"/>
        <v>0</v>
      </c>
      <c r="M173" s="223"/>
    </row>
    <row r="174" spans="1:13">
      <c r="A174" s="105">
        <f t="shared" si="12"/>
        <v>168</v>
      </c>
      <c r="B174" s="126"/>
      <c r="C174" s="130"/>
      <c r="D174" s="105"/>
      <c r="E174" s="237">
        <f t="shared" si="9"/>
        <v>0</v>
      </c>
      <c r="F174" s="105"/>
      <c r="G174" s="145"/>
      <c r="H174" s="224">
        <f t="shared" si="10"/>
        <v>0</v>
      </c>
      <c r="I174" s="107">
        <f t="shared" si="11"/>
        <v>0</v>
      </c>
      <c r="M174" s="223"/>
    </row>
    <row r="175" spans="1:13">
      <c r="A175" s="105">
        <f t="shared" si="12"/>
        <v>169</v>
      </c>
      <c r="B175" s="126"/>
      <c r="C175" s="130"/>
      <c r="D175" s="105"/>
      <c r="E175" s="237">
        <f t="shared" si="9"/>
        <v>0</v>
      </c>
      <c r="F175" s="105"/>
      <c r="G175" s="145"/>
      <c r="H175" s="224">
        <f t="shared" si="10"/>
        <v>0</v>
      </c>
      <c r="I175" s="107">
        <f t="shared" si="11"/>
        <v>0</v>
      </c>
      <c r="M175" s="223"/>
    </row>
    <row r="176" spans="1:13">
      <c r="A176" s="105">
        <f t="shared" si="12"/>
        <v>170</v>
      </c>
      <c r="B176" s="126"/>
      <c r="C176" s="130"/>
      <c r="D176" s="105"/>
      <c r="E176" s="237">
        <f t="shared" si="9"/>
        <v>0</v>
      </c>
      <c r="F176" s="105"/>
      <c r="G176" s="145"/>
      <c r="H176" s="224">
        <f t="shared" si="10"/>
        <v>0</v>
      </c>
      <c r="I176" s="107">
        <f t="shared" si="11"/>
        <v>0</v>
      </c>
      <c r="M176" s="223"/>
    </row>
    <row r="177" spans="1:13">
      <c r="A177" s="105">
        <f t="shared" si="12"/>
        <v>171</v>
      </c>
      <c r="B177" s="126"/>
      <c r="C177" s="130"/>
      <c r="D177" s="105"/>
      <c r="E177" s="237">
        <f t="shared" si="9"/>
        <v>0</v>
      </c>
      <c r="F177" s="105"/>
      <c r="G177" s="145"/>
      <c r="H177" s="224">
        <f t="shared" si="10"/>
        <v>0</v>
      </c>
      <c r="I177" s="107">
        <f t="shared" si="11"/>
        <v>0</v>
      </c>
      <c r="M177" s="223"/>
    </row>
    <row r="178" spans="1:13">
      <c r="A178" s="105">
        <f t="shared" si="12"/>
        <v>172</v>
      </c>
      <c r="B178" s="126"/>
      <c r="C178" s="130"/>
      <c r="D178" s="105"/>
      <c r="E178" s="237">
        <f t="shared" si="9"/>
        <v>0</v>
      </c>
      <c r="F178" s="105"/>
      <c r="G178" s="145"/>
      <c r="H178" s="224">
        <f t="shared" si="10"/>
        <v>0</v>
      </c>
      <c r="I178" s="107">
        <f t="shared" si="11"/>
        <v>0</v>
      </c>
      <c r="M178" s="223"/>
    </row>
    <row r="179" spans="1:13">
      <c r="A179" s="105">
        <f t="shared" si="12"/>
        <v>173</v>
      </c>
      <c r="B179" s="126"/>
      <c r="C179" s="130"/>
      <c r="D179" s="105"/>
      <c r="E179" s="237">
        <f t="shared" si="9"/>
        <v>0</v>
      </c>
      <c r="F179" s="105"/>
      <c r="G179" s="145"/>
      <c r="H179" s="224">
        <f t="shared" si="10"/>
        <v>0</v>
      </c>
      <c r="I179" s="107">
        <f t="shared" si="11"/>
        <v>0</v>
      </c>
      <c r="M179" s="223"/>
    </row>
    <row r="180" spans="1:13">
      <c r="A180" s="105">
        <f t="shared" si="12"/>
        <v>174</v>
      </c>
      <c r="B180" s="126"/>
      <c r="C180" s="130"/>
      <c r="D180" s="105"/>
      <c r="E180" s="237">
        <f t="shared" si="9"/>
        <v>0</v>
      </c>
      <c r="F180" s="105"/>
      <c r="G180" s="145"/>
      <c r="H180" s="224">
        <f t="shared" si="10"/>
        <v>0</v>
      </c>
      <c r="I180" s="107">
        <f t="shared" si="11"/>
        <v>0</v>
      </c>
      <c r="M180" s="223"/>
    </row>
    <row r="181" spans="1:13">
      <c r="A181" s="105">
        <f t="shared" si="12"/>
        <v>175</v>
      </c>
      <c r="B181" s="126"/>
      <c r="C181" s="130"/>
      <c r="D181" s="105"/>
      <c r="E181" s="237">
        <f t="shared" si="9"/>
        <v>0</v>
      </c>
      <c r="F181" s="105"/>
      <c r="G181" s="145"/>
      <c r="H181" s="224">
        <f t="shared" si="10"/>
        <v>0</v>
      </c>
      <c r="I181" s="107">
        <f t="shared" si="11"/>
        <v>0</v>
      </c>
      <c r="M181" s="223"/>
    </row>
    <row r="182" spans="1:13">
      <c r="A182" s="105">
        <f t="shared" si="12"/>
        <v>176</v>
      </c>
      <c r="B182" s="126"/>
      <c r="C182" s="130"/>
      <c r="D182" s="105"/>
      <c r="E182" s="237">
        <f t="shared" si="9"/>
        <v>0</v>
      </c>
      <c r="F182" s="105"/>
      <c r="G182" s="145"/>
      <c r="H182" s="224">
        <f t="shared" si="10"/>
        <v>0</v>
      </c>
      <c r="I182" s="107">
        <f t="shared" si="11"/>
        <v>0</v>
      </c>
      <c r="M182" s="223"/>
    </row>
    <row r="183" spans="1:13">
      <c r="A183" s="105">
        <f t="shared" si="12"/>
        <v>177</v>
      </c>
      <c r="B183" s="126"/>
      <c r="C183" s="130"/>
      <c r="D183" s="105"/>
      <c r="E183" s="237">
        <f t="shared" si="9"/>
        <v>0</v>
      </c>
      <c r="F183" s="105"/>
      <c r="G183" s="145"/>
      <c r="H183" s="224">
        <f t="shared" si="10"/>
        <v>0</v>
      </c>
      <c r="I183" s="107">
        <f t="shared" si="11"/>
        <v>0</v>
      </c>
      <c r="M183" s="223"/>
    </row>
    <row r="184" spans="1:13">
      <c r="A184" s="105">
        <f t="shared" si="12"/>
        <v>178</v>
      </c>
      <c r="B184" s="126"/>
      <c r="C184" s="130"/>
      <c r="D184" s="105"/>
      <c r="E184" s="237">
        <f t="shared" si="9"/>
        <v>0</v>
      </c>
      <c r="F184" s="105"/>
      <c r="G184" s="145"/>
      <c r="H184" s="224">
        <f t="shared" si="10"/>
        <v>0</v>
      </c>
      <c r="I184" s="107">
        <f t="shared" si="11"/>
        <v>0</v>
      </c>
      <c r="M184" s="223"/>
    </row>
    <row r="185" spans="1:13">
      <c r="A185" s="105">
        <f t="shared" si="12"/>
        <v>179</v>
      </c>
      <c r="B185" s="126"/>
      <c r="C185" s="130"/>
      <c r="D185" s="105"/>
      <c r="E185" s="237">
        <f t="shared" si="9"/>
        <v>0</v>
      </c>
      <c r="F185" s="105"/>
      <c r="G185" s="145"/>
      <c r="H185" s="224">
        <f t="shared" si="10"/>
        <v>0</v>
      </c>
      <c r="I185" s="107">
        <f t="shared" si="11"/>
        <v>0</v>
      </c>
      <c r="M185" s="223"/>
    </row>
    <row r="186" spans="1:13">
      <c r="A186" s="105">
        <f t="shared" si="12"/>
        <v>180</v>
      </c>
      <c r="B186" s="126"/>
      <c r="C186" s="130"/>
      <c r="D186" s="105"/>
      <c r="E186" s="237">
        <f t="shared" si="9"/>
        <v>0</v>
      </c>
      <c r="F186" s="105"/>
      <c r="G186" s="145"/>
      <c r="H186" s="224">
        <f t="shared" si="10"/>
        <v>0</v>
      </c>
      <c r="I186" s="107">
        <f t="shared" si="11"/>
        <v>0</v>
      </c>
      <c r="M186" s="223"/>
    </row>
    <row r="187" spans="1:13">
      <c r="A187" s="105">
        <f t="shared" si="12"/>
        <v>181</v>
      </c>
      <c r="B187" s="126"/>
      <c r="C187" s="130"/>
      <c r="D187" s="105"/>
      <c r="E187" s="237">
        <f t="shared" si="9"/>
        <v>0</v>
      </c>
      <c r="F187" s="105"/>
      <c r="G187" s="145"/>
      <c r="H187" s="224">
        <f t="shared" si="10"/>
        <v>0</v>
      </c>
      <c r="I187" s="107">
        <f t="shared" si="11"/>
        <v>0</v>
      </c>
      <c r="M187" s="223"/>
    </row>
    <row r="188" spans="1:13">
      <c r="A188" s="105">
        <f t="shared" si="12"/>
        <v>182</v>
      </c>
      <c r="B188" s="126"/>
      <c r="C188" s="130"/>
      <c r="D188" s="105"/>
      <c r="E188" s="237">
        <f t="shared" si="9"/>
        <v>0</v>
      </c>
      <c r="F188" s="105"/>
      <c r="G188" s="145"/>
      <c r="H188" s="224">
        <f t="shared" si="10"/>
        <v>0</v>
      </c>
      <c r="I188" s="107">
        <f t="shared" si="11"/>
        <v>0</v>
      </c>
      <c r="M188" s="223"/>
    </row>
    <row r="189" spans="1:13">
      <c r="A189" s="105">
        <f t="shared" si="12"/>
        <v>183</v>
      </c>
      <c r="B189" s="126"/>
      <c r="C189" s="130"/>
      <c r="D189" s="105"/>
      <c r="E189" s="237">
        <f t="shared" si="9"/>
        <v>0</v>
      </c>
      <c r="F189" s="105"/>
      <c r="G189" s="145"/>
      <c r="H189" s="224">
        <f t="shared" si="10"/>
        <v>0</v>
      </c>
      <c r="I189" s="107">
        <f t="shared" si="11"/>
        <v>0</v>
      </c>
      <c r="M189" s="223"/>
    </row>
    <row r="190" spans="1:13">
      <c r="A190" s="105">
        <f t="shared" si="12"/>
        <v>184</v>
      </c>
      <c r="B190" s="126"/>
      <c r="C190" s="130"/>
      <c r="D190" s="105"/>
      <c r="E190" s="237">
        <f t="shared" si="9"/>
        <v>0</v>
      </c>
      <c r="F190" s="105"/>
      <c r="G190" s="145"/>
      <c r="H190" s="224">
        <f t="shared" si="10"/>
        <v>0</v>
      </c>
      <c r="I190" s="107">
        <f t="shared" si="11"/>
        <v>0</v>
      </c>
      <c r="M190" s="223"/>
    </row>
    <row r="191" spans="1:13">
      <c r="A191" s="105">
        <f t="shared" si="12"/>
        <v>185</v>
      </c>
      <c r="B191" s="126"/>
      <c r="C191" s="130"/>
      <c r="D191" s="105"/>
      <c r="E191" s="237">
        <f t="shared" si="9"/>
        <v>0</v>
      </c>
      <c r="F191" s="105"/>
      <c r="G191" s="145"/>
      <c r="H191" s="224">
        <f t="shared" si="10"/>
        <v>0</v>
      </c>
      <c r="I191" s="107">
        <f t="shared" si="11"/>
        <v>0</v>
      </c>
      <c r="M191" s="223"/>
    </row>
    <row r="192" spans="1:13">
      <c r="A192" s="105">
        <f t="shared" si="12"/>
        <v>186</v>
      </c>
      <c r="B192" s="126"/>
      <c r="C192" s="130"/>
      <c r="D192" s="105"/>
      <c r="E192" s="237">
        <f t="shared" si="9"/>
        <v>0</v>
      </c>
      <c r="F192" s="105"/>
      <c r="G192" s="145"/>
      <c r="H192" s="224">
        <f t="shared" si="10"/>
        <v>0</v>
      </c>
      <c r="I192" s="107">
        <f t="shared" si="11"/>
        <v>0</v>
      </c>
      <c r="M192" s="223"/>
    </row>
    <row r="193" spans="1:13">
      <c r="A193" s="105">
        <f t="shared" si="12"/>
        <v>187</v>
      </c>
      <c r="B193" s="126"/>
      <c r="C193" s="130"/>
      <c r="D193" s="105"/>
      <c r="E193" s="237">
        <f t="shared" si="9"/>
        <v>0</v>
      </c>
      <c r="F193" s="105"/>
      <c r="G193" s="145"/>
      <c r="H193" s="224">
        <f t="shared" si="10"/>
        <v>0</v>
      </c>
      <c r="I193" s="107">
        <f t="shared" si="11"/>
        <v>0</v>
      </c>
      <c r="M193" s="223"/>
    </row>
    <row r="194" spans="1:13">
      <c r="A194" s="105">
        <f t="shared" si="12"/>
        <v>188</v>
      </c>
      <c r="B194" s="126"/>
      <c r="C194" s="130"/>
      <c r="D194" s="105"/>
      <c r="E194" s="237">
        <f t="shared" si="9"/>
        <v>0</v>
      </c>
      <c r="F194" s="105"/>
      <c r="G194" s="145"/>
      <c r="H194" s="224">
        <f t="shared" si="10"/>
        <v>0</v>
      </c>
      <c r="I194" s="107">
        <f t="shared" si="11"/>
        <v>0</v>
      </c>
      <c r="M194" s="223"/>
    </row>
    <row r="195" spans="1:13">
      <c r="A195" s="105">
        <f t="shared" si="12"/>
        <v>189</v>
      </c>
      <c r="B195" s="126"/>
      <c r="C195" s="130"/>
      <c r="D195" s="105"/>
      <c r="E195" s="237">
        <f t="shared" si="9"/>
        <v>0</v>
      </c>
      <c r="F195" s="105"/>
      <c r="G195" s="145"/>
      <c r="H195" s="224">
        <f t="shared" si="10"/>
        <v>0</v>
      </c>
      <c r="I195" s="107">
        <f t="shared" si="11"/>
        <v>0</v>
      </c>
      <c r="M195" s="223"/>
    </row>
    <row r="196" spans="1:13">
      <c r="A196" s="105">
        <f t="shared" si="12"/>
        <v>190</v>
      </c>
      <c r="B196" s="126"/>
      <c r="C196" s="130"/>
      <c r="D196" s="105"/>
      <c r="E196" s="237">
        <f t="shared" si="9"/>
        <v>0</v>
      </c>
      <c r="F196" s="105"/>
      <c r="G196" s="145"/>
      <c r="H196" s="224">
        <f t="shared" si="10"/>
        <v>0</v>
      </c>
      <c r="I196" s="107">
        <f t="shared" si="11"/>
        <v>0</v>
      </c>
      <c r="M196" s="223"/>
    </row>
    <row r="197" spans="1:13">
      <c r="A197" s="105">
        <f t="shared" si="12"/>
        <v>191</v>
      </c>
      <c r="B197" s="126"/>
      <c r="C197" s="130"/>
      <c r="D197" s="105"/>
      <c r="E197" s="237">
        <f t="shared" si="9"/>
        <v>0</v>
      </c>
      <c r="F197" s="105"/>
      <c r="G197" s="145"/>
      <c r="H197" s="224">
        <f t="shared" si="10"/>
        <v>0</v>
      </c>
      <c r="I197" s="107">
        <f t="shared" si="11"/>
        <v>0</v>
      </c>
      <c r="M197" s="223"/>
    </row>
    <row r="198" spans="1:13">
      <c r="A198" s="105">
        <f t="shared" si="12"/>
        <v>192</v>
      </c>
      <c r="B198" s="126"/>
      <c r="C198" s="130"/>
      <c r="D198" s="105"/>
      <c r="E198" s="237">
        <f t="shared" si="9"/>
        <v>0</v>
      </c>
      <c r="F198" s="105"/>
      <c r="G198" s="145"/>
      <c r="H198" s="224">
        <f t="shared" si="10"/>
        <v>0</v>
      </c>
      <c r="I198" s="107">
        <f t="shared" si="11"/>
        <v>0</v>
      </c>
      <c r="M198" s="223"/>
    </row>
    <row r="199" spans="1:13">
      <c r="A199" s="105">
        <f t="shared" si="12"/>
        <v>193</v>
      </c>
      <c r="B199" s="126"/>
      <c r="C199" s="130"/>
      <c r="D199" s="105"/>
      <c r="E199" s="237">
        <f t="shared" si="9"/>
        <v>0</v>
      </c>
      <c r="F199" s="105"/>
      <c r="G199" s="145"/>
      <c r="H199" s="224">
        <f t="shared" si="10"/>
        <v>0</v>
      </c>
      <c r="I199" s="107">
        <f t="shared" si="11"/>
        <v>0</v>
      </c>
      <c r="M199" s="223"/>
    </row>
    <row r="200" spans="1:13" ht="16.5" customHeight="1">
      <c r="A200" s="105">
        <f t="shared" si="12"/>
        <v>194</v>
      </c>
      <c r="B200" s="126"/>
      <c r="C200" s="130"/>
      <c r="D200" s="105"/>
      <c r="E200" s="237">
        <f t="shared" ref="E200:E263" si="13">ROUND(D200/$E$4,3)</f>
        <v>0</v>
      </c>
      <c r="F200" s="105"/>
      <c r="G200" s="145"/>
      <c r="H200" s="224">
        <f t="shared" ref="H200:H263" si="14">ROUND(G200*0.2359,2)</f>
        <v>0</v>
      </c>
      <c r="I200" s="107">
        <f t="shared" ref="I200:I263" si="15">G200+H200</f>
        <v>0</v>
      </c>
      <c r="M200" s="223"/>
    </row>
    <row r="201" spans="1:13">
      <c r="A201" s="105">
        <f t="shared" ref="A201:A264" si="16">A200+1</f>
        <v>195</v>
      </c>
      <c r="B201" s="126"/>
      <c r="C201" s="130"/>
      <c r="D201" s="105"/>
      <c r="E201" s="237">
        <f t="shared" si="13"/>
        <v>0</v>
      </c>
      <c r="F201" s="105"/>
      <c r="G201" s="145"/>
      <c r="H201" s="224">
        <f t="shared" si="14"/>
        <v>0</v>
      </c>
      <c r="I201" s="107">
        <f t="shared" si="15"/>
        <v>0</v>
      </c>
      <c r="M201" s="223"/>
    </row>
    <row r="202" spans="1:13">
      <c r="A202" s="105">
        <f t="shared" si="16"/>
        <v>196</v>
      </c>
      <c r="B202" s="126"/>
      <c r="C202" s="130"/>
      <c r="D202" s="105"/>
      <c r="E202" s="237">
        <f t="shared" si="13"/>
        <v>0</v>
      </c>
      <c r="F202" s="105"/>
      <c r="G202" s="145"/>
      <c r="H202" s="224">
        <f t="shared" si="14"/>
        <v>0</v>
      </c>
      <c r="I202" s="107">
        <f t="shared" si="15"/>
        <v>0</v>
      </c>
      <c r="M202" s="223"/>
    </row>
    <row r="203" spans="1:13">
      <c r="A203" s="105">
        <f t="shared" si="16"/>
        <v>197</v>
      </c>
      <c r="B203" s="126"/>
      <c r="C203" s="130"/>
      <c r="D203" s="105"/>
      <c r="E203" s="237">
        <f t="shared" si="13"/>
        <v>0</v>
      </c>
      <c r="F203" s="105"/>
      <c r="G203" s="145"/>
      <c r="H203" s="224">
        <f t="shared" si="14"/>
        <v>0</v>
      </c>
      <c r="I203" s="107">
        <f t="shared" si="15"/>
        <v>0</v>
      </c>
      <c r="M203" s="223"/>
    </row>
    <row r="204" spans="1:13">
      <c r="A204" s="105">
        <f t="shared" si="16"/>
        <v>198</v>
      </c>
      <c r="B204" s="126"/>
      <c r="C204" s="130"/>
      <c r="D204" s="105"/>
      <c r="E204" s="237">
        <f t="shared" si="13"/>
        <v>0</v>
      </c>
      <c r="F204" s="105"/>
      <c r="G204" s="145"/>
      <c r="H204" s="224">
        <f t="shared" si="14"/>
        <v>0</v>
      </c>
      <c r="I204" s="107">
        <f t="shared" si="15"/>
        <v>0</v>
      </c>
      <c r="M204" s="223"/>
    </row>
    <row r="205" spans="1:13">
      <c r="A205" s="105">
        <f t="shared" si="16"/>
        <v>199</v>
      </c>
      <c r="B205" s="126"/>
      <c r="C205" s="130"/>
      <c r="D205" s="105"/>
      <c r="E205" s="237">
        <f t="shared" si="13"/>
        <v>0</v>
      </c>
      <c r="F205" s="105"/>
      <c r="G205" s="145"/>
      <c r="H205" s="224">
        <f t="shared" si="14"/>
        <v>0</v>
      </c>
      <c r="I205" s="107">
        <f t="shared" si="15"/>
        <v>0</v>
      </c>
      <c r="M205" s="223"/>
    </row>
    <row r="206" spans="1:13">
      <c r="A206" s="105">
        <f t="shared" si="16"/>
        <v>200</v>
      </c>
      <c r="B206" s="126"/>
      <c r="C206" s="130"/>
      <c r="D206" s="105"/>
      <c r="E206" s="237">
        <f t="shared" si="13"/>
        <v>0</v>
      </c>
      <c r="F206" s="105"/>
      <c r="G206" s="145"/>
      <c r="H206" s="224">
        <f t="shared" si="14"/>
        <v>0</v>
      </c>
      <c r="I206" s="107">
        <f t="shared" si="15"/>
        <v>0</v>
      </c>
      <c r="M206" s="223"/>
    </row>
    <row r="207" spans="1:13">
      <c r="A207" s="105">
        <f t="shared" si="16"/>
        <v>201</v>
      </c>
      <c r="B207" s="126"/>
      <c r="C207" s="130"/>
      <c r="D207" s="105"/>
      <c r="E207" s="237">
        <f t="shared" si="13"/>
        <v>0</v>
      </c>
      <c r="F207" s="105"/>
      <c r="G207" s="145"/>
      <c r="H207" s="224">
        <f t="shared" si="14"/>
        <v>0</v>
      </c>
      <c r="I207" s="107">
        <f t="shared" si="15"/>
        <v>0</v>
      </c>
      <c r="M207" s="223"/>
    </row>
    <row r="208" spans="1:13">
      <c r="A208" s="105">
        <f t="shared" si="16"/>
        <v>202</v>
      </c>
      <c r="B208" s="126"/>
      <c r="C208" s="130"/>
      <c r="D208" s="105"/>
      <c r="E208" s="237">
        <f t="shared" si="13"/>
        <v>0</v>
      </c>
      <c r="F208" s="105"/>
      <c r="G208" s="145"/>
      <c r="H208" s="224">
        <f t="shared" si="14"/>
        <v>0</v>
      </c>
      <c r="I208" s="107">
        <f t="shared" si="15"/>
        <v>0</v>
      </c>
      <c r="M208" s="223"/>
    </row>
    <row r="209" spans="1:13">
      <c r="A209" s="105">
        <f t="shared" si="16"/>
        <v>203</v>
      </c>
      <c r="B209" s="126"/>
      <c r="C209" s="130"/>
      <c r="D209" s="105"/>
      <c r="E209" s="237">
        <f t="shared" si="13"/>
        <v>0</v>
      </c>
      <c r="F209" s="105"/>
      <c r="G209" s="145"/>
      <c r="H209" s="224">
        <f t="shared" si="14"/>
        <v>0</v>
      </c>
      <c r="I209" s="107">
        <f t="shared" si="15"/>
        <v>0</v>
      </c>
      <c r="M209" s="223"/>
    </row>
    <row r="210" spans="1:13">
      <c r="A210" s="105">
        <f t="shared" si="16"/>
        <v>204</v>
      </c>
      <c r="B210" s="126"/>
      <c r="C210" s="130"/>
      <c r="D210" s="105"/>
      <c r="E210" s="237">
        <f t="shared" si="13"/>
        <v>0</v>
      </c>
      <c r="F210" s="105"/>
      <c r="G210" s="145"/>
      <c r="H210" s="224">
        <f t="shared" si="14"/>
        <v>0</v>
      </c>
      <c r="I210" s="107">
        <f t="shared" si="15"/>
        <v>0</v>
      </c>
      <c r="M210" s="223"/>
    </row>
    <row r="211" spans="1:13">
      <c r="A211" s="105">
        <f t="shared" si="16"/>
        <v>205</v>
      </c>
      <c r="B211" s="126"/>
      <c r="C211" s="130"/>
      <c r="D211" s="105"/>
      <c r="E211" s="237">
        <f t="shared" si="13"/>
        <v>0</v>
      </c>
      <c r="F211" s="105"/>
      <c r="G211" s="145"/>
      <c r="H211" s="224">
        <f t="shared" si="14"/>
        <v>0</v>
      </c>
      <c r="I211" s="107">
        <f t="shared" si="15"/>
        <v>0</v>
      </c>
      <c r="M211" s="223"/>
    </row>
    <row r="212" spans="1:13">
      <c r="A212" s="105">
        <f t="shared" si="16"/>
        <v>206</v>
      </c>
      <c r="B212" s="126"/>
      <c r="C212" s="130"/>
      <c r="D212" s="105"/>
      <c r="E212" s="237">
        <f t="shared" si="13"/>
        <v>0</v>
      </c>
      <c r="F212" s="105"/>
      <c r="G212" s="145"/>
      <c r="H212" s="224">
        <f t="shared" si="14"/>
        <v>0</v>
      </c>
      <c r="I212" s="107">
        <f t="shared" si="15"/>
        <v>0</v>
      </c>
      <c r="M212" s="223"/>
    </row>
    <row r="213" spans="1:13">
      <c r="A213" s="105">
        <f t="shared" si="16"/>
        <v>207</v>
      </c>
      <c r="B213" s="126"/>
      <c r="C213" s="130"/>
      <c r="D213" s="105"/>
      <c r="E213" s="237">
        <f t="shared" si="13"/>
        <v>0</v>
      </c>
      <c r="F213" s="105"/>
      <c r="G213" s="145"/>
      <c r="H213" s="224">
        <f t="shared" si="14"/>
        <v>0</v>
      </c>
      <c r="I213" s="107">
        <f t="shared" si="15"/>
        <v>0</v>
      </c>
      <c r="M213" s="223"/>
    </row>
    <row r="214" spans="1:13">
      <c r="A214" s="105">
        <f t="shared" si="16"/>
        <v>208</v>
      </c>
      <c r="B214" s="126"/>
      <c r="C214" s="130"/>
      <c r="D214" s="105"/>
      <c r="E214" s="237">
        <f t="shared" si="13"/>
        <v>0</v>
      </c>
      <c r="F214" s="105"/>
      <c r="G214" s="145"/>
      <c r="H214" s="224">
        <f t="shared" si="14"/>
        <v>0</v>
      </c>
      <c r="I214" s="107">
        <f t="shared" si="15"/>
        <v>0</v>
      </c>
      <c r="M214" s="223"/>
    </row>
    <row r="215" spans="1:13">
      <c r="A215" s="105">
        <f t="shared" si="16"/>
        <v>209</v>
      </c>
      <c r="B215" s="126"/>
      <c r="C215" s="130"/>
      <c r="D215" s="105"/>
      <c r="E215" s="237">
        <f t="shared" si="13"/>
        <v>0</v>
      </c>
      <c r="F215" s="105"/>
      <c r="G215" s="145"/>
      <c r="H215" s="224">
        <f t="shared" si="14"/>
        <v>0</v>
      </c>
      <c r="I215" s="107">
        <f t="shared" si="15"/>
        <v>0</v>
      </c>
      <c r="M215" s="223"/>
    </row>
    <row r="216" spans="1:13">
      <c r="A216" s="105">
        <f t="shared" si="16"/>
        <v>210</v>
      </c>
      <c r="B216" s="126"/>
      <c r="C216" s="130"/>
      <c r="D216" s="105"/>
      <c r="E216" s="237">
        <f t="shared" si="13"/>
        <v>0</v>
      </c>
      <c r="F216" s="105"/>
      <c r="G216" s="145"/>
      <c r="H216" s="224">
        <f t="shared" si="14"/>
        <v>0</v>
      </c>
      <c r="I216" s="107">
        <f t="shared" si="15"/>
        <v>0</v>
      </c>
      <c r="M216" s="223"/>
    </row>
    <row r="217" spans="1:13">
      <c r="A217" s="105">
        <f t="shared" si="16"/>
        <v>211</v>
      </c>
      <c r="B217" s="126"/>
      <c r="C217" s="130"/>
      <c r="D217" s="105"/>
      <c r="E217" s="237">
        <f t="shared" si="13"/>
        <v>0</v>
      </c>
      <c r="F217" s="105"/>
      <c r="G217" s="145"/>
      <c r="H217" s="224">
        <f t="shared" si="14"/>
        <v>0</v>
      </c>
      <c r="I217" s="107">
        <f t="shared" si="15"/>
        <v>0</v>
      </c>
      <c r="M217" s="223"/>
    </row>
    <row r="218" spans="1:13">
      <c r="A218" s="105">
        <f t="shared" si="16"/>
        <v>212</v>
      </c>
      <c r="B218" s="126"/>
      <c r="C218" s="130"/>
      <c r="D218" s="105"/>
      <c r="E218" s="237">
        <f t="shared" si="13"/>
        <v>0</v>
      </c>
      <c r="F218" s="105"/>
      <c r="G218" s="145"/>
      <c r="H218" s="224">
        <f t="shared" si="14"/>
        <v>0</v>
      </c>
      <c r="I218" s="107">
        <f t="shared" si="15"/>
        <v>0</v>
      </c>
      <c r="M218" s="223"/>
    </row>
    <row r="219" spans="1:13">
      <c r="A219" s="105">
        <f t="shared" si="16"/>
        <v>213</v>
      </c>
      <c r="B219" s="126"/>
      <c r="C219" s="130"/>
      <c r="D219" s="105"/>
      <c r="E219" s="237">
        <f t="shared" si="13"/>
        <v>0</v>
      </c>
      <c r="F219" s="105"/>
      <c r="G219" s="145"/>
      <c r="H219" s="224">
        <f t="shared" si="14"/>
        <v>0</v>
      </c>
      <c r="I219" s="107">
        <f t="shared" si="15"/>
        <v>0</v>
      </c>
      <c r="M219" s="223"/>
    </row>
    <row r="220" spans="1:13">
      <c r="A220" s="105">
        <f t="shared" si="16"/>
        <v>214</v>
      </c>
      <c r="B220" s="126"/>
      <c r="C220" s="130"/>
      <c r="D220" s="105"/>
      <c r="E220" s="237">
        <f t="shared" si="13"/>
        <v>0</v>
      </c>
      <c r="F220" s="105"/>
      <c r="G220" s="145"/>
      <c r="H220" s="224">
        <f t="shared" si="14"/>
        <v>0</v>
      </c>
      <c r="I220" s="107">
        <f t="shared" si="15"/>
        <v>0</v>
      </c>
      <c r="M220" s="223"/>
    </row>
    <row r="221" spans="1:13">
      <c r="A221" s="105">
        <f t="shared" si="16"/>
        <v>215</v>
      </c>
      <c r="B221" s="126"/>
      <c r="C221" s="130"/>
      <c r="D221" s="105"/>
      <c r="E221" s="237">
        <f t="shared" si="13"/>
        <v>0</v>
      </c>
      <c r="F221" s="105"/>
      <c r="G221" s="145"/>
      <c r="H221" s="224">
        <f t="shared" si="14"/>
        <v>0</v>
      </c>
      <c r="I221" s="107">
        <f t="shared" si="15"/>
        <v>0</v>
      </c>
      <c r="M221" s="223"/>
    </row>
    <row r="222" spans="1:13">
      <c r="A222" s="105">
        <f t="shared" si="16"/>
        <v>216</v>
      </c>
      <c r="B222" s="126"/>
      <c r="C222" s="130"/>
      <c r="D222" s="105"/>
      <c r="E222" s="237">
        <f t="shared" si="13"/>
        <v>0</v>
      </c>
      <c r="F222" s="105"/>
      <c r="G222" s="145"/>
      <c r="H222" s="224">
        <f t="shared" si="14"/>
        <v>0</v>
      </c>
      <c r="I222" s="107">
        <f t="shared" si="15"/>
        <v>0</v>
      </c>
      <c r="M222" s="223"/>
    </row>
    <row r="223" spans="1:13">
      <c r="A223" s="105">
        <f t="shared" si="16"/>
        <v>217</v>
      </c>
      <c r="B223" s="126"/>
      <c r="C223" s="130"/>
      <c r="D223" s="105"/>
      <c r="E223" s="237">
        <f t="shared" si="13"/>
        <v>0</v>
      </c>
      <c r="F223" s="105"/>
      <c r="G223" s="145"/>
      <c r="H223" s="224">
        <f t="shared" si="14"/>
        <v>0</v>
      </c>
      <c r="I223" s="107">
        <f t="shared" si="15"/>
        <v>0</v>
      </c>
      <c r="M223" s="223"/>
    </row>
    <row r="224" spans="1:13">
      <c r="A224" s="105">
        <f t="shared" si="16"/>
        <v>218</v>
      </c>
      <c r="B224" s="126"/>
      <c r="C224" s="130"/>
      <c r="D224" s="105"/>
      <c r="E224" s="237">
        <f t="shared" si="13"/>
        <v>0</v>
      </c>
      <c r="F224" s="105"/>
      <c r="G224" s="145"/>
      <c r="H224" s="224">
        <f t="shared" si="14"/>
        <v>0</v>
      </c>
      <c r="I224" s="107">
        <f t="shared" si="15"/>
        <v>0</v>
      </c>
      <c r="M224" s="223"/>
    </row>
    <row r="225" spans="1:13">
      <c r="A225" s="105">
        <f t="shared" si="16"/>
        <v>219</v>
      </c>
      <c r="B225" s="126"/>
      <c r="C225" s="130"/>
      <c r="D225" s="105"/>
      <c r="E225" s="237">
        <f t="shared" si="13"/>
        <v>0</v>
      </c>
      <c r="F225" s="105"/>
      <c r="G225" s="145"/>
      <c r="H225" s="224">
        <f t="shared" si="14"/>
        <v>0</v>
      </c>
      <c r="I225" s="107">
        <f t="shared" si="15"/>
        <v>0</v>
      </c>
      <c r="M225" s="223"/>
    </row>
    <row r="226" spans="1:13">
      <c r="A226" s="105">
        <f t="shared" si="16"/>
        <v>220</v>
      </c>
      <c r="B226" s="126"/>
      <c r="C226" s="130"/>
      <c r="D226" s="105"/>
      <c r="E226" s="237">
        <f t="shared" si="13"/>
        <v>0</v>
      </c>
      <c r="F226" s="105"/>
      <c r="G226" s="145"/>
      <c r="H226" s="224">
        <f t="shared" si="14"/>
        <v>0</v>
      </c>
      <c r="I226" s="107">
        <f t="shared" si="15"/>
        <v>0</v>
      </c>
      <c r="M226" s="223"/>
    </row>
    <row r="227" spans="1:13">
      <c r="A227" s="105">
        <f t="shared" si="16"/>
        <v>221</v>
      </c>
      <c r="B227" s="126"/>
      <c r="C227" s="130"/>
      <c r="D227" s="105"/>
      <c r="E227" s="237">
        <f t="shared" si="13"/>
        <v>0</v>
      </c>
      <c r="F227" s="105"/>
      <c r="G227" s="145"/>
      <c r="H227" s="224">
        <f t="shared" si="14"/>
        <v>0</v>
      </c>
      <c r="I227" s="107">
        <f t="shared" si="15"/>
        <v>0</v>
      </c>
      <c r="M227" s="223"/>
    </row>
    <row r="228" spans="1:13">
      <c r="A228" s="105">
        <f t="shared" si="16"/>
        <v>222</v>
      </c>
      <c r="B228" s="126"/>
      <c r="C228" s="130"/>
      <c r="D228" s="105"/>
      <c r="E228" s="237">
        <f t="shared" si="13"/>
        <v>0</v>
      </c>
      <c r="F228" s="105"/>
      <c r="G228" s="145"/>
      <c r="H228" s="224">
        <f t="shared" si="14"/>
        <v>0</v>
      </c>
      <c r="I228" s="107">
        <f t="shared" si="15"/>
        <v>0</v>
      </c>
      <c r="M228" s="223"/>
    </row>
    <row r="229" spans="1:13">
      <c r="A229" s="105">
        <f t="shared" si="16"/>
        <v>223</v>
      </c>
      <c r="B229" s="126"/>
      <c r="C229" s="130"/>
      <c r="D229" s="105"/>
      <c r="E229" s="237">
        <f t="shared" si="13"/>
        <v>0</v>
      </c>
      <c r="F229" s="105"/>
      <c r="G229" s="145"/>
      <c r="H229" s="224">
        <f t="shared" si="14"/>
        <v>0</v>
      </c>
      <c r="I229" s="107">
        <f t="shared" si="15"/>
        <v>0</v>
      </c>
      <c r="M229" s="223"/>
    </row>
    <row r="230" spans="1:13">
      <c r="A230" s="105">
        <f t="shared" si="16"/>
        <v>224</v>
      </c>
      <c r="B230" s="126"/>
      <c r="C230" s="130"/>
      <c r="D230" s="105"/>
      <c r="E230" s="237">
        <f t="shared" si="13"/>
        <v>0</v>
      </c>
      <c r="F230" s="105"/>
      <c r="G230" s="145"/>
      <c r="H230" s="224">
        <f t="shared" si="14"/>
        <v>0</v>
      </c>
      <c r="I230" s="107">
        <f t="shared" si="15"/>
        <v>0</v>
      </c>
      <c r="M230" s="223"/>
    </row>
    <row r="231" spans="1:13">
      <c r="A231" s="105">
        <f t="shared" si="16"/>
        <v>225</v>
      </c>
      <c r="B231" s="126"/>
      <c r="C231" s="130"/>
      <c r="D231" s="105"/>
      <c r="E231" s="237">
        <f t="shared" si="13"/>
        <v>0</v>
      </c>
      <c r="F231" s="105"/>
      <c r="G231" s="145"/>
      <c r="H231" s="224">
        <f t="shared" si="14"/>
        <v>0</v>
      </c>
      <c r="I231" s="107">
        <f t="shared" si="15"/>
        <v>0</v>
      </c>
      <c r="M231" s="223"/>
    </row>
    <row r="232" spans="1:13">
      <c r="A232" s="105">
        <f t="shared" si="16"/>
        <v>226</v>
      </c>
      <c r="B232" s="126"/>
      <c r="C232" s="130"/>
      <c r="D232" s="105"/>
      <c r="E232" s="237">
        <f t="shared" si="13"/>
        <v>0</v>
      </c>
      <c r="F232" s="105"/>
      <c r="G232" s="145"/>
      <c r="H232" s="224">
        <f t="shared" si="14"/>
        <v>0</v>
      </c>
      <c r="I232" s="107">
        <f t="shared" si="15"/>
        <v>0</v>
      </c>
      <c r="M232" s="223"/>
    </row>
    <row r="233" spans="1:13">
      <c r="A233" s="105">
        <f t="shared" si="16"/>
        <v>227</v>
      </c>
      <c r="B233" s="126"/>
      <c r="C233" s="130"/>
      <c r="D233" s="105"/>
      <c r="E233" s="237">
        <f t="shared" si="13"/>
        <v>0</v>
      </c>
      <c r="F233" s="105"/>
      <c r="G233" s="145"/>
      <c r="H233" s="224">
        <f t="shared" si="14"/>
        <v>0</v>
      </c>
      <c r="I233" s="107">
        <f t="shared" si="15"/>
        <v>0</v>
      </c>
      <c r="M233" s="223"/>
    </row>
    <row r="234" spans="1:13">
      <c r="A234" s="105">
        <f t="shared" si="16"/>
        <v>228</v>
      </c>
      <c r="B234" s="126"/>
      <c r="C234" s="130"/>
      <c r="D234" s="105"/>
      <c r="E234" s="237">
        <f t="shared" si="13"/>
        <v>0</v>
      </c>
      <c r="F234" s="105"/>
      <c r="G234" s="145"/>
      <c r="H234" s="224">
        <f t="shared" si="14"/>
        <v>0</v>
      </c>
      <c r="I234" s="107">
        <f t="shared" si="15"/>
        <v>0</v>
      </c>
      <c r="M234" s="223"/>
    </row>
    <row r="235" spans="1:13">
      <c r="A235" s="105">
        <f t="shared" si="16"/>
        <v>229</v>
      </c>
      <c r="B235" s="126"/>
      <c r="C235" s="130"/>
      <c r="D235" s="105"/>
      <c r="E235" s="237">
        <f t="shared" si="13"/>
        <v>0</v>
      </c>
      <c r="F235" s="105"/>
      <c r="G235" s="145"/>
      <c r="H235" s="224">
        <f t="shared" si="14"/>
        <v>0</v>
      </c>
      <c r="I235" s="107">
        <f t="shared" si="15"/>
        <v>0</v>
      </c>
      <c r="M235" s="223"/>
    </row>
    <row r="236" spans="1:13">
      <c r="A236" s="105">
        <f t="shared" si="16"/>
        <v>230</v>
      </c>
      <c r="B236" s="126"/>
      <c r="C236" s="130"/>
      <c r="D236" s="105"/>
      <c r="E236" s="237">
        <f t="shared" si="13"/>
        <v>0</v>
      </c>
      <c r="F236" s="105"/>
      <c r="G236" s="145"/>
      <c r="H236" s="224">
        <f t="shared" si="14"/>
        <v>0</v>
      </c>
      <c r="I236" s="107">
        <f t="shared" si="15"/>
        <v>0</v>
      </c>
      <c r="M236" s="223"/>
    </row>
    <row r="237" spans="1:13">
      <c r="A237" s="105">
        <f t="shared" si="16"/>
        <v>231</v>
      </c>
      <c r="B237" s="126"/>
      <c r="C237" s="130"/>
      <c r="D237" s="105"/>
      <c r="E237" s="237">
        <f t="shared" si="13"/>
        <v>0</v>
      </c>
      <c r="F237" s="105"/>
      <c r="G237" s="145"/>
      <c r="H237" s="224">
        <f t="shared" si="14"/>
        <v>0</v>
      </c>
      <c r="I237" s="107">
        <f t="shared" si="15"/>
        <v>0</v>
      </c>
      <c r="M237" s="223"/>
    </row>
    <row r="238" spans="1:13">
      <c r="A238" s="105">
        <f t="shared" si="16"/>
        <v>232</v>
      </c>
      <c r="B238" s="126"/>
      <c r="C238" s="130"/>
      <c r="D238" s="105"/>
      <c r="E238" s="237">
        <f t="shared" si="13"/>
        <v>0</v>
      </c>
      <c r="F238" s="105"/>
      <c r="G238" s="145"/>
      <c r="H238" s="224">
        <f t="shared" si="14"/>
        <v>0</v>
      </c>
      <c r="I238" s="107">
        <f t="shared" si="15"/>
        <v>0</v>
      </c>
      <c r="M238" s="223"/>
    </row>
    <row r="239" spans="1:13">
      <c r="A239" s="105">
        <f t="shared" si="16"/>
        <v>233</v>
      </c>
      <c r="B239" s="126"/>
      <c r="C239" s="130"/>
      <c r="D239" s="105"/>
      <c r="E239" s="237">
        <f t="shared" si="13"/>
        <v>0</v>
      </c>
      <c r="F239" s="105"/>
      <c r="G239" s="145"/>
      <c r="H239" s="224">
        <f t="shared" si="14"/>
        <v>0</v>
      </c>
      <c r="I239" s="107">
        <f t="shared" si="15"/>
        <v>0</v>
      </c>
      <c r="M239" s="223"/>
    </row>
    <row r="240" spans="1:13">
      <c r="A240" s="105">
        <f t="shared" si="16"/>
        <v>234</v>
      </c>
      <c r="B240" s="126"/>
      <c r="C240" s="130"/>
      <c r="D240" s="105"/>
      <c r="E240" s="237">
        <f t="shared" si="13"/>
        <v>0</v>
      </c>
      <c r="F240" s="105"/>
      <c r="G240" s="145"/>
      <c r="H240" s="224">
        <f t="shared" si="14"/>
        <v>0</v>
      </c>
      <c r="I240" s="107">
        <f t="shared" si="15"/>
        <v>0</v>
      </c>
      <c r="M240" s="223"/>
    </row>
    <row r="241" spans="1:13">
      <c r="A241" s="105">
        <f t="shared" si="16"/>
        <v>235</v>
      </c>
      <c r="B241" s="126"/>
      <c r="C241" s="130"/>
      <c r="D241" s="105"/>
      <c r="E241" s="237">
        <f t="shared" si="13"/>
        <v>0</v>
      </c>
      <c r="F241" s="105"/>
      <c r="G241" s="145"/>
      <c r="H241" s="224">
        <f t="shared" si="14"/>
        <v>0</v>
      </c>
      <c r="I241" s="107">
        <f t="shared" si="15"/>
        <v>0</v>
      </c>
      <c r="M241" s="223"/>
    </row>
    <row r="242" spans="1:13">
      <c r="A242" s="105">
        <f t="shared" si="16"/>
        <v>236</v>
      </c>
      <c r="B242" s="126"/>
      <c r="C242" s="130"/>
      <c r="D242" s="105"/>
      <c r="E242" s="237">
        <f t="shared" si="13"/>
        <v>0</v>
      </c>
      <c r="F242" s="105"/>
      <c r="G242" s="145"/>
      <c r="H242" s="224">
        <f t="shared" si="14"/>
        <v>0</v>
      </c>
      <c r="I242" s="107">
        <f t="shared" si="15"/>
        <v>0</v>
      </c>
      <c r="M242" s="223"/>
    </row>
    <row r="243" spans="1:13">
      <c r="A243" s="105">
        <f t="shared" si="16"/>
        <v>237</v>
      </c>
      <c r="B243" s="126"/>
      <c r="C243" s="130"/>
      <c r="D243" s="105"/>
      <c r="E243" s="237">
        <f t="shared" si="13"/>
        <v>0</v>
      </c>
      <c r="F243" s="105"/>
      <c r="G243" s="145"/>
      <c r="H243" s="224">
        <f t="shared" si="14"/>
        <v>0</v>
      </c>
      <c r="I243" s="107">
        <f t="shared" si="15"/>
        <v>0</v>
      </c>
      <c r="M243" s="223"/>
    </row>
    <row r="244" spans="1:13" ht="15" customHeight="1">
      <c r="A244" s="105">
        <f t="shared" si="16"/>
        <v>238</v>
      </c>
      <c r="B244" s="126"/>
      <c r="C244" s="130"/>
      <c r="D244" s="105"/>
      <c r="E244" s="237">
        <f t="shared" si="13"/>
        <v>0</v>
      </c>
      <c r="F244" s="105"/>
      <c r="G244" s="145"/>
      <c r="H244" s="224">
        <f t="shared" si="14"/>
        <v>0</v>
      </c>
      <c r="I244" s="107">
        <f t="shared" si="15"/>
        <v>0</v>
      </c>
      <c r="M244" s="223"/>
    </row>
    <row r="245" spans="1:13">
      <c r="A245" s="105">
        <f t="shared" si="16"/>
        <v>239</v>
      </c>
      <c r="B245" s="126"/>
      <c r="C245" s="130"/>
      <c r="D245" s="105"/>
      <c r="E245" s="237">
        <f t="shared" si="13"/>
        <v>0</v>
      </c>
      <c r="F245" s="105"/>
      <c r="G245" s="145"/>
      <c r="H245" s="224">
        <f t="shared" si="14"/>
        <v>0</v>
      </c>
      <c r="I245" s="107">
        <f t="shared" si="15"/>
        <v>0</v>
      </c>
      <c r="M245" s="223"/>
    </row>
    <row r="246" spans="1:13">
      <c r="A246" s="105">
        <f t="shared" si="16"/>
        <v>240</v>
      </c>
      <c r="B246" s="126"/>
      <c r="C246" s="130"/>
      <c r="D246" s="105"/>
      <c r="E246" s="237">
        <f t="shared" si="13"/>
        <v>0</v>
      </c>
      <c r="F246" s="105"/>
      <c r="G246" s="145"/>
      <c r="H246" s="224">
        <f t="shared" si="14"/>
        <v>0</v>
      </c>
      <c r="I246" s="107">
        <f t="shared" si="15"/>
        <v>0</v>
      </c>
      <c r="M246" s="223"/>
    </row>
    <row r="247" spans="1:13">
      <c r="A247" s="105">
        <f t="shared" si="16"/>
        <v>241</v>
      </c>
      <c r="B247" s="126"/>
      <c r="C247" s="130"/>
      <c r="D247" s="105"/>
      <c r="E247" s="237">
        <f t="shared" si="13"/>
        <v>0</v>
      </c>
      <c r="F247" s="105"/>
      <c r="G247" s="145"/>
      <c r="H247" s="224">
        <f t="shared" si="14"/>
        <v>0</v>
      </c>
      <c r="I247" s="107">
        <f t="shared" si="15"/>
        <v>0</v>
      </c>
      <c r="M247" s="223"/>
    </row>
    <row r="248" spans="1:13">
      <c r="A248" s="105">
        <f t="shared" si="16"/>
        <v>242</v>
      </c>
      <c r="B248" s="126"/>
      <c r="C248" s="130"/>
      <c r="D248" s="105"/>
      <c r="E248" s="237">
        <f t="shared" si="13"/>
        <v>0</v>
      </c>
      <c r="F248" s="105"/>
      <c r="G248" s="145"/>
      <c r="H248" s="224">
        <f t="shared" si="14"/>
        <v>0</v>
      </c>
      <c r="I248" s="107">
        <f t="shared" si="15"/>
        <v>0</v>
      </c>
      <c r="M248" s="223"/>
    </row>
    <row r="249" spans="1:13">
      <c r="A249" s="105">
        <f t="shared" si="16"/>
        <v>243</v>
      </c>
      <c r="B249" s="126"/>
      <c r="C249" s="130"/>
      <c r="D249" s="105"/>
      <c r="E249" s="237">
        <f t="shared" si="13"/>
        <v>0</v>
      </c>
      <c r="F249" s="105"/>
      <c r="G249" s="145"/>
      <c r="H249" s="224">
        <f t="shared" si="14"/>
        <v>0</v>
      </c>
      <c r="I249" s="107">
        <f t="shared" si="15"/>
        <v>0</v>
      </c>
      <c r="M249" s="223"/>
    </row>
    <row r="250" spans="1:13">
      <c r="A250" s="105">
        <f t="shared" si="16"/>
        <v>244</v>
      </c>
      <c r="B250" s="126"/>
      <c r="C250" s="130"/>
      <c r="D250" s="105"/>
      <c r="E250" s="237">
        <f t="shared" si="13"/>
        <v>0</v>
      </c>
      <c r="F250" s="105"/>
      <c r="G250" s="145"/>
      <c r="H250" s="224">
        <f t="shared" si="14"/>
        <v>0</v>
      </c>
      <c r="I250" s="107">
        <f t="shared" si="15"/>
        <v>0</v>
      </c>
      <c r="M250" s="223"/>
    </row>
    <row r="251" spans="1:13">
      <c r="A251" s="105">
        <f t="shared" si="16"/>
        <v>245</v>
      </c>
      <c r="B251" s="126"/>
      <c r="C251" s="130"/>
      <c r="D251" s="105"/>
      <c r="E251" s="237">
        <f t="shared" si="13"/>
        <v>0</v>
      </c>
      <c r="F251" s="105"/>
      <c r="G251" s="145"/>
      <c r="H251" s="224">
        <f t="shared" si="14"/>
        <v>0</v>
      </c>
      <c r="I251" s="107">
        <f t="shared" si="15"/>
        <v>0</v>
      </c>
      <c r="M251" s="223"/>
    </row>
    <row r="252" spans="1:13">
      <c r="A252" s="105">
        <f t="shared" si="16"/>
        <v>246</v>
      </c>
      <c r="B252" s="126"/>
      <c r="C252" s="130"/>
      <c r="D252" s="105"/>
      <c r="E252" s="237">
        <f t="shared" si="13"/>
        <v>0</v>
      </c>
      <c r="F252" s="105"/>
      <c r="G252" s="145"/>
      <c r="H252" s="224">
        <f t="shared" si="14"/>
        <v>0</v>
      </c>
      <c r="I252" s="107">
        <f t="shared" si="15"/>
        <v>0</v>
      </c>
      <c r="M252" s="223"/>
    </row>
    <row r="253" spans="1:13">
      <c r="A253" s="105">
        <f t="shared" si="16"/>
        <v>247</v>
      </c>
      <c r="B253" s="126"/>
      <c r="C253" s="130"/>
      <c r="D253" s="105"/>
      <c r="E253" s="237">
        <f t="shared" si="13"/>
        <v>0</v>
      </c>
      <c r="F253" s="105"/>
      <c r="G253" s="145"/>
      <c r="H253" s="224">
        <f t="shared" si="14"/>
        <v>0</v>
      </c>
      <c r="I253" s="107">
        <f t="shared" si="15"/>
        <v>0</v>
      </c>
      <c r="M253" s="223"/>
    </row>
    <row r="254" spans="1:13">
      <c r="A254" s="105">
        <f t="shared" si="16"/>
        <v>248</v>
      </c>
      <c r="B254" s="126"/>
      <c r="C254" s="130"/>
      <c r="D254" s="105"/>
      <c r="E254" s="237">
        <f t="shared" si="13"/>
        <v>0</v>
      </c>
      <c r="F254" s="105"/>
      <c r="G254" s="145"/>
      <c r="H254" s="224">
        <f t="shared" si="14"/>
        <v>0</v>
      </c>
      <c r="I254" s="107">
        <f t="shared" si="15"/>
        <v>0</v>
      </c>
      <c r="M254" s="223"/>
    </row>
    <row r="255" spans="1:13">
      <c r="A255" s="105">
        <f t="shared" si="16"/>
        <v>249</v>
      </c>
      <c r="B255" s="126"/>
      <c r="C255" s="130"/>
      <c r="D255" s="105"/>
      <c r="E255" s="237">
        <f t="shared" si="13"/>
        <v>0</v>
      </c>
      <c r="F255" s="105"/>
      <c r="G255" s="145"/>
      <c r="H255" s="224">
        <f t="shared" si="14"/>
        <v>0</v>
      </c>
      <c r="I255" s="107">
        <f t="shared" si="15"/>
        <v>0</v>
      </c>
      <c r="M255" s="223"/>
    </row>
    <row r="256" spans="1:13" s="192" customFormat="1">
      <c r="A256" s="116">
        <f t="shared" si="16"/>
        <v>250</v>
      </c>
      <c r="B256" s="131"/>
      <c r="C256" s="132"/>
      <c r="D256" s="116"/>
      <c r="E256" s="193">
        <f t="shared" si="13"/>
        <v>0</v>
      </c>
      <c r="F256" s="116"/>
      <c r="G256" s="240"/>
      <c r="H256" s="224">
        <f t="shared" si="14"/>
        <v>0</v>
      </c>
      <c r="I256" s="108">
        <f t="shared" si="15"/>
        <v>0</v>
      </c>
      <c r="J256" s="44"/>
      <c r="M256" s="223"/>
    </row>
    <row r="257" spans="1:13">
      <c r="A257" s="105">
        <f t="shared" si="16"/>
        <v>251</v>
      </c>
      <c r="B257" s="126"/>
      <c r="C257" s="130"/>
      <c r="D257" s="105"/>
      <c r="E257" s="237">
        <f t="shared" si="13"/>
        <v>0</v>
      </c>
      <c r="F257" s="105"/>
      <c r="G257" s="145"/>
      <c r="H257" s="224">
        <f t="shared" si="14"/>
        <v>0</v>
      </c>
      <c r="I257" s="107">
        <f t="shared" si="15"/>
        <v>0</v>
      </c>
      <c r="M257" s="223"/>
    </row>
    <row r="258" spans="1:13">
      <c r="A258" s="105">
        <f t="shared" si="16"/>
        <v>252</v>
      </c>
      <c r="B258" s="126"/>
      <c r="C258" s="130"/>
      <c r="D258" s="105"/>
      <c r="E258" s="237">
        <f t="shared" si="13"/>
        <v>0</v>
      </c>
      <c r="F258" s="105"/>
      <c r="G258" s="145"/>
      <c r="H258" s="224">
        <f t="shared" si="14"/>
        <v>0</v>
      </c>
      <c r="I258" s="107">
        <f t="shared" si="15"/>
        <v>0</v>
      </c>
      <c r="M258" s="223"/>
    </row>
    <row r="259" spans="1:13">
      <c r="A259" s="105">
        <f t="shared" si="16"/>
        <v>253</v>
      </c>
      <c r="B259" s="126"/>
      <c r="C259" s="130"/>
      <c r="D259" s="105"/>
      <c r="E259" s="237">
        <f t="shared" si="13"/>
        <v>0</v>
      </c>
      <c r="F259" s="105"/>
      <c r="G259" s="145"/>
      <c r="H259" s="224">
        <f t="shared" si="14"/>
        <v>0</v>
      </c>
      <c r="I259" s="107">
        <f t="shared" si="15"/>
        <v>0</v>
      </c>
      <c r="M259" s="223"/>
    </row>
    <row r="260" spans="1:13">
      <c r="A260" s="105">
        <f t="shared" si="16"/>
        <v>254</v>
      </c>
      <c r="B260" s="126"/>
      <c r="C260" s="130"/>
      <c r="D260" s="105"/>
      <c r="E260" s="237">
        <f t="shared" si="13"/>
        <v>0</v>
      </c>
      <c r="F260" s="105"/>
      <c r="G260" s="145"/>
      <c r="H260" s="224">
        <f t="shared" si="14"/>
        <v>0</v>
      </c>
      <c r="I260" s="107">
        <f t="shared" si="15"/>
        <v>0</v>
      </c>
      <c r="M260" s="223"/>
    </row>
    <row r="261" spans="1:13">
      <c r="A261" s="105">
        <f t="shared" si="16"/>
        <v>255</v>
      </c>
      <c r="B261" s="126"/>
      <c r="C261" s="130"/>
      <c r="D261" s="105"/>
      <c r="E261" s="237">
        <f t="shared" si="13"/>
        <v>0</v>
      </c>
      <c r="F261" s="105"/>
      <c r="G261" s="145"/>
      <c r="H261" s="224">
        <f t="shared" si="14"/>
        <v>0</v>
      </c>
      <c r="I261" s="107">
        <f t="shared" si="15"/>
        <v>0</v>
      </c>
      <c r="M261" s="223"/>
    </row>
    <row r="262" spans="1:13">
      <c r="A262" s="105">
        <f t="shared" si="16"/>
        <v>256</v>
      </c>
      <c r="B262" s="126"/>
      <c r="C262" s="130"/>
      <c r="D262" s="105"/>
      <c r="E262" s="237">
        <f t="shared" si="13"/>
        <v>0</v>
      </c>
      <c r="F262" s="105"/>
      <c r="G262" s="145"/>
      <c r="H262" s="224">
        <f t="shared" si="14"/>
        <v>0</v>
      </c>
      <c r="I262" s="107">
        <f t="shared" si="15"/>
        <v>0</v>
      </c>
      <c r="M262" s="223"/>
    </row>
    <row r="263" spans="1:13">
      <c r="A263" s="105">
        <f t="shared" si="16"/>
        <v>257</v>
      </c>
      <c r="B263" s="126"/>
      <c r="C263" s="130"/>
      <c r="D263" s="105"/>
      <c r="E263" s="237">
        <f t="shared" si="13"/>
        <v>0</v>
      </c>
      <c r="F263" s="105"/>
      <c r="G263" s="145"/>
      <c r="H263" s="224">
        <f t="shared" si="14"/>
        <v>0</v>
      </c>
      <c r="I263" s="107">
        <f t="shared" si="15"/>
        <v>0</v>
      </c>
      <c r="M263" s="223"/>
    </row>
    <row r="264" spans="1:13">
      <c r="A264" s="105">
        <f t="shared" si="16"/>
        <v>258</v>
      </c>
      <c r="B264" s="126"/>
      <c r="C264" s="130"/>
      <c r="D264" s="105"/>
      <c r="E264" s="237">
        <f t="shared" ref="E264:E327" si="17">ROUND(D264/$E$4,3)</f>
        <v>0</v>
      </c>
      <c r="F264" s="105"/>
      <c r="G264" s="145"/>
      <c r="H264" s="224">
        <f t="shared" ref="H264:H327" si="18">ROUND(G264*0.2359,2)</f>
        <v>0</v>
      </c>
      <c r="I264" s="107">
        <f t="shared" ref="I264:I327" si="19">G264+H264</f>
        <v>0</v>
      </c>
      <c r="M264" s="223"/>
    </row>
    <row r="265" spans="1:13">
      <c r="A265" s="105">
        <f t="shared" ref="A265:A328" si="20">A264+1</f>
        <v>259</v>
      </c>
      <c r="B265" s="126"/>
      <c r="C265" s="130"/>
      <c r="D265" s="105"/>
      <c r="E265" s="237">
        <f t="shared" si="17"/>
        <v>0</v>
      </c>
      <c r="F265" s="105"/>
      <c r="G265" s="145"/>
      <c r="H265" s="224">
        <f t="shared" si="18"/>
        <v>0</v>
      </c>
      <c r="I265" s="107">
        <f t="shared" si="19"/>
        <v>0</v>
      </c>
      <c r="M265" s="223"/>
    </row>
    <row r="266" spans="1:13">
      <c r="A266" s="105">
        <f t="shared" si="20"/>
        <v>260</v>
      </c>
      <c r="B266" s="126"/>
      <c r="C266" s="130"/>
      <c r="D266" s="105"/>
      <c r="E266" s="237">
        <f t="shared" si="17"/>
        <v>0</v>
      </c>
      <c r="F266" s="105"/>
      <c r="G266" s="145"/>
      <c r="H266" s="224">
        <f t="shared" si="18"/>
        <v>0</v>
      </c>
      <c r="I266" s="107">
        <f t="shared" si="19"/>
        <v>0</v>
      </c>
      <c r="M266" s="223"/>
    </row>
    <row r="267" spans="1:13">
      <c r="A267" s="105">
        <f t="shared" si="20"/>
        <v>261</v>
      </c>
      <c r="B267" s="126"/>
      <c r="C267" s="130"/>
      <c r="D267" s="105"/>
      <c r="E267" s="237">
        <f t="shared" si="17"/>
        <v>0</v>
      </c>
      <c r="F267" s="105"/>
      <c r="G267" s="145"/>
      <c r="H267" s="224">
        <f t="shared" si="18"/>
        <v>0</v>
      </c>
      <c r="I267" s="107">
        <f t="shared" si="19"/>
        <v>0</v>
      </c>
      <c r="M267" s="223"/>
    </row>
    <row r="268" spans="1:13">
      <c r="A268" s="105">
        <f t="shared" si="20"/>
        <v>262</v>
      </c>
      <c r="B268" s="126"/>
      <c r="C268" s="130"/>
      <c r="D268" s="105"/>
      <c r="E268" s="237">
        <f t="shared" si="17"/>
        <v>0</v>
      </c>
      <c r="F268" s="105"/>
      <c r="G268" s="145"/>
      <c r="H268" s="224">
        <f t="shared" si="18"/>
        <v>0</v>
      </c>
      <c r="I268" s="107">
        <f t="shared" si="19"/>
        <v>0</v>
      </c>
      <c r="M268" s="223"/>
    </row>
    <row r="269" spans="1:13">
      <c r="A269" s="105">
        <f t="shared" si="20"/>
        <v>263</v>
      </c>
      <c r="B269" s="126"/>
      <c r="C269" s="130"/>
      <c r="D269" s="105"/>
      <c r="E269" s="237">
        <f t="shared" si="17"/>
        <v>0</v>
      </c>
      <c r="F269" s="105"/>
      <c r="G269" s="145"/>
      <c r="H269" s="224">
        <f t="shared" si="18"/>
        <v>0</v>
      </c>
      <c r="I269" s="107">
        <f t="shared" si="19"/>
        <v>0</v>
      </c>
      <c r="M269" s="223"/>
    </row>
    <row r="270" spans="1:13">
      <c r="A270" s="105">
        <f t="shared" si="20"/>
        <v>264</v>
      </c>
      <c r="B270" s="126"/>
      <c r="C270" s="130"/>
      <c r="D270" s="105"/>
      <c r="E270" s="237">
        <f t="shared" si="17"/>
        <v>0</v>
      </c>
      <c r="F270" s="105"/>
      <c r="G270" s="145"/>
      <c r="H270" s="224">
        <f t="shared" si="18"/>
        <v>0</v>
      </c>
      <c r="I270" s="107">
        <f t="shared" si="19"/>
        <v>0</v>
      </c>
      <c r="M270" s="223"/>
    </row>
    <row r="271" spans="1:13">
      <c r="A271" s="105">
        <f t="shared" si="20"/>
        <v>265</v>
      </c>
      <c r="B271" s="126"/>
      <c r="C271" s="130"/>
      <c r="D271" s="105"/>
      <c r="E271" s="237">
        <f t="shared" si="17"/>
        <v>0</v>
      </c>
      <c r="F271" s="105"/>
      <c r="G271" s="145"/>
      <c r="H271" s="224">
        <f t="shared" si="18"/>
        <v>0</v>
      </c>
      <c r="I271" s="107">
        <f t="shared" si="19"/>
        <v>0</v>
      </c>
      <c r="M271" s="223"/>
    </row>
    <row r="272" spans="1:13">
      <c r="A272" s="105">
        <f t="shared" si="20"/>
        <v>266</v>
      </c>
      <c r="B272" s="126"/>
      <c r="C272" s="130"/>
      <c r="D272" s="105"/>
      <c r="E272" s="237">
        <f t="shared" si="17"/>
        <v>0</v>
      </c>
      <c r="F272" s="105"/>
      <c r="G272" s="145"/>
      <c r="H272" s="224">
        <f t="shared" si="18"/>
        <v>0</v>
      </c>
      <c r="I272" s="107">
        <f t="shared" si="19"/>
        <v>0</v>
      </c>
      <c r="M272" s="223"/>
    </row>
    <row r="273" spans="1:13">
      <c r="A273" s="105">
        <f t="shared" si="20"/>
        <v>267</v>
      </c>
      <c r="B273" s="126"/>
      <c r="C273" s="130"/>
      <c r="D273" s="105"/>
      <c r="E273" s="237">
        <f t="shared" si="17"/>
        <v>0</v>
      </c>
      <c r="F273" s="105"/>
      <c r="G273" s="145"/>
      <c r="H273" s="224">
        <f t="shared" si="18"/>
        <v>0</v>
      </c>
      <c r="I273" s="107">
        <f t="shared" si="19"/>
        <v>0</v>
      </c>
      <c r="M273" s="223"/>
    </row>
    <row r="274" spans="1:13">
      <c r="A274" s="105">
        <f t="shared" si="20"/>
        <v>268</v>
      </c>
      <c r="B274" s="126"/>
      <c r="C274" s="130"/>
      <c r="D274" s="105"/>
      <c r="E274" s="237">
        <f t="shared" si="17"/>
        <v>0</v>
      </c>
      <c r="F274" s="105"/>
      <c r="G274" s="145"/>
      <c r="H274" s="224">
        <f t="shared" si="18"/>
        <v>0</v>
      </c>
      <c r="I274" s="107">
        <f t="shared" si="19"/>
        <v>0</v>
      </c>
      <c r="M274" s="223"/>
    </row>
    <row r="275" spans="1:13">
      <c r="A275" s="105">
        <f t="shared" si="20"/>
        <v>269</v>
      </c>
      <c r="B275" s="126"/>
      <c r="C275" s="130"/>
      <c r="D275" s="105"/>
      <c r="E275" s="237">
        <f t="shared" si="17"/>
        <v>0</v>
      </c>
      <c r="F275" s="105"/>
      <c r="G275" s="145"/>
      <c r="H275" s="224">
        <f t="shared" si="18"/>
        <v>0</v>
      </c>
      <c r="I275" s="107">
        <f t="shared" si="19"/>
        <v>0</v>
      </c>
      <c r="M275" s="223"/>
    </row>
    <row r="276" spans="1:13">
      <c r="A276" s="105">
        <f t="shared" si="20"/>
        <v>270</v>
      </c>
      <c r="B276" s="126"/>
      <c r="C276" s="130"/>
      <c r="D276" s="105"/>
      <c r="E276" s="237">
        <f t="shared" si="17"/>
        <v>0</v>
      </c>
      <c r="F276" s="105"/>
      <c r="G276" s="145"/>
      <c r="H276" s="224">
        <f t="shared" si="18"/>
        <v>0</v>
      </c>
      <c r="I276" s="107">
        <f t="shared" si="19"/>
        <v>0</v>
      </c>
      <c r="M276" s="223"/>
    </row>
    <row r="277" spans="1:13">
      <c r="A277" s="105">
        <f t="shared" si="20"/>
        <v>271</v>
      </c>
      <c r="B277" s="126"/>
      <c r="C277" s="130"/>
      <c r="D277" s="105"/>
      <c r="E277" s="237">
        <f t="shared" si="17"/>
        <v>0</v>
      </c>
      <c r="F277" s="105"/>
      <c r="G277" s="145"/>
      <c r="H277" s="224">
        <f t="shared" si="18"/>
        <v>0</v>
      </c>
      <c r="I277" s="107">
        <f t="shared" si="19"/>
        <v>0</v>
      </c>
      <c r="M277" s="223"/>
    </row>
    <row r="278" spans="1:13">
      <c r="A278" s="105">
        <f t="shared" si="20"/>
        <v>272</v>
      </c>
      <c r="B278" s="126"/>
      <c r="C278" s="130"/>
      <c r="D278" s="105"/>
      <c r="E278" s="237">
        <f t="shared" si="17"/>
        <v>0</v>
      </c>
      <c r="F278" s="105"/>
      <c r="G278" s="145"/>
      <c r="H278" s="224">
        <f t="shared" si="18"/>
        <v>0</v>
      </c>
      <c r="I278" s="107">
        <f t="shared" si="19"/>
        <v>0</v>
      </c>
      <c r="M278" s="223"/>
    </row>
    <row r="279" spans="1:13">
      <c r="A279" s="105">
        <f t="shared" si="20"/>
        <v>273</v>
      </c>
      <c r="B279" s="126"/>
      <c r="C279" s="130"/>
      <c r="D279" s="105"/>
      <c r="E279" s="237">
        <f t="shared" si="17"/>
        <v>0</v>
      </c>
      <c r="F279" s="105"/>
      <c r="G279" s="145"/>
      <c r="H279" s="224">
        <f t="shared" si="18"/>
        <v>0</v>
      </c>
      <c r="I279" s="107">
        <f t="shared" si="19"/>
        <v>0</v>
      </c>
      <c r="M279" s="223"/>
    </row>
    <row r="280" spans="1:13">
      <c r="A280" s="105">
        <f t="shared" si="20"/>
        <v>274</v>
      </c>
      <c r="B280" s="126"/>
      <c r="C280" s="130"/>
      <c r="D280" s="105"/>
      <c r="E280" s="237">
        <f t="shared" si="17"/>
        <v>0</v>
      </c>
      <c r="F280" s="105"/>
      <c r="G280" s="145"/>
      <c r="H280" s="224">
        <f t="shared" si="18"/>
        <v>0</v>
      </c>
      <c r="I280" s="107">
        <f t="shared" si="19"/>
        <v>0</v>
      </c>
      <c r="M280" s="223"/>
    </row>
    <row r="281" spans="1:13">
      <c r="A281" s="105">
        <f t="shared" si="20"/>
        <v>275</v>
      </c>
      <c r="B281" s="126"/>
      <c r="C281" s="130"/>
      <c r="D281" s="105"/>
      <c r="E281" s="237">
        <f t="shared" si="17"/>
        <v>0</v>
      </c>
      <c r="F281" s="105"/>
      <c r="G281" s="145"/>
      <c r="H281" s="224">
        <f t="shared" si="18"/>
        <v>0</v>
      </c>
      <c r="I281" s="107">
        <f t="shared" si="19"/>
        <v>0</v>
      </c>
      <c r="M281" s="223"/>
    </row>
    <row r="282" spans="1:13">
      <c r="A282" s="105">
        <f t="shared" si="20"/>
        <v>276</v>
      </c>
      <c r="B282" s="126"/>
      <c r="C282" s="130"/>
      <c r="D282" s="105"/>
      <c r="E282" s="237">
        <f t="shared" si="17"/>
        <v>0</v>
      </c>
      <c r="F282" s="105"/>
      <c r="G282" s="145"/>
      <c r="H282" s="224">
        <f t="shared" si="18"/>
        <v>0</v>
      </c>
      <c r="I282" s="107">
        <f t="shared" si="19"/>
        <v>0</v>
      </c>
      <c r="M282" s="223"/>
    </row>
    <row r="283" spans="1:13">
      <c r="A283" s="105">
        <f t="shared" si="20"/>
        <v>277</v>
      </c>
      <c r="B283" s="126"/>
      <c r="C283" s="130"/>
      <c r="D283" s="105"/>
      <c r="E283" s="237">
        <f t="shared" si="17"/>
        <v>0</v>
      </c>
      <c r="F283" s="105"/>
      <c r="G283" s="145"/>
      <c r="H283" s="224">
        <f t="shared" si="18"/>
        <v>0</v>
      </c>
      <c r="I283" s="107">
        <f t="shared" si="19"/>
        <v>0</v>
      </c>
      <c r="M283" s="223"/>
    </row>
    <row r="284" spans="1:13">
      <c r="A284" s="105">
        <f t="shared" si="20"/>
        <v>278</v>
      </c>
      <c r="B284" s="126"/>
      <c r="C284" s="130"/>
      <c r="D284" s="105"/>
      <c r="E284" s="237">
        <f t="shared" si="17"/>
        <v>0</v>
      </c>
      <c r="F284" s="105"/>
      <c r="G284" s="145"/>
      <c r="H284" s="224">
        <f t="shared" si="18"/>
        <v>0</v>
      </c>
      <c r="I284" s="107">
        <f t="shared" si="19"/>
        <v>0</v>
      </c>
      <c r="M284" s="223"/>
    </row>
    <row r="285" spans="1:13">
      <c r="A285" s="105">
        <f t="shared" si="20"/>
        <v>279</v>
      </c>
      <c r="B285" s="126"/>
      <c r="C285" s="130"/>
      <c r="D285" s="105"/>
      <c r="E285" s="237">
        <f t="shared" si="17"/>
        <v>0</v>
      </c>
      <c r="F285" s="105"/>
      <c r="G285" s="145"/>
      <c r="H285" s="224">
        <f t="shared" si="18"/>
        <v>0</v>
      </c>
      <c r="I285" s="107">
        <f t="shared" si="19"/>
        <v>0</v>
      </c>
      <c r="M285" s="223"/>
    </row>
    <row r="286" spans="1:13">
      <c r="A286" s="105">
        <f t="shared" si="20"/>
        <v>280</v>
      </c>
      <c r="B286" s="126"/>
      <c r="C286" s="130"/>
      <c r="D286" s="105"/>
      <c r="E286" s="237">
        <f t="shared" si="17"/>
        <v>0</v>
      </c>
      <c r="F286" s="105"/>
      <c r="G286" s="145"/>
      <c r="H286" s="224">
        <f t="shared" si="18"/>
        <v>0</v>
      </c>
      <c r="I286" s="107">
        <f t="shared" si="19"/>
        <v>0</v>
      </c>
      <c r="M286" s="223"/>
    </row>
    <row r="287" spans="1:13">
      <c r="A287" s="105">
        <f t="shared" si="20"/>
        <v>281</v>
      </c>
      <c r="B287" s="126"/>
      <c r="C287" s="130"/>
      <c r="D287" s="105"/>
      <c r="E287" s="237">
        <f t="shared" si="17"/>
        <v>0</v>
      </c>
      <c r="F287" s="105"/>
      <c r="G287" s="145"/>
      <c r="H287" s="224">
        <f t="shared" si="18"/>
        <v>0</v>
      </c>
      <c r="I287" s="107">
        <f t="shared" si="19"/>
        <v>0</v>
      </c>
      <c r="M287" s="223"/>
    </row>
    <row r="288" spans="1:13">
      <c r="A288" s="105">
        <f t="shared" si="20"/>
        <v>282</v>
      </c>
      <c r="B288" s="126"/>
      <c r="C288" s="130"/>
      <c r="D288" s="105"/>
      <c r="E288" s="237">
        <f t="shared" si="17"/>
        <v>0</v>
      </c>
      <c r="F288" s="105"/>
      <c r="G288" s="145"/>
      <c r="H288" s="224">
        <f t="shared" si="18"/>
        <v>0</v>
      </c>
      <c r="I288" s="107">
        <f t="shared" si="19"/>
        <v>0</v>
      </c>
      <c r="M288" s="223"/>
    </row>
    <row r="289" spans="1:13">
      <c r="A289" s="105">
        <f t="shared" si="20"/>
        <v>283</v>
      </c>
      <c r="B289" s="126"/>
      <c r="C289" s="130"/>
      <c r="D289" s="105"/>
      <c r="E289" s="237">
        <f t="shared" si="17"/>
        <v>0</v>
      </c>
      <c r="F289" s="105"/>
      <c r="G289" s="145"/>
      <c r="H289" s="224">
        <f t="shared" si="18"/>
        <v>0</v>
      </c>
      <c r="I289" s="107">
        <f t="shared" si="19"/>
        <v>0</v>
      </c>
      <c r="M289" s="223"/>
    </row>
    <row r="290" spans="1:13">
      <c r="A290" s="105">
        <f t="shared" si="20"/>
        <v>284</v>
      </c>
      <c r="B290" s="126"/>
      <c r="C290" s="130"/>
      <c r="D290" s="105"/>
      <c r="E290" s="237">
        <f t="shared" si="17"/>
        <v>0</v>
      </c>
      <c r="F290" s="105"/>
      <c r="G290" s="145"/>
      <c r="H290" s="224">
        <f t="shared" si="18"/>
        <v>0</v>
      </c>
      <c r="I290" s="107">
        <f t="shared" si="19"/>
        <v>0</v>
      </c>
      <c r="M290" s="223"/>
    </row>
    <row r="291" spans="1:13">
      <c r="A291" s="105">
        <f t="shared" si="20"/>
        <v>285</v>
      </c>
      <c r="B291" s="126"/>
      <c r="C291" s="130"/>
      <c r="D291" s="105"/>
      <c r="E291" s="237">
        <f t="shared" si="17"/>
        <v>0</v>
      </c>
      <c r="F291" s="105"/>
      <c r="G291" s="145"/>
      <c r="H291" s="224">
        <f t="shared" si="18"/>
        <v>0</v>
      </c>
      <c r="I291" s="107">
        <f t="shared" si="19"/>
        <v>0</v>
      </c>
      <c r="M291" s="223"/>
    </row>
    <row r="292" spans="1:13">
      <c r="A292" s="105">
        <f t="shared" si="20"/>
        <v>286</v>
      </c>
      <c r="B292" s="126"/>
      <c r="C292" s="130"/>
      <c r="D292" s="105"/>
      <c r="E292" s="237">
        <f t="shared" si="17"/>
        <v>0</v>
      </c>
      <c r="F292" s="105"/>
      <c r="G292" s="145"/>
      <c r="H292" s="224">
        <f t="shared" si="18"/>
        <v>0</v>
      </c>
      <c r="I292" s="107">
        <f t="shared" si="19"/>
        <v>0</v>
      </c>
      <c r="M292" s="223"/>
    </row>
    <row r="293" spans="1:13">
      <c r="A293" s="105">
        <f t="shared" si="20"/>
        <v>287</v>
      </c>
      <c r="B293" s="126"/>
      <c r="C293" s="130"/>
      <c r="D293" s="105"/>
      <c r="E293" s="237">
        <f t="shared" si="17"/>
        <v>0</v>
      </c>
      <c r="F293" s="105"/>
      <c r="G293" s="145"/>
      <c r="H293" s="224">
        <f t="shared" si="18"/>
        <v>0</v>
      </c>
      <c r="I293" s="107">
        <f t="shared" si="19"/>
        <v>0</v>
      </c>
      <c r="M293" s="223"/>
    </row>
    <row r="294" spans="1:13">
      <c r="A294" s="105">
        <f t="shared" si="20"/>
        <v>288</v>
      </c>
      <c r="B294" s="126"/>
      <c r="C294" s="130"/>
      <c r="D294" s="105"/>
      <c r="E294" s="237">
        <f t="shared" si="17"/>
        <v>0</v>
      </c>
      <c r="F294" s="105"/>
      <c r="G294" s="145"/>
      <c r="H294" s="224">
        <f t="shared" si="18"/>
        <v>0</v>
      </c>
      <c r="I294" s="107">
        <f t="shared" si="19"/>
        <v>0</v>
      </c>
      <c r="M294" s="223"/>
    </row>
    <row r="295" spans="1:13">
      <c r="A295" s="105">
        <f t="shared" si="20"/>
        <v>289</v>
      </c>
      <c r="B295" s="126"/>
      <c r="C295" s="130"/>
      <c r="D295" s="105"/>
      <c r="E295" s="237">
        <f t="shared" si="17"/>
        <v>0</v>
      </c>
      <c r="F295" s="105"/>
      <c r="G295" s="145"/>
      <c r="H295" s="224">
        <f t="shared" si="18"/>
        <v>0</v>
      </c>
      <c r="I295" s="107">
        <f t="shared" si="19"/>
        <v>0</v>
      </c>
      <c r="M295" s="223"/>
    </row>
    <row r="296" spans="1:13">
      <c r="A296" s="105">
        <f t="shared" si="20"/>
        <v>290</v>
      </c>
      <c r="B296" s="126"/>
      <c r="C296" s="130"/>
      <c r="D296" s="105"/>
      <c r="E296" s="237">
        <f t="shared" si="17"/>
        <v>0</v>
      </c>
      <c r="F296" s="105"/>
      <c r="G296" s="145"/>
      <c r="H296" s="224">
        <f t="shared" si="18"/>
        <v>0</v>
      </c>
      <c r="I296" s="107">
        <f t="shared" si="19"/>
        <v>0</v>
      </c>
      <c r="M296" s="223"/>
    </row>
    <row r="297" spans="1:13">
      <c r="A297" s="105">
        <f t="shared" si="20"/>
        <v>291</v>
      </c>
      <c r="B297" s="126"/>
      <c r="C297" s="130"/>
      <c r="D297" s="105"/>
      <c r="E297" s="237">
        <f t="shared" si="17"/>
        <v>0</v>
      </c>
      <c r="F297" s="105"/>
      <c r="G297" s="145"/>
      <c r="H297" s="224">
        <f t="shared" si="18"/>
        <v>0</v>
      </c>
      <c r="I297" s="107">
        <f t="shared" si="19"/>
        <v>0</v>
      </c>
      <c r="M297" s="223"/>
    </row>
    <row r="298" spans="1:13">
      <c r="A298" s="105">
        <f t="shared" si="20"/>
        <v>292</v>
      </c>
      <c r="B298" s="126"/>
      <c r="C298" s="130"/>
      <c r="D298" s="105"/>
      <c r="E298" s="237">
        <f t="shared" si="17"/>
        <v>0</v>
      </c>
      <c r="F298" s="105"/>
      <c r="G298" s="145"/>
      <c r="H298" s="224">
        <f t="shared" si="18"/>
        <v>0</v>
      </c>
      <c r="I298" s="107">
        <f t="shared" si="19"/>
        <v>0</v>
      </c>
      <c r="M298" s="223"/>
    </row>
    <row r="299" spans="1:13">
      <c r="A299" s="105">
        <f t="shared" si="20"/>
        <v>293</v>
      </c>
      <c r="B299" s="126"/>
      <c r="C299" s="130"/>
      <c r="D299" s="105"/>
      <c r="E299" s="237">
        <f t="shared" si="17"/>
        <v>0</v>
      </c>
      <c r="F299" s="105"/>
      <c r="G299" s="145"/>
      <c r="H299" s="224">
        <f t="shared" si="18"/>
        <v>0</v>
      </c>
      <c r="I299" s="107">
        <f t="shared" si="19"/>
        <v>0</v>
      </c>
      <c r="M299" s="223"/>
    </row>
    <row r="300" spans="1:13">
      <c r="A300" s="105">
        <f t="shared" si="20"/>
        <v>294</v>
      </c>
      <c r="B300" s="126"/>
      <c r="C300" s="130"/>
      <c r="D300" s="105"/>
      <c r="E300" s="237">
        <f t="shared" si="17"/>
        <v>0</v>
      </c>
      <c r="F300" s="105"/>
      <c r="G300" s="145"/>
      <c r="H300" s="224">
        <f t="shared" si="18"/>
        <v>0</v>
      </c>
      <c r="I300" s="107">
        <f t="shared" si="19"/>
        <v>0</v>
      </c>
      <c r="M300" s="223"/>
    </row>
    <row r="301" spans="1:13">
      <c r="A301" s="105">
        <f t="shared" si="20"/>
        <v>295</v>
      </c>
      <c r="B301" s="126"/>
      <c r="C301" s="130"/>
      <c r="D301" s="105"/>
      <c r="E301" s="237">
        <f t="shared" si="17"/>
        <v>0</v>
      </c>
      <c r="F301" s="105"/>
      <c r="G301" s="145"/>
      <c r="H301" s="224">
        <f t="shared" si="18"/>
        <v>0</v>
      </c>
      <c r="I301" s="107">
        <f t="shared" si="19"/>
        <v>0</v>
      </c>
      <c r="M301" s="223"/>
    </row>
    <row r="302" spans="1:13">
      <c r="A302" s="105">
        <f t="shared" si="20"/>
        <v>296</v>
      </c>
      <c r="B302" s="126"/>
      <c r="C302" s="130"/>
      <c r="D302" s="105"/>
      <c r="E302" s="237">
        <f t="shared" si="17"/>
        <v>0</v>
      </c>
      <c r="F302" s="105"/>
      <c r="G302" s="145"/>
      <c r="H302" s="224">
        <f t="shared" si="18"/>
        <v>0</v>
      </c>
      <c r="I302" s="107">
        <f t="shared" si="19"/>
        <v>0</v>
      </c>
      <c r="M302" s="223"/>
    </row>
    <row r="303" spans="1:13">
      <c r="A303" s="105">
        <f t="shared" si="20"/>
        <v>297</v>
      </c>
      <c r="B303" s="126"/>
      <c r="C303" s="130"/>
      <c r="D303" s="105"/>
      <c r="E303" s="237">
        <f t="shared" si="17"/>
        <v>0</v>
      </c>
      <c r="F303" s="105"/>
      <c r="G303" s="145"/>
      <c r="H303" s="224">
        <f t="shared" si="18"/>
        <v>0</v>
      </c>
      <c r="I303" s="107">
        <f t="shared" si="19"/>
        <v>0</v>
      </c>
      <c r="M303" s="223"/>
    </row>
    <row r="304" spans="1:13">
      <c r="A304" s="105">
        <f t="shared" si="20"/>
        <v>298</v>
      </c>
      <c r="B304" s="126"/>
      <c r="C304" s="130"/>
      <c r="D304" s="105"/>
      <c r="E304" s="237">
        <f t="shared" si="17"/>
        <v>0</v>
      </c>
      <c r="F304" s="105"/>
      <c r="G304" s="145"/>
      <c r="H304" s="224">
        <f t="shared" si="18"/>
        <v>0</v>
      </c>
      <c r="I304" s="107">
        <f t="shared" si="19"/>
        <v>0</v>
      </c>
      <c r="M304" s="223"/>
    </row>
    <row r="305" spans="1:13">
      <c r="A305" s="105">
        <f t="shared" si="20"/>
        <v>299</v>
      </c>
      <c r="B305" s="126"/>
      <c r="C305" s="130"/>
      <c r="D305" s="105"/>
      <c r="E305" s="237">
        <f t="shared" si="17"/>
        <v>0</v>
      </c>
      <c r="F305" s="105"/>
      <c r="G305" s="145"/>
      <c r="H305" s="224">
        <f t="shared" si="18"/>
        <v>0</v>
      </c>
      <c r="I305" s="107">
        <f t="shared" si="19"/>
        <v>0</v>
      </c>
      <c r="M305" s="223"/>
    </row>
    <row r="306" spans="1:13">
      <c r="A306" s="105">
        <f t="shared" si="20"/>
        <v>300</v>
      </c>
      <c r="B306" s="126"/>
      <c r="C306" s="130"/>
      <c r="D306" s="105"/>
      <c r="E306" s="237">
        <f t="shared" si="17"/>
        <v>0</v>
      </c>
      <c r="F306" s="105"/>
      <c r="G306" s="145"/>
      <c r="H306" s="224">
        <f t="shared" si="18"/>
        <v>0</v>
      </c>
      <c r="I306" s="107">
        <f t="shared" si="19"/>
        <v>0</v>
      </c>
      <c r="M306" s="223"/>
    </row>
    <row r="307" spans="1:13">
      <c r="A307" s="105">
        <f t="shared" si="20"/>
        <v>301</v>
      </c>
      <c r="B307" s="126"/>
      <c r="C307" s="130"/>
      <c r="D307" s="105"/>
      <c r="E307" s="237">
        <f t="shared" si="17"/>
        <v>0</v>
      </c>
      <c r="F307" s="105"/>
      <c r="G307" s="145"/>
      <c r="H307" s="224">
        <f t="shared" si="18"/>
        <v>0</v>
      </c>
      <c r="I307" s="107">
        <f t="shared" si="19"/>
        <v>0</v>
      </c>
      <c r="M307" s="223"/>
    </row>
    <row r="308" spans="1:13">
      <c r="A308" s="105">
        <f t="shared" si="20"/>
        <v>302</v>
      </c>
      <c r="B308" s="126"/>
      <c r="C308" s="130"/>
      <c r="D308" s="105"/>
      <c r="E308" s="237">
        <f t="shared" si="17"/>
        <v>0</v>
      </c>
      <c r="F308" s="105"/>
      <c r="G308" s="145"/>
      <c r="H308" s="224">
        <f t="shared" si="18"/>
        <v>0</v>
      </c>
      <c r="I308" s="107">
        <f t="shared" si="19"/>
        <v>0</v>
      </c>
      <c r="M308" s="223"/>
    </row>
    <row r="309" spans="1:13">
      <c r="A309" s="105">
        <f t="shared" si="20"/>
        <v>303</v>
      </c>
      <c r="B309" s="126"/>
      <c r="C309" s="130"/>
      <c r="D309" s="105"/>
      <c r="E309" s="237">
        <f t="shared" si="17"/>
        <v>0</v>
      </c>
      <c r="F309" s="105"/>
      <c r="G309" s="145"/>
      <c r="H309" s="224">
        <f t="shared" si="18"/>
        <v>0</v>
      </c>
      <c r="I309" s="107">
        <f t="shared" si="19"/>
        <v>0</v>
      </c>
      <c r="M309" s="223"/>
    </row>
    <row r="310" spans="1:13">
      <c r="A310" s="105">
        <f t="shared" si="20"/>
        <v>304</v>
      </c>
      <c r="B310" s="126"/>
      <c r="C310" s="130"/>
      <c r="D310" s="105"/>
      <c r="E310" s="237">
        <f t="shared" si="17"/>
        <v>0</v>
      </c>
      <c r="F310" s="105"/>
      <c r="G310" s="145"/>
      <c r="H310" s="224">
        <f t="shared" si="18"/>
        <v>0</v>
      </c>
      <c r="I310" s="107">
        <f t="shared" si="19"/>
        <v>0</v>
      </c>
      <c r="M310" s="223"/>
    </row>
    <row r="311" spans="1:13">
      <c r="A311" s="105">
        <f t="shared" si="20"/>
        <v>305</v>
      </c>
      <c r="B311" s="126"/>
      <c r="C311" s="130"/>
      <c r="D311" s="105"/>
      <c r="E311" s="237">
        <f t="shared" si="17"/>
        <v>0</v>
      </c>
      <c r="F311" s="105"/>
      <c r="G311" s="145"/>
      <c r="H311" s="224">
        <f t="shared" si="18"/>
        <v>0</v>
      </c>
      <c r="I311" s="107">
        <f t="shared" si="19"/>
        <v>0</v>
      </c>
      <c r="M311" s="223"/>
    </row>
    <row r="312" spans="1:13">
      <c r="A312" s="105">
        <f t="shared" si="20"/>
        <v>306</v>
      </c>
      <c r="B312" s="126"/>
      <c r="C312" s="130"/>
      <c r="D312" s="105"/>
      <c r="E312" s="237">
        <f t="shared" si="17"/>
        <v>0</v>
      </c>
      <c r="F312" s="105"/>
      <c r="G312" s="145"/>
      <c r="H312" s="224">
        <f t="shared" si="18"/>
        <v>0</v>
      </c>
      <c r="I312" s="107">
        <f t="shared" si="19"/>
        <v>0</v>
      </c>
      <c r="M312" s="223"/>
    </row>
    <row r="313" spans="1:13">
      <c r="A313" s="105">
        <f t="shared" si="20"/>
        <v>307</v>
      </c>
      <c r="B313" s="126"/>
      <c r="C313" s="130"/>
      <c r="D313" s="105"/>
      <c r="E313" s="237">
        <f t="shared" si="17"/>
        <v>0</v>
      </c>
      <c r="F313" s="105"/>
      <c r="G313" s="145"/>
      <c r="H313" s="224">
        <f t="shared" si="18"/>
        <v>0</v>
      </c>
      <c r="I313" s="107">
        <f t="shared" si="19"/>
        <v>0</v>
      </c>
      <c r="M313" s="223"/>
    </row>
    <row r="314" spans="1:13">
      <c r="A314" s="105">
        <f t="shared" si="20"/>
        <v>308</v>
      </c>
      <c r="B314" s="126"/>
      <c r="C314" s="130"/>
      <c r="D314" s="105"/>
      <c r="E314" s="237">
        <f t="shared" si="17"/>
        <v>0</v>
      </c>
      <c r="F314" s="105"/>
      <c r="G314" s="145"/>
      <c r="H314" s="224">
        <f t="shared" si="18"/>
        <v>0</v>
      </c>
      <c r="I314" s="107">
        <f t="shared" si="19"/>
        <v>0</v>
      </c>
      <c r="M314" s="223"/>
    </row>
    <row r="315" spans="1:13">
      <c r="A315" s="105">
        <f t="shared" si="20"/>
        <v>309</v>
      </c>
      <c r="B315" s="126"/>
      <c r="C315" s="130"/>
      <c r="D315" s="105"/>
      <c r="E315" s="237">
        <f t="shared" si="17"/>
        <v>0</v>
      </c>
      <c r="F315" s="105"/>
      <c r="G315" s="145"/>
      <c r="H315" s="224">
        <f t="shared" si="18"/>
        <v>0</v>
      </c>
      <c r="I315" s="107">
        <f t="shared" si="19"/>
        <v>0</v>
      </c>
      <c r="M315" s="223"/>
    </row>
    <row r="316" spans="1:13">
      <c r="A316" s="105">
        <f t="shared" si="20"/>
        <v>310</v>
      </c>
      <c r="B316" s="126"/>
      <c r="C316" s="130"/>
      <c r="D316" s="105"/>
      <c r="E316" s="237">
        <f t="shared" si="17"/>
        <v>0</v>
      </c>
      <c r="F316" s="105"/>
      <c r="G316" s="145"/>
      <c r="H316" s="224">
        <f t="shared" si="18"/>
        <v>0</v>
      </c>
      <c r="I316" s="107">
        <f t="shared" si="19"/>
        <v>0</v>
      </c>
      <c r="M316" s="223"/>
    </row>
    <row r="317" spans="1:13">
      <c r="A317" s="105">
        <f t="shared" si="20"/>
        <v>311</v>
      </c>
      <c r="B317" s="126"/>
      <c r="C317" s="130"/>
      <c r="D317" s="105"/>
      <c r="E317" s="237">
        <f t="shared" si="17"/>
        <v>0</v>
      </c>
      <c r="F317" s="105"/>
      <c r="G317" s="145"/>
      <c r="H317" s="224">
        <f t="shared" si="18"/>
        <v>0</v>
      </c>
      <c r="I317" s="107">
        <f t="shared" si="19"/>
        <v>0</v>
      </c>
      <c r="M317" s="223"/>
    </row>
    <row r="318" spans="1:13">
      <c r="A318" s="105">
        <f t="shared" si="20"/>
        <v>312</v>
      </c>
      <c r="B318" s="126"/>
      <c r="C318" s="130"/>
      <c r="D318" s="105"/>
      <c r="E318" s="237">
        <f t="shared" si="17"/>
        <v>0</v>
      </c>
      <c r="F318" s="105"/>
      <c r="G318" s="145"/>
      <c r="H318" s="224">
        <f t="shared" si="18"/>
        <v>0</v>
      </c>
      <c r="I318" s="107">
        <f t="shared" si="19"/>
        <v>0</v>
      </c>
      <c r="M318" s="223"/>
    </row>
    <row r="319" spans="1:13">
      <c r="A319" s="105">
        <f t="shared" si="20"/>
        <v>313</v>
      </c>
      <c r="B319" s="126"/>
      <c r="C319" s="130"/>
      <c r="D319" s="105"/>
      <c r="E319" s="237">
        <f t="shared" si="17"/>
        <v>0</v>
      </c>
      <c r="F319" s="105"/>
      <c r="G319" s="145"/>
      <c r="H319" s="224">
        <f t="shared" si="18"/>
        <v>0</v>
      </c>
      <c r="I319" s="107">
        <f t="shared" si="19"/>
        <v>0</v>
      </c>
      <c r="M319" s="223"/>
    </row>
    <row r="320" spans="1:13">
      <c r="A320" s="105">
        <f t="shared" si="20"/>
        <v>314</v>
      </c>
      <c r="B320" s="126"/>
      <c r="C320" s="130"/>
      <c r="D320" s="105"/>
      <c r="E320" s="237">
        <f t="shared" si="17"/>
        <v>0</v>
      </c>
      <c r="F320" s="105"/>
      <c r="G320" s="145"/>
      <c r="H320" s="224">
        <f t="shared" si="18"/>
        <v>0</v>
      </c>
      <c r="I320" s="107">
        <f t="shared" si="19"/>
        <v>0</v>
      </c>
      <c r="M320" s="223"/>
    </row>
    <row r="321" spans="1:13">
      <c r="A321" s="105">
        <f t="shared" si="20"/>
        <v>315</v>
      </c>
      <c r="B321" s="126"/>
      <c r="C321" s="130"/>
      <c r="D321" s="105"/>
      <c r="E321" s="237">
        <f t="shared" si="17"/>
        <v>0</v>
      </c>
      <c r="F321" s="105"/>
      <c r="G321" s="145"/>
      <c r="H321" s="224">
        <f t="shared" si="18"/>
        <v>0</v>
      </c>
      <c r="I321" s="107">
        <f t="shared" si="19"/>
        <v>0</v>
      </c>
      <c r="M321" s="223"/>
    </row>
    <row r="322" spans="1:13">
      <c r="A322" s="105">
        <f t="shared" si="20"/>
        <v>316</v>
      </c>
      <c r="B322" s="126"/>
      <c r="C322" s="130"/>
      <c r="D322" s="105"/>
      <c r="E322" s="237">
        <f t="shared" si="17"/>
        <v>0</v>
      </c>
      <c r="F322" s="105"/>
      <c r="G322" s="145"/>
      <c r="H322" s="224">
        <f t="shared" si="18"/>
        <v>0</v>
      </c>
      <c r="I322" s="107">
        <f t="shared" si="19"/>
        <v>0</v>
      </c>
      <c r="M322" s="223"/>
    </row>
    <row r="323" spans="1:13">
      <c r="A323" s="105">
        <f t="shared" si="20"/>
        <v>317</v>
      </c>
      <c r="B323" s="126"/>
      <c r="C323" s="130"/>
      <c r="D323" s="105"/>
      <c r="E323" s="237">
        <f t="shared" si="17"/>
        <v>0</v>
      </c>
      <c r="F323" s="105"/>
      <c r="G323" s="145"/>
      <c r="H323" s="224">
        <f t="shared" si="18"/>
        <v>0</v>
      </c>
      <c r="I323" s="107">
        <f t="shared" si="19"/>
        <v>0</v>
      </c>
      <c r="M323" s="223"/>
    </row>
    <row r="324" spans="1:13">
      <c r="A324" s="105">
        <f t="shared" si="20"/>
        <v>318</v>
      </c>
      <c r="B324" s="126"/>
      <c r="C324" s="130"/>
      <c r="D324" s="105"/>
      <c r="E324" s="237">
        <f t="shared" si="17"/>
        <v>0</v>
      </c>
      <c r="F324" s="105"/>
      <c r="G324" s="145"/>
      <c r="H324" s="224">
        <f t="shared" si="18"/>
        <v>0</v>
      </c>
      <c r="I324" s="107">
        <f t="shared" si="19"/>
        <v>0</v>
      </c>
      <c r="M324" s="223"/>
    </row>
    <row r="325" spans="1:13">
      <c r="A325" s="105">
        <f t="shared" si="20"/>
        <v>319</v>
      </c>
      <c r="B325" s="126"/>
      <c r="C325" s="130"/>
      <c r="D325" s="105"/>
      <c r="E325" s="237">
        <f t="shared" si="17"/>
        <v>0</v>
      </c>
      <c r="F325" s="105"/>
      <c r="G325" s="145"/>
      <c r="H325" s="224">
        <f t="shared" si="18"/>
        <v>0</v>
      </c>
      <c r="I325" s="107">
        <f t="shared" si="19"/>
        <v>0</v>
      </c>
      <c r="M325" s="223"/>
    </row>
    <row r="326" spans="1:13">
      <c r="A326" s="105">
        <f t="shared" si="20"/>
        <v>320</v>
      </c>
      <c r="B326" s="126"/>
      <c r="C326" s="130"/>
      <c r="D326" s="105"/>
      <c r="E326" s="237">
        <f t="shared" si="17"/>
        <v>0</v>
      </c>
      <c r="F326" s="105"/>
      <c r="G326" s="145"/>
      <c r="H326" s="224">
        <f t="shared" si="18"/>
        <v>0</v>
      </c>
      <c r="I326" s="107">
        <f t="shared" si="19"/>
        <v>0</v>
      </c>
      <c r="M326" s="223"/>
    </row>
    <row r="327" spans="1:13">
      <c r="A327" s="105">
        <f t="shared" si="20"/>
        <v>321</v>
      </c>
      <c r="B327" s="126"/>
      <c r="C327" s="130"/>
      <c r="D327" s="105"/>
      <c r="E327" s="237">
        <f t="shared" si="17"/>
        <v>0</v>
      </c>
      <c r="F327" s="105"/>
      <c r="G327" s="145"/>
      <c r="H327" s="224">
        <f t="shared" si="18"/>
        <v>0</v>
      </c>
      <c r="I327" s="107">
        <f t="shared" si="19"/>
        <v>0</v>
      </c>
      <c r="M327" s="223"/>
    </row>
    <row r="328" spans="1:13">
      <c r="A328" s="105">
        <f t="shared" si="20"/>
        <v>322</v>
      </c>
      <c r="B328" s="126"/>
      <c r="C328" s="130"/>
      <c r="D328" s="105"/>
      <c r="E328" s="237">
        <f t="shared" ref="E328:E391" si="21">ROUND(D328/$E$4,3)</f>
        <v>0</v>
      </c>
      <c r="F328" s="105"/>
      <c r="G328" s="145"/>
      <c r="H328" s="224">
        <f t="shared" ref="H328:H391" si="22">ROUND(G328*0.2359,2)</f>
        <v>0</v>
      </c>
      <c r="I328" s="107">
        <f t="shared" ref="I328:I391" si="23">G328+H328</f>
        <v>0</v>
      </c>
      <c r="M328" s="223"/>
    </row>
    <row r="329" spans="1:13">
      <c r="A329" s="105">
        <f t="shared" ref="A329:A392" si="24">A328+1</f>
        <v>323</v>
      </c>
      <c r="B329" s="126"/>
      <c r="C329" s="130"/>
      <c r="D329" s="105"/>
      <c r="E329" s="237">
        <f t="shared" si="21"/>
        <v>0</v>
      </c>
      <c r="F329" s="105"/>
      <c r="G329" s="145"/>
      <c r="H329" s="224">
        <f t="shared" si="22"/>
        <v>0</v>
      </c>
      <c r="I329" s="107">
        <f t="shared" si="23"/>
        <v>0</v>
      </c>
      <c r="M329" s="223"/>
    </row>
    <row r="330" spans="1:13">
      <c r="A330" s="105">
        <f t="shared" si="24"/>
        <v>324</v>
      </c>
      <c r="B330" s="126"/>
      <c r="C330" s="130"/>
      <c r="D330" s="105"/>
      <c r="E330" s="237">
        <f t="shared" si="21"/>
        <v>0</v>
      </c>
      <c r="F330" s="105"/>
      <c r="G330" s="145"/>
      <c r="H330" s="224">
        <f t="shared" si="22"/>
        <v>0</v>
      </c>
      <c r="I330" s="107">
        <f t="shared" si="23"/>
        <v>0</v>
      </c>
      <c r="M330" s="223"/>
    </row>
    <row r="331" spans="1:13">
      <c r="A331" s="105">
        <f t="shared" si="24"/>
        <v>325</v>
      </c>
      <c r="B331" s="126"/>
      <c r="C331" s="130"/>
      <c r="D331" s="105"/>
      <c r="E331" s="237">
        <f t="shared" si="21"/>
        <v>0</v>
      </c>
      <c r="F331" s="105"/>
      <c r="G331" s="145"/>
      <c r="H331" s="224">
        <f t="shared" si="22"/>
        <v>0</v>
      </c>
      <c r="I331" s="107">
        <f t="shared" si="23"/>
        <v>0</v>
      </c>
      <c r="M331" s="223"/>
    </row>
    <row r="332" spans="1:13">
      <c r="A332" s="105">
        <f t="shared" si="24"/>
        <v>326</v>
      </c>
      <c r="B332" s="126"/>
      <c r="C332" s="130"/>
      <c r="D332" s="105"/>
      <c r="E332" s="237">
        <f t="shared" si="21"/>
        <v>0</v>
      </c>
      <c r="F332" s="105"/>
      <c r="G332" s="145"/>
      <c r="H332" s="224">
        <f t="shared" si="22"/>
        <v>0</v>
      </c>
      <c r="I332" s="107">
        <f t="shared" si="23"/>
        <v>0</v>
      </c>
      <c r="M332" s="223"/>
    </row>
    <row r="333" spans="1:13">
      <c r="A333" s="105">
        <f t="shared" si="24"/>
        <v>327</v>
      </c>
      <c r="B333" s="126"/>
      <c r="C333" s="130"/>
      <c r="D333" s="105"/>
      <c r="E333" s="237">
        <f t="shared" si="21"/>
        <v>0</v>
      </c>
      <c r="F333" s="105"/>
      <c r="G333" s="145"/>
      <c r="H333" s="224">
        <f t="shared" si="22"/>
        <v>0</v>
      </c>
      <c r="I333" s="107">
        <f t="shared" si="23"/>
        <v>0</v>
      </c>
      <c r="M333" s="223"/>
    </row>
    <row r="334" spans="1:13">
      <c r="A334" s="105">
        <f t="shared" si="24"/>
        <v>328</v>
      </c>
      <c r="B334" s="126"/>
      <c r="C334" s="130"/>
      <c r="D334" s="105"/>
      <c r="E334" s="237">
        <f t="shared" si="21"/>
        <v>0</v>
      </c>
      <c r="F334" s="105"/>
      <c r="G334" s="145"/>
      <c r="H334" s="224">
        <f t="shared" si="22"/>
        <v>0</v>
      </c>
      <c r="I334" s="107">
        <f t="shared" si="23"/>
        <v>0</v>
      </c>
      <c r="M334" s="223"/>
    </row>
    <row r="335" spans="1:13">
      <c r="A335" s="105">
        <f t="shared" si="24"/>
        <v>329</v>
      </c>
      <c r="B335" s="126"/>
      <c r="C335" s="130"/>
      <c r="D335" s="105"/>
      <c r="E335" s="237">
        <f t="shared" si="21"/>
        <v>0</v>
      </c>
      <c r="F335" s="105"/>
      <c r="G335" s="145"/>
      <c r="H335" s="224">
        <f t="shared" si="22"/>
        <v>0</v>
      </c>
      <c r="I335" s="107">
        <f t="shared" si="23"/>
        <v>0</v>
      </c>
      <c r="M335" s="223"/>
    </row>
    <row r="336" spans="1:13">
      <c r="A336" s="105">
        <f t="shared" si="24"/>
        <v>330</v>
      </c>
      <c r="B336" s="126"/>
      <c r="C336" s="130"/>
      <c r="D336" s="105"/>
      <c r="E336" s="237">
        <f t="shared" si="21"/>
        <v>0</v>
      </c>
      <c r="F336" s="105"/>
      <c r="G336" s="145"/>
      <c r="H336" s="224">
        <f t="shared" si="22"/>
        <v>0</v>
      </c>
      <c r="I336" s="107">
        <f t="shared" si="23"/>
        <v>0</v>
      </c>
      <c r="M336" s="223"/>
    </row>
    <row r="337" spans="1:13">
      <c r="A337" s="105">
        <f t="shared" si="24"/>
        <v>331</v>
      </c>
      <c r="B337" s="126"/>
      <c r="C337" s="130"/>
      <c r="D337" s="105"/>
      <c r="E337" s="237">
        <f t="shared" si="21"/>
        <v>0</v>
      </c>
      <c r="F337" s="105"/>
      <c r="G337" s="145"/>
      <c r="H337" s="224">
        <f t="shared" si="22"/>
        <v>0</v>
      </c>
      <c r="I337" s="107">
        <f t="shared" si="23"/>
        <v>0</v>
      </c>
      <c r="M337" s="223"/>
    </row>
    <row r="338" spans="1:13">
      <c r="A338" s="105">
        <f t="shared" si="24"/>
        <v>332</v>
      </c>
      <c r="B338" s="126"/>
      <c r="C338" s="130"/>
      <c r="D338" s="105"/>
      <c r="E338" s="237">
        <f t="shared" si="21"/>
        <v>0</v>
      </c>
      <c r="F338" s="105"/>
      <c r="G338" s="145"/>
      <c r="H338" s="224">
        <f t="shared" si="22"/>
        <v>0</v>
      </c>
      <c r="I338" s="107">
        <f t="shared" si="23"/>
        <v>0</v>
      </c>
      <c r="M338" s="223"/>
    </row>
    <row r="339" spans="1:13">
      <c r="A339" s="105">
        <f t="shared" si="24"/>
        <v>333</v>
      </c>
      <c r="B339" s="126"/>
      <c r="C339" s="130"/>
      <c r="D339" s="105"/>
      <c r="E339" s="237">
        <f t="shared" si="21"/>
        <v>0</v>
      </c>
      <c r="F339" s="105"/>
      <c r="G339" s="145"/>
      <c r="H339" s="224">
        <f t="shared" si="22"/>
        <v>0</v>
      </c>
      <c r="I339" s="107">
        <f t="shared" si="23"/>
        <v>0</v>
      </c>
      <c r="M339" s="223"/>
    </row>
    <row r="340" spans="1:13">
      <c r="A340" s="105">
        <f t="shared" si="24"/>
        <v>334</v>
      </c>
      <c r="B340" s="126"/>
      <c r="C340" s="130"/>
      <c r="D340" s="105"/>
      <c r="E340" s="237">
        <f t="shared" si="21"/>
        <v>0</v>
      </c>
      <c r="F340" s="105"/>
      <c r="G340" s="145"/>
      <c r="H340" s="224">
        <f t="shared" si="22"/>
        <v>0</v>
      </c>
      <c r="I340" s="107">
        <f t="shared" si="23"/>
        <v>0</v>
      </c>
      <c r="M340" s="223"/>
    </row>
    <row r="341" spans="1:13">
      <c r="A341" s="105">
        <f t="shared" si="24"/>
        <v>335</v>
      </c>
      <c r="B341" s="126"/>
      <c r="C341" s="130"/>
      <c r="D341" s="105"/>
      <c r="E341" s="237">
        <f t="shared" si="21"/>
        <v>0</v>
      </c>
      <c r="F341" s="105"/>
      <c r="G341" s="145"/>
      <c r="H341" s="224">
        <f t="shared" si="22"/>
        <v>0</v>
      </c>
      <c r="I341" s="107">
        <f t="shared" si="23"/>
        <v>0</v>
      </c>
      <c r="M341" s="223"/>
    </row>
    <row r="342" spans="1:13">
      <c r="A342" s="105">
        <f t="shared" si="24"/>
        <v>336</v>
      </c>
      <c r="B342" s="126"/>
      <c r="C342" s="130"/>
      <c r="D342" s="105"/>
      <c r="E342" s="237">
        <f t="shared" si="21"/>
        <v>0</v>
      </c>
      <c r="F342" s="105"/>
      <c r="G342" s="145"/>
      <c r="H342" s="224">
        <f t="shared" si="22"/>
        <v>0</v>
      </c>
      <c r="I342" s="107">
        <f t="shared" si="23"/>
        <v>0</v>
      </c>
      <c r="M342" s="223"/>
    </row>
    <row r="343" spans="1:13">
      <c r="A343" s="105">
        <f t="shared" si="24"/>
        <v>337</v>
      </c>
      <c r="B343" s="126"/>
      <c r="C343" s="130"/>
      <c r="D343" s="105"/>
      <c r="E343" s="237">
        <f t="shared" si="21"/>
        <v>0</v>
      </c>
      <c r="F343" s="105"/>
      <c r="G343" s="145"/>
      <c r="H343" s="224">
        <f t="shared" si="22"/>
        <v>0</v>
      </c>
      <c r="I343" s="107">
        <f t="shared" si="23"/>
        <v>0</v>
      </c>
      <c r="M343" s="223"/>
    </row>
    <row r="344" spans="1:13">
      <c r="A344" s="105">
        <f t="shared" si="24"/>
        <v>338</v>
      </c>
      <c r="B344" s="126"/>
      <c r="C344" s="130"/>
      <c r="D344" s="105"/>
      <c r="E344" s="237">
        <f t="shared" si="21"/>
        <v>0</v>
      </c>
      <c r="F344" s="105"/>
      <c r="G344" s="145"/>
      <c r="H344" s="224">
        <f t="shared" si="22"/>
        <v>0</v>
      </c>
      <c r="I344" s="107">
        <f t="shared" si="23"/>
        <v>0</v>
      </c>
      <c r="M344" s="223"/>
    </row>
    <row r="345" spans="1:13">
      <c r="A345" s="105">
        <f t="shared" si="24"/>
        <v>339</v>
      </c>
      <c r="B345" s="126"/>
      <c r="C345" s="130"/>
      <c r="D345" s="105"/>
      <c r="E345" s="237">
        <f t="shared" si="21"/>
        <v>0</v>
      </c>
      <c r="F345" s="105"/>
      <c r="G345" s="145"/>
      <c r="H345" s="224">
        <f t="shared" si="22"/>
        <v>0</v>
      </c>
      <c r="I345" s="107">
        <f t="shared" si="23"/>
        <v>0</v>
      </c>
      <c r="M345" s="223"/>
    </row>
    <row r="346" spans="1:13">
      <c r="A346" s="105">
        <f t="shared" si="24"/>
        <v>340</v>
      </c>
      <c r="B346" s="126"/>
      <c r="C346" s="130"/>
      <c r="D346" s="105"/>
      <c r="E346" s="237">
        <f t="shared" si="21"/>
        <v>0</v>
      </c>
      <c r="F346" s="105"/>
      <c r="G346" s="145"/>
      <c r="H346" s="224">
        <f t="shared" si="22"/>
        <v>0</v>
      </c>
      <c r="I346" s="107">
        <f t="shared" si="23"/>
        <v>0</v>
      </c>
      <c r="M346" s="223"/>
    </row>
    <row r="347" spans="1:13">
      <c r="A347" s="105">
        <f t="shared" si="24"/>
        <v>341</v>
      </c>
      <c r="B347" s="126"/>
      <c r="C347" s="130"/>
      <c r="D347" s="105"/>
      <c r="E347" s="237">
        <f t="shared" si="21"/>
        <v>0</v>
      </c>
      <c r="F347" s="105"/>
      <c r="G347" s="145"/>
      <c r="H347" s="224">
        <f t="shared" si="22"/>
        <v>0</v>
      </c>
      <c r="I347" s="107">
        <f t="shared" si="23"/>
        <v>0</v>
      </c>
      <c r="M347" s="223"/>
    </row>
    <row r="348" spans="1:13">
      <c r="A348" s="105">
        <f t="shared" si="24"/>
        <v>342</v>
      </c>
      <c r="B348" s="126"/>
      <c r="C348" s="130"/>
      <c r="D348" s="105"/>
      <c r="E348" s="237">
        <f t="shared" si="21"/>
        <v>0</v>
      </c>
      <c r="F348" s="105"/>
      <c r="G348" s="145"/>
      <c r="H348" s="224">
        <f t="shared" si="22"/>
        <v>0</v>
      </c>
      <c r="I348" s="107">
        <f t="shared" si="23"/>
        <v>0</v>
      </c>
      <c r="M348" s="223"/>
    </row>
    <row r="349" spans="1:13">
      <c r="A349" s="105">
        <f t="shared" si="24"/>
        <v>343</v>
      </c>
      <c r="B349" s="126"/>
      <c r="C349" s="130"/>
      <c r="D349" s="105"/>
      <c r="E349" s="237">
        <f t="shared" si="21"/>
        <v>0</v>
      </c>
      <c r="F349" s="105"/>
      <c r="G349" s="145"/>
      <c r="H349" s="224">
        <f t="shared" si="22"/>
        <v>0</v>
      </c>
      <c r="I349" s="107">
        <f t="shared" si="23"/>
        <v>0</v>
      </c>
      <c r="M349" s="223"/>
    </row>
    <row r="350" spans="1:13">
      <c r="A350" s="105">
        <f t="shared" si="24"/>
        <v>344</v>
      </c>
      <c r="B350" s="126"/>
      <c r="C350" s="130"/>
      <c r="D350" s="105"/>
      <c r="E350" s="237">
        <f t="shared" si="21"/>
        <v>0</v>
      </c>
      <c r="F350" s="105"/>
      <c r="G350" s="145"/>
      <c r="H350" s="224">
        <f t="shared" si="22"/>
        <v>0</v>
      </c>
      <c r="I350" s="107">
        <f t="shared" si="23"/>
        <v>0</v>
      </c>
      <c r="M350" s="223"/>
    </row>
    <row r="351" spans="1:13">
      <c r="A351" s="105">
        <f t="shared" si="24"/>
        <v>345</v>
      </c>
      <c r="B351" s="126"/>
      <c r="C351" s="130"/>
      <c r="D351" s="105"/>
      <c r="E351" s="237">
        <f t="shared" si="21"/>
        <v>0</v>
      </c>
      <c r="F351" s="105"/>
      <c r="G351" s="145"/>
      <c r="H351" s="224">
        <f t="shared" si="22"/>
        <v>0</v>
      </c>
      <c r="I351" s="107">
        <f t="shared" si="23"/>
        <v>0</v>
      </c>
      <c r="M351" s="223"/>
    </row>
    <row r="352" spans="1:13">
      <c r="A352" s="105">
        <f t="shared" si="24"/>
        <v>346</v>
      </c>
      <c r="B352" s="126"/>
      <c r="C352" s="130"/>
      <c r="D352" s="105"/>
      <c r="E352" s="237">
        <f t="shared" si="21"/>
        <v>0</v>
      </c>
      <c r="F352" s="105"/>
      <c r="G352" s="145"/>
      <c r="H352" s="224">
        <f t="shared" si="22"/>
        <v>0</v>
      </c>
      <c r="I352" s="107">
        <f t="shared" si="23"/>
        <v>0</v>
      </c>
      <c r="M352" s="223"/>
    </row>
    <row r="353" spans="1:13">
      <c r="A353" s="105">
        <f t="shared" si="24"/>
        <v>347</v>
      </c>
      <c r="B353" s="126"/>
      <c r="C353" s="130"/>
      <c r="D353" s="105"/>
      <c r="E353" s="237">
        <f t="shared" si="21"/>
        <v>0</v>
      </c>
      <c r="F353" s="105"/>
      <c r="G353" s="145"/>
      <c r="H353" s="224">
        <f t="shared" si="22"/>
        <v>0</v>
      </c>
      <c r="I353" s="107">
        <f t="shared" si="23"/>
        <v>0</v>
      </c>
      <c r="M353" s="223"/>
    </row>
    <row r="354" spans="1:13">
      <c r="A354" s="105">
        <f t="shared" si="24"/>
        <v>348</v>
      </c>
      <c r="B354" s="126"/>
      <c r="C354" s="130"/>
      <c r="D354" s="105"/>
      <c r="E354" s="237">
        <f t="shared" si="21"/>
        <v>0</v>
      </c>
      <c r="F354" s="105"/>
      <c r="G354" s="145"/>
      <c r="H354" s="224">
        <f t="shared" si="22"/>
        <v>0</v>
      </c>
      <c r="I354" s="107">
        <f t="shared" si="23"/>
        <v>0</v>
      </c>
      <c r="M354" s="223"/>
    </row>
    <row r="355" spans="1:13">
      <c r="A355" s="105">
        <f t="shared" si="24"/>
        <v>349</v>
      </c>
      <c r="B355" s="126"/>
      <c r="C355" s="130"/>
      <c r="D355" s="105"/>
      <c r="E355" s="237">
        <f t="shared" si="21"/>
        <v>0</v>
      </c>
      <c r="F355" s="105"/>
      <c r="G355" s="145"/>
      <c r="H355" s="224">
        <f t="shared" si="22"/>
        <v>0</v>
      </c>
      <c r="I355" s="107">
        <f t="shared" si="23"/>
        <v>0</v>
      </c>
      <c r="M355" s="223"/>
    </row>
    <row r="356" spans="1:13">
      <c r="A356" s="105">
        <f t="shared" si="24"/>
        <v>350</v>
      </c>
      <c r="B356" s="126"/>
      <c r="C356" s="130"/>
      <c r="D356" s="105"/>
      <c r="E356" s="237">
        <f t="shared" si="21"/>
        <v>0</v>
      </c>
      <c r="F356" s="105"/>
      <c r="G356" s="145"/>
      <c r="H356" s="224">
        <f t="shared" si="22"/>
        <v>0</v>
      </c>
      <c r="I356" s="107">
        <f t="shared" si="23"/>
        <v>0</v>
      </c>
      <c r="M356" s="223"/>
    </row>
    <row r="357" spans="1:13">
      <c r="A357" s="105">
        <f t="shared" si="24"/>
        <v>351</v>
      </c>
      <c r="B357" s="126"/>
      <c r="C357" s="130"/>
      <c r="D357" s="105"/>
      <c r="E357" s="237">
        <f t="shared" si="21"/>
        <v>0</v>
      </c>
      <c r="F357" s="105"/>
      <c r="G357" s="145"/>
      <c r="H357" s="224">
        <f t="shared" si="22"/>
        <v>0</v>
      </c>
      <c r="I357" s="107">
        <f t="shared" si="23"/>
        <v>0</v>
      </c>
      <c r="M357" s="223"/>
    </row>
    <row r="358" spans="1:13">
      <c r="A358" s="105">
        <f t="shared" si="24"/>
        <v>352</v>
      </c>
      <c r="B358" s="126"/>
      <c r="C358" s="130"/>
      <c r="D358" s="105"/>
      <c r="E358" s="237">
        <f t="shared" si="21"/>
        <v>0</v>
      </c>
      <c r="F358" s="105"/>
      <c r="G358" s="145"/>
      <c r="H358" s="224">
        <f t="shared" si="22"/>
        <v>0</v>
      </c>
      <c r="I358" s="107">
        <f t="shared" si="23"/>
        <v>0</v>
      </c>
      <c r="M358" s="223"/>
    </row>
    <row r="359" spans="1:13">
      <c r="A359" s="105">
        <f t="shared" si="24"/>
        <v>353</v>
      </c>
      <c r="B359" s="126"/>
      <c r="C359" s="130"/>
      <c r="D359" s="105"/>
      <c r="E359" s="237">
        <f t="shared" si="21"/>
        <v>0</v>
      </c>
      <c r="F359" s="105"/>
      <c r="G359" s="145"/>
      <c r="H359" s="224">
        <f t="shared" si="22"/>
        <v>0</v>
      </c>
      <c r="I359" s="107">
        <f t="shared" si="23"/>
        <v>0</v>
      </c>
      <c r="M359" s="223"/>
    </row>
    <row r="360" spans="1:13">
      <c r="A360" s="105">
        <f t="shared" si="24"/>
        <v>354</v>
      </c>
      <c r="B360" s="126"/>
      <c r="C360" s="130"/>
      <c r="D360" s="105"/>
      <c r="E360" s="237">
        <f t="shared" si="21"/>
        <v>0</v>
      </c>
      <c r="F360" s="105"/>
      <c r="G360" s="145"/>
      <c r="H360" s="224">
        <f t="shared" si="22"/>
        <v>0</v>
      </c>
      <c r="I360" s="107">
        <f t="shared" si="23"/>
        <v>0</v>
      </c>
      <c r="M360" s="223"/>
    </row>
    <row r="361" spans="1:13">
      <c r="A361" s="105">
        <f t="shared" si="24"/>
        <v>355</v>
      </c>
      <c r="B361" s="126"/>
      <c r="C361" s="130"/>
      <c r="D361" s="105"/>
      <c r="E361" s="237">
        <f t="shared" si="21"/>
        <v>0</v>
      </c>
      <c r="F361" s="105"/>
      <c r="G361" s="145"/>
      <c r="H361" s="224">
        <f t="shared" si="22"/>
        <v>0</v>
      </c>
      <c r="I361" s="107">
        <f t="shared" si="23"/>
        <v>0</v>
      </c>
      <c r="M361" s="223"/>
    </row>
    <row r="362" spans="1:13">
      <c r="A362" s="105">
        <f t="shared" si="24"/>
        <v>356</v>
      </c>
      <c r="B362" s="126"/>
      <c r="C362" s="130"/>
      <c r="D362" s="105"/>
      <c r="E362" s="237">
        <f t="shared" si="21"/>
        <v>0</v>
      </c>
      <c r="F362" s="105"/>
      <c r="G362" s="145"/>
      <c r="H362" s="224">
        <f t="shared" si="22"/>
        <v>0</v>
      </c>
      <c r="I362" s="107">
        <f t="shared" si="23"/>
        <v>0</v>
      </c>
      <c r="M362" s="223"/>
    </row>
    <row r="363" spans="1:13">
      <c r="A363" s="105">
        <f t="shared" si="24"/>
        <v>357</v>
      </c>
      <c r="B363" s="126"/>
      <c r="C363" s="130"/>
      <c r="D363" s="105"/>
      <c r="E363" s="237">
        <f t="shared" si="21"/>
        <v>0</v>
      </c>
      <c r="F363" s="105"/>
      <c r="G363" s="145"/>
      <c r="H363" s="224">
        <f t="shared" si="22"/>
        <v>0</v>
      </c>
      <c r="I363" s="107">
        <f t="shared" si="23"/>
        <v>0</v>
      </c>
      <c r="M363" s="223"/>
    </row>
    <row r="364" spans="1:13">
      <c r="A364" s="105">
        <f t="shared" si="24"/>
        <v>358</v>
      </c>
      <c r="B364" s="126"/>
      <c r="C364" s="130"/>
      <c r="D364" s="105"/>
      <c r="E364" s="237">
        <f t="shared" si="21"/>
        <v>0</v>
      </c>
      <c r="F364" s="105"/>
      <c r="G364" s="145"/>
      <c r="H364" s="224">
        <f t="shared" si="22"/>
        <v>0</v>
      </c>
      <c r="I364" s="107">
        <f t="shared" si="23"/>
        <v>0</v>
      </c>
      <c r="M364" s="223"/>
    </row>
    <row r="365" spans="1:13">
      <c r="A365" s="105">
        <f t="shared" si="24"/>
        <v>359</v>
      </c>
      <c r="B365" s="126"/>
      <c r="C365" s="130"/>
      <c r="D365" s="105"/>
      <c r="E365" s="237">
        <f t="shared" si="21"/>
        <v>0</v>
      </c>
      <c r="F365" s="105"/>
      <c r="G365" s="145"/>
      <c r="H365" s="224">
        <f t="shared" si="22"/>
        <v>0</v>
      </c>
      <c r="I365" s="107">
        <f t="shared" si="23"/>
        <v>0</v>
      </c>
      <c r="M365" s="223"/>
    </row>
    <row r="366" spans="1:13">
      <c r="A366" s="105">
        <f t="shared" si="24"/>
        <v>360</v>
      </c>
      <c r="B366" s="126"/>
      <c r="C366" s="130"/>
      <c r="D366" s="105"/>
      <c r="E366" s="237">
        <f t="shared" si="21"/>
        <v>0</v>
      </c>
      <c r="F366" s="105"/>
      <c r="G366" s="145"/>
      <c r="H366" s="224">
        <f t="shared" si="22"/>
        <v>0</v>
      </c>
      <c r="I366" s="107">
        <f t="shared" si="23"/>
        <v>0</v>
      </c>
      <c r="M366" s="223"/>
    </row>
    <row r="367" spans="1:13">
      <c r="A367" s="105">
        <f t="shared" si="24"/>
        <v>361</v>
      </c>
      <c r="B367" s="126"/>
      <c r="C367" s="130"/>
      <c r="D367" s="105"/>
      <c r="E367" s="237">
        <f t="shared" si="21"/>
        <v>0</v>
      </c>
      <c r="F367" s="105"/>
      <c r="G367" s="145"/>
      <c r="H367" s="224">
        <f t="shared" si="22"/>
        <v>0</v>
      </c>
      <c r="I367" s="107">
        <f t="shared" si="23"/>
        <v>0</v>
      </c>
      <c r="M367" s="223"/>
    </row>
    <row r="368" spans="1:13">
      <c r="A368" s="105">
        <f t="shared" si="24"/>
        <v>362</v>
      </c>
      <c r="B368" s="126"/>
      <c r="C368" s="130"/>
      <c r="D368" s="105"/>
      <c r="E368" s="237">
        <f t="shared" si="21"/>
        <v>0</v>
      </c>
      <c r="F368" s="105"/>
      <c r="G368" s="145"/>
      <c r="H368" s="224">
        <f t="shared" si="22"/>
        <v>0</v>
      </c>
      <c r="I368" s="107">
        <f t="shared" si="23"/>
        <v>0</v>
      </c>
      <c r="M368" s="223"/>
    </row>
    <row r="369" spans="1:13">
      <c r="A369" s="105">
        <f t="shared" si="24"/>
        <v>363</v>
      </c>
      <c r="B369" s="126"/>
      <c r="C369" s="130"/>
      <c r="D369" s="105"/>
      <c r="E369" s="237">
        <f t="shared" si="21"/>
        <v>0</v>
      </c>
      <c r="F369" s="105"/>
      <c r="G369" s="145"/>
      <c r="H369" s="224">
        <f t="shared" si="22"/>
        <v>0</v>
      </c>
      <c r="I369" s="107">
        <f t="shared" si="23"/>
        <v>0</v>
      </c>
      <c r="M369" s="223"/>
    </row>
    <row r="370" spans="1:13">
      <c r="A370" s="105">
        <f t="shared" si="24"/>
        <v>364</v>
      </c>
      <c r="B370" s="126"/>
      <c r="C370" s="130"/>
      <c r="D370" s="105"/>
      <c r="E370" s="237">
        <f t="shared" si="21"/>
        <v>0</v>
      </c>
      <c r="F370" s="105"/>
      <c r="G370" s="145"/>
      <c r="H370" s="224">
        <f t="shared" si="22"/>
        <v>0</v>
      </c>
      <c r="I370" s="107">
        <f t="shared" si="23"/>
        <v>0</v>
      </c>
      <c r="M370" s="223"/>
    </row>
    <row r="371" spans="1:13">
      <c r="A371" s="105">
        <f t="shared" si="24"/>
        <v>365</v>
      </c>
      <c r="B371" s="126"/>
      <c r="C371" s="130"/>
      <c r="D371" s="105"/>
      <c r="E371" s="237">
        <f t="shared" si="21"/>
        <v>0</v>
      </c>
      <c r="F371" s="105"/>
      <c r="G371" s="145"/>
      <c r="H371" s="224">
        <f t="shared" si="22"/>
        <v>0</v>
      </c>
      <c r="I371" s="107">
        <f t="shared" si="23"/>
        <v>0</v>
      </c>
      <c r="M371" s="223"/>
    </row>
    <row r="372" spans="1:13">
      <c r="A372" s="105">
        <f t="shared" si="24"/>
        <v>366</v>
      </c>
      <c r="B372" s="126"/>
      <c r="C372" s="130"/>
      <c r="D372" s="105"/>
      <c r="E372" s="237">
        <f t="shared" si="21"/>
        <v>0</v>
      </c>
      <c r="F372" s="105"/>
      <c r="G372" s="145"/>
      <c r="H372" s="224">
        <f t="shared" si="22"/>
        <v>0</v>
      </c>
      <c r="I372" s="107">
        <f t="shared" si="23"/>
        <v>0</v>
      </c>
      <c r="M372" s="223"/>
    </row>
    <row r="373" spans="1:13">
      <c r="A373" s="105">
        <f t="shared" si="24"/>
        <v>367</v>
      </c>
      <c r="B373" s="126"/>
      <c r="C373" s="130"/>
      <c r="D373" s="105"/>
      <c r="E373" s="237">
        <f t="shared" si="21"/>
        <v>0</v>
      </c>
      <c r="F373" s="105"/>
      <c r="G373" s="145"/>
      <c r="H373" s="224">
        <f t="shared" si="22"/>
        <v>0</v>
      </c>
      <c r="I373" s="107">
        <f t="shared" si="23"/>
        <v>0</v>
      </c>
      <c r="M373" s="223"/>
    </row>
    <row r="374" spans="1:13">
      <c r="A374" s="105">
        <f t="shared" si="24"/>
        <v>368</v>
      </c>
      <c r="B374" s="126"/>
      <c r="C374" s="130"/>
      <c r="D374" s="105"/>
      <c r="E374" s="237">
        <f t="shared" si="21"/>
        <v>0</v>
      </c>
      <c r="F374" s="105"/>
      <c r="G374" s="145"/>
      <c r="H374" s="224">
        <f t="shared" si="22"/>
        <v>0</v>
      </c>
      <c r="I374" s="107">
        <f t="shared" si="23"/>
        <v>0</v>
      </c>
      <c r="M374" s="223"/>
    </row>
    <row r="375" spans="1:13">
      <c r="A375" s="105">
        <f t="shared" si="24"/>
        <v>369</v>
      </c>
      <c r="B375" s="126"/>
      <c r="C375" s="130"/>
      <c r="D375" s="105"/>
      <c r="E375" s="237">
        <f t="shared" si="21"/>
        <v>0</v>
      </c>
      <c r="F375" s="105"/>
      <c r="G375" s="145"/>
      <c r="H375" s="224">
        <f t="shared" si="22"/>
        <v>0</v>
      </c>
      <c r="I375" s="107">
        <f t="shared" si="23"/>
        <v>0</v>
      </c>
      <c r="M375" s="223"/>
    </row>
    <row r="376" spans="1:13">
      <c r="A376" s="105">
        <f t="shared" si="24"/>
        <v>370</v>
      </c>
      <c r="B376" s="126"/>
      <c r="C376" s="130"/>
      <c r="D376" s="105"/>
      <c r="E376" s="237">
        <f t="shared" si="21"/>
        <v>0</v>
      </c>
      <c r="F376" s="105"/>
      <c r="G376" s="145"/>
      <c r="H376" s="224">
        <f t="shared" si="22"/>
        <v>0</v>
      </c>
      <c r="I376" s="107">
        <f t="shared" si="23"/>
        <v>0</v>
      </c>
      <c r="M376" s="223"/>
    </row>
    <row r="377" spans="1:13">
      <c r="A377" s="105">
        <f t="shared" si="24"/>
        <v>371</v>
      </c>
      <c r="B377" s="126"/>
      <c r="C377" s="130"/>
      <c r="D377" s="105"/>
      <c r="E377" s="237">
        <f t="shared" si="21"/>
        <v>0</v>
      </c>
      <c r="F377" s="105"/>
      <c r="G377" s="145"/>
      <c r="H377" s="224">
        <f t="shared" si="22"/>
        <v>0</v>
      </c>
      <c r="I377" s="107">
        <f t="shared" si="23"/>
        <v>0</v>
      </c>
      <c r="M377" s="223"/>
    </row>
    <row r="378" spans="1:13">
      <c r="A378" s="105">
        <f t="shared" si="24"/>
        <v>372</v>
      </c>
      <c r="B378" s="126"/>
      <c r="C378" s="130"/>
      <c r="D378" s="105"/>
      <c r="E378" s="237">
        <f t="shared" si="21"/>
        <v>0</v>
      </c>
      <c r="F378" s="105"/>
      <c r="G378" s="145"/>
      <c r="H378" s="224">
        <f t="shared" si="22"/>
        <v>0</v>
      </c>
      <c r="I378" s="107">
        <f t="shared" si="23"/>
        <v>0</v>
      </c>
      <c r="M378" s="223"/>
    </row>
    <row r="379" spans="1:13">
      <c r="A379" s="105">
        <f t="shared" si="24"/>
        <v>373</v>
      </c>
      <c r="B379" s="126"/>
      <c r="C379" s="130"/>
      <c r="D379" s="105"/>
      <c r="E379" s="237">
        <f t="shared" si="21"/>
        <v>0</v>
      </c>
      <c r="F379" s="105"/>
      <c r="G379" s="145"/>
      <c r="H379" s="224">
        <f t="shared" si="22"/>
        <v>0</v>
      </c>
      <c r="I379" s="107">
        <f t="shared" si="23"/>
        <v>0</v>
      </c>
      <c r="M379" s="223"/>
    </row>
    <row r="380" spans="1:13">
      <c r="A380" s="105">
        <f t="shared" si="24"/>
        <v>374</v>
      </c>
      <c r="B380" s="126"/>
      <c r="C380" s="130"/>
      <c r="D380" s="105"/>
      <c r="E380" s="237">
        <f t="shared" si="21"/>
        <v>0</v>
      </c>
      <c r="F380" s="105"/>
      <c r="G380" s="145"/>
      <c r="H380" s="224">
        <f t="shared" si="22"/>
        <v>0</v>
      </c>
      <c r="I380" s="107">
        <f t="shared" si="23"/>
        <v>0</v>
      </c>
      <c r="M380" s="223"/>
    </row>
    <row r="381" spans="1:13">
      <c r="A381" s="105">
        <f t="shared" si="24"/>
        <v>375</v>
      </c>
      <c r="B381" s="126"/>
      <c r="C381" s="130"/>
      <c r="D381" s="105"/>
      <c r="E381" s="237">
        <f t="shared" si="21"/>
        <v>0</v>
      </c>
      <c r="F381" s="105"/>
      <c r="G381" s="145"/>
      <c r="H381" s="224">
        <f t="shared" si="22"/>
        <v>0</v>
      </c>
      <c r="I381" s="107">
        <f t="shared" si="23"/>
        <v>0</v>
      </c>
      <c r="M381" s="223"/>
    </row>
    <row r="382" spans="1:13">
      <c r="A382" s="105">
        <f t="shared" si="24"/>
        <v>376</v>
      </c>
      <c r="B382" s="126"/>
      <c r="C382" s="130"/>
      <c r="D382" s="105"/>
      <c r="E382" s="237">
        <f t="shared" si="21"/>
        <v>0</v>
      </c>
      <c r="F382" s="105"/>
      <c r="G382" s="145"/>
      <c r="H382" s="224">
        <f t="shared" si="22"/>
        <v>0</v>
      </c>
      <c r="I382" s="107">
        <f t="shared" si="23"/>
        <v>0</v>
      </c>
      <c r="M382" s="223"/>
    </row>
    <row r="383" spans="1:13">
      <c r="A383" s="105">
        <f t="shared" si="24"/>
        <v>377</v>
      </c>
      <c r="B383" s="126"/>
      <c r="C383" s="130"/>
      <c r="D383" s="105"/>
      <c r="E383" s="237">
        <f t="shared" si="21"/>
        <v>0</v>
      </c>
      <c r="F383" s="105"/>
      <c r="G383" s="145"/>
      <c r="H383" s="224">
        <f t="shared" si="22"/>
        <v>0</v>
      </c>
      <c r="I383" s="107">
        <f t="shared" si="23"/>
        <v>0</v>
      </c>
      <c r="M383" s="223"/>
    </row>
    <row r="384" spans="1:13">
      <c r="A384" s="105">
        <f t="shared" si="24"/>
        <v>378</v>
      </c>
      <c r="B384" s="126"/>
      <c r="C384" s="130"/>
      <c r="D384" s="105"/>
      <c r="E384" s="237">
        <f t="shared" si="21"/>
        <v>0</v>
      </c>
      <c r="F384" s="105"/>
      <c r="G384" s="145"/>
      <c r="H384" s="224">
        <f t="shared" si="22"/>
        <v>0</v>
      </c>
      <c r="I384" s="107">
        <f t="shared" si="23"/>
        <v>0</v>
      </c>
      <c r="M384" s="223"/>
    </row>
    <row r="385" spans="1:13">
      <c r="A385" s="105">
        <f t="shared" si="24"/>
        <v>379</v>
      </c>
      <c r="B385" s="126"/>
      <c r="C385" s="130"/>
      <c r="D385" s="105"/>
      <c r="E385" s="237">
        <f t="shared" si="21"/>
        <v>0</v>
      </c>
      <c r="F385" s="105"/>
      <c r="G385" s="145"/>
      <c r="H385" s="224">
        <f t="shared" si="22"/>
        <v>0</v>
      </c>
      <c r="I385" s="107">
        <f t="shared" si="23"/>
        <v>0</v>
      </c>
      <c r="M385" s="223"/>
    </row>
    <row r="386" spans="1:13">
      <c r="A386" s="105">
        <f t="shared" si="24"/>
        <v>380</v>
      </c>
      <c r="B386" s="126"/>
      <c r="C386" s="130"/>
      <c r="D386" s="105"/>
      <c r="E386" s="237">
        <f t="shared" si="21"/>
        <v>0</v>
      </c>
      <c r="F386" s="105"/>
      <c r="G386" s="145"/>
      <c r="H386" s="224">
        <f t="shared" si="22"/>
        <v>0</v>
      </c>
      <c r="I386" s="107">
        <f t="shared" si="23"/>
        <v>0</v>
      </c>
      <c r="M386" s="223"/>
    </row>
    <row r="387" spans="1:13">
      <c r="A387" s="105">
        <f t="shared" si="24"/>
        <v>381</v>
      </c>
      <c r="B387" s="126"/>
      <c r="C387" s="130"/>
      <c r="D387" s="105"/>
      <c r="E387" s="237">
        <f t="shared" si="21"/>
        <v>0</v>
      </c>
      <c r="F387" s="105"/>
      <c r="G387" s="145"/>
      <c r="H387" s="224">
        <f t="shared" si="22"/>
        <v>0</v>
      </c>
      <c r="I387" s="107">
        <f t="shared" si="23"/>
        <v>0</v>
      </c>
      <c r="M387" s="223"/>
    </row>
    <row r="388" spans="1:13">
      <c r="A388" s="105">
        <f t="shared" si="24"/>
        <v>382</v>
      </c>
      <c r="B388" s="126"/>
      <c r="C388" s="130"/>
      <c r="D388" s="105"/>
      <c r="E388" s="237">
        <f t="shared" si="21"/>
        <v>0</v>
      </c>
      <c r="F388" s="105"/>
      <c r="G388" s="145"/>
      <c r="H388" s="224">
        <f t="shared" si="22"/>
        <v>0</v>
      </c>
      <c r="I388" s="107">
        <f t="shared" si="23"/>
        <v>0</v>
      </c>
      <c r="M388" s="223"/>
    </row>
    <row r="389" spans="1:13">
      <c r="A389" s="105">
        <f t="shared" si="24"/>
        <v>383</v>
      </c>
      <c r="B389" s="126"/>
      <c r="C389" s="130"/>
      <c r="D389" s="105"/>
      <c r="E389" s="237">
        <f t="shared" si="21"/>
        <v>0</v>
      </c>
      <c r="F389" s="105"/>
      <c r="G389" s="145"/>
      <c r="H389" s="224">
        <f t="shared" si="22"/>
        <v>0</v>
      </c>
      <c r="I389" s="107">
        <f t="shared" si="23"/>
        <v>0</v>
      </c>
      <c r="M389" s="223"/>
    </row>
    <row r="390" spans="1:13">
      <c r="A390" s="105">
        <f t="shared" si="24"/>
        <v>384</v>
      </c>
      <c r="B390" s="126"/>
      <c r="C390" s="130"/>
      <c r="D390" s="105"/>
      <c r="E390" s="237">
        <f t="shared" si="21"/>
        <v>0</v>
      </c>
      <c r="F390" s="105"/>
      <c r="G390" s="145"/>
      <c r="H390" s="224">
        <f t="shared" si="22"/>
        <v>0</v>
      </c>
      <c r="I390" s="107">
        <f t="shared" si="23"/>
        <v>0</v>
      </c>
      <c r="M390" s="223"/>
    </row>
    <row r="391" spans="1:13">
      <c r="A391" s="105">
        <f t="shared" si="24"/>
        <v>385</v>
      </c>
      <c r="B391" s="126"/>
      <c r="C391" s="130"/>
      <c r="D391" s="105"/>
      <c r="E391" s="237">
        <f t="shared" si="21"/>
        <v>0</v>
      </c>
      <c r="F391" s="105"/>
      <c r="G391" s="145"/>
      <c r="H391" s="224">
        <f t="shared" si="22"/>
        <v>0</v>
      </c>
      <c r="I391" s="107">
        <f t="shared" si="23"/>
        <v>0</v>
      </c>
      <c r="M391" s="223"/>
    </row>
    <row r="392" spans="1:13">
      <c r="A392" s="105">
        <f t="shared" si="24"/>
        <v>386</v>
      </c>
      <c r="B392" s="126"/>
      <c r="C392" s="130"/>
      <c r="D392" s="105"/>
      <c r="E392" s="237">
        <f t="shared" ref="E392:E455" si="25">ROUND(D392/$E$4,3)</f>
        <v>0</v>
      </c>
      <c r="F392" s="105"/>
      <c r="G392" s="145"/>
      <c r="H392" s="224">
        <f t="shared" ref="H392:H455" si="26">ROUND(G392*0.2359,2)</f>
        <v>0</v>
      </c>
      <c r="I392" s="107">
        <f t="shared" ref="I392:I455" si="27">G392+H392</f>
        <v>0</v>
      </c>
      <c r="M392" s="223"/>
    </row>
    <row r="393" spans="1:13">
      <c r="A393" s="105">
        <f t="shared" ref="A393:A456" si="28">A392+1</f>
        <v>387</v>
      </c>
      <c r="B393" s="126"/>
      <c r="C393" s="130"/>
      <c r="D393" s="105"/>
      <c r="E393" s="237">
        <f t="shared" si="25"/>
        <v>0</v>
      </c>
      <c r="F393" s="105"/>
      <c r="G393" s="145"/>
      <c r="H393" s="224">
        <f t="shared" si="26"/>
        <v>0</v>
      </c>
      <c r="I393" s="107">
        <f t="shared" si="27"/>
        <v>0</v>
      </c>
      <c r="M393" s="223"/>
    </row>
    <row r="394" spans="1:13">
      <c r="A394" s="105">
        <f t="shared" si="28"/>
        <v>388</v>
      </c>
      <c r="B394" s="126"/>
      <c r="C394" s="130"/>
      <c r="D394" s="105"/>
      <c r="E394" s="237">
        <f t="shared" si="25"/>
        <v>0</v>
      </c>
      <c r="F394" s="105"/>
      <c r="G394" s="145"/>
      <c r="H394" s="224">
        <f t="shared" si="26"/>
        <v>0</v>
      </c>
      <c r="I394" s="107">
        <f t="shared" si="27"/>
        <v>0</v>
      </c>
      <c r="M394" s="223"/>
    </row>
    <row r="395" spans="1:13">
      <c r="A395" s="105">
        <f t="shared" si="28"/>
        <v>389</v>
      </c>
      <c r="B395" s="126"/>
      <c r="C395" s="130"/>
      <c r="D395" s="105"/>
      <c r="E395" s="237">
        <f t="shared" si="25"/>
        <v>0</v>
      </c>
      <c r="F395" s="105"/>
      <c r="G395" s="145"/>
      <c r="H395" s="224">
        <f t="shared" si="26"/>
        <v>0</v>
      </c>
      <c r="I395" s="107">
        <f t="shared" si="27"/>
        <v>0</v>
      </c>
      <c r="M395" s="223"/>
    </row>
    <row r="396" spans="1:13">
      <c r="A396" s="105">
        <f t="shared" si="28"/>
        <v>390</v>
      </c>
      <c r="B396" s="126"/>
      <c r="C396" s="130"/>
      <c r="D396" s="105"/>
      <c r="E396" s="237">
        <f t="shared" si="25"/>
        <v>0</v>
      </c>
      <c r="F396" s="105"/>
      <c r="G396" s="145"/>
      <c r="H396" s="224">
        <f t="shared" si="26"/>
        <v>0</v>
      </c>
      <c r="I396" s="107">
        <f t="shared" si="27"/>
        <v>0</v>
      </c>
      <c r="M396" s="223"/>
    </row>
    <row r="397" spans="1:13">
      <c r="A397" s="105">
        <f t="shared" si="28"/>
        <v>391</v>
      </c>
      <c r="B397" s="126"/>
      <c r="C397" s="130"/>
      <c r="D397" s="105"/>
      <c r="E397" s="237">
        <f t="shared" si="25"/>
        <v>0</v>
      </c>
      <c r="F397" s="105"/>
      <c r="G397" s="145"/>
      <c r="H397" s="224">
        <f t="shared" si="26"/>
        <v>0</v>
      </c>
      <c r="I397" s="107">
        <f t="shared" si="27"/>
        <v>0</v>
      </c>
      <c r="M397" s="223"/>
    </row>
    <row r="398" spans="1:13">
      <c r="A398" s="105">
        <f t="shared" si="28"/>
        <v>392</v>
      </c>
      <c r="B398" s="126"/>
      <c r="C398" s="130"/>
      <c r="D398" s="105"/>
      <c r="E398" s="237">
        <f t="shared" si="25"/>
        <v>0</v>
      </c>
      <c r="F398" s="105"/>
      <c r="G398" s="145"/>
      <c r="H398" s="224">
        <f t="shared" si="26"/>
        <v>0</v>
      </c>
      <c r="I398" s="107">
        <f t="shared" si="27"/>
        <v>0</v>
      </c>
      <c r="M398" s="223"/>
    </row>
    <row r="399" spans="1:13">
      <c r="A399" s="105">
        <f t="shared" si="28"/>
        <v>393</v>
      </c>
      <c r="B399" s="126"/>
      <c r="C399" s="130"/>
      <c r="D399" s="105"/>
      <c r="E399" s="237">
        <f t="shared" si="25"/>
        <v>0</v>
      </c>
      <c r="F399" s="105"/>
      <c r="G399" s="145"/>
      <c r="H399" s="224">
        <f t="shared" si="26"/>
        <v>0</v>
      </c>
      <c r="I399" s="107">
        <f t="shared" si="27"/>
        <v>0</v>
      </c>
      <c r="M399" s="223"/>
    </row>
    <row r="400" spans="1:13">
      <c r="A400" s="105">
        <f t="shared" si="28"/>
        <v>394</v>
      </c>
      <c r="B400" s="126"/>
      <c r="C400" s="130"/>
      <c r="D400" s="105"/>
      <c r="E400" s="237">
        <f t="shared" si="25"/>
        <v>0</v>
      </c>
      <c r="F400" s="105"/>
      <c r="G400" s="145"/>
      <c r="H400" s="224">
        <f t="shared" si="26"/>
        <v>0</v>
      </c>
      <c r="I400" s="107">
        <f t="shared" si="27"/>
        <v>0</v>
      </c>
      <c r="M400" s="223"/>
    </row>
    <row r="401" spans="1:13">
      <c r="A401" s="105">
        <f t="shared" si="28"/>
        <v>395</v>
      </c>
      <c r="B401" s="126"/>
      <c r="C401" s="130"/>
      <c r="D401" s="105"/>
      <c r="E401" s="237">
        <f t="shared" si="25"/>
        <v>0</v>
      </c>
      <c r="F401" s="105"/>
      <c r="G401" s="145"/>
      <c r="H401" s="224">
        <f t="shared" si="26"/>
        <v>0</v>
      </c>
      <c r="I401" s="107">
        <f t="shared" si="27"/>
        <v>0</v>
      </c>
      <c r="M401" s="223"/>
    </row>
    <row r="402" spans="1:13">
      <c r="A402" s="105">
        <f t="shared" si="28"/>
        <v>396</v>
      </c>
      <c r="B402" s="126"/>
      <c r="C402" s="130"/>
      <c r="D402" s="105"/>
      <c r="E402" s="237">
        <f t="shared" si="25"/>
        <v>0</v>
      </c>
      <c r="F402" s="105"/>
      <c r="G402" s="145"/>
      <c r="H402" s="224">
        <f t="shared" si="26"/>
        <v>0</v>
      </c>
      <c r="I402" s="107">
        <f t="shared" si="27"/>
        <v>0</v>
      </c>
      <c r="M402" s="223"/>
    </row>
    <row r="403" spans="1:13">
      <c r="A403" s="105">
        <f t="shared" si="28"/>
        <v>397</v>
      </c>
      <c r="B403" s="126"/>
      <c r="C403" s="130"/>
      <c r="D403" s="105"/>
      <c r="E403" s="237">
        <f t="shared" si="25"/>
        <v>0</v>
      </c>
      <c r="F403" s="105"/>
      <c r="G403" s="145"/>
      <c r="H403" s="224">
        <f t="shared" si="26"/>
        <v>0</v>
      </c>
      <c r="I403" s="107">
        <f t="shared" si="27"/>
        <v>0</v>
      </c>
      <c r="M403" s="223"/>
    </row>
    <row r="404" spans="1:13">
      <c r="A404" s="105">
        <f t="shared" si="28"/>
        <v>398</v>
      </c>
      <c r="B404" s="126"/>
      <c r="C404" s="130"/>
      <c r="D404" s="105"/>
      <c r="E404" s="237">
        <f t="shared" si="25"/>
        <v>0</v>
      </c>
      <c r="F404" s="105"/>
      <c r="G404" s="145"/>
      <c r="H404" s="224">
        <f t="shared" si="26"/>
        <v>0</v>
      </c>
      <c r="I404" s="107">
        <f t="shared" si="27"/>
        <v>0</v>
      </c>
      <c r="M404" s="223"/>
    </row>
    <row r="405" spans="1:13">
      <c r="A405" s="105">
        <f t="shared" si="28"/>
        <v>399</v>
      </c>
      <c r="B405" s="126"/>
      <c r="C405" s="130"/>
      <c r="D405" s="105"/>
      <c r="E405" s="237">
        <f t="shared" si="25"/>
        <v>0</v>
      </c>
      <c r="F405" s="105"/>
      <c r="G405" s="145"/>
      <c r="H405" s="224">
        <f t="shared" si="26"/>
        <v>0</v>
      </c>
      <c r="I405" s="107">
        <f t="shared" si="27"/>
        <v>0</v>
      </c>
      <c r="M405" s="223"/>
    </row>
    <row r="406" spans="1:13">
      <c r="A406" s="105">
        <f t="shared" si="28"/>
        <v>400</v>
      </c>
      <c r="B406" s="126"/>
      <c r="C406" s="130"/>
      <c r="D406" s="105"/>
      <c r="E406" s="237">
        <f t="shared" si="25"/>
        <v>0</v>
      </c>
      <c r="F406" s="105"/>
      <c r="G406" s="145"/>
      <c r="H406" s="224">
        <f t="shared" si="26"/>
        <v>0</v>
      </c>
      <c r="I406" s="107">
        <f t="shared" si="27"/>
        <v>0</v>
      </c>
      <c r="M406" s="223"/>
    </row>
    <row r="407" spans="1:13">
      <c r="A407" s="105">
        <f t="shared" si="28"/>
        <v>401</v>
      </c>
      <c r="B407" s="126"/>
      <c r="C407" s="130"/>
      <c r="D407" s="105"/>
      <c r="E407" s="237">
        <f t="shared" si="25"/>
        <v>0</v>
      </c>
      <c r="F407" s="105"/>
      <c r="G407" s="145"/>
      <c r="H407" s="224">
        <f t="shared" si="26"/>
        <v>0</v>
      </c>
      <c r="I407" s="107">
        <f t="shared" si="27"/>
        <v>0</v>
      </c>
      <c r="M407" s="223"/>
    </row>
    <row r="408" spans="1:13">
      <c r="A408" s="105">
        <f t="shared" si="28"/>
        <v>402</v>
      </c>
      <c r="B408" s="126"/>
      <c r="C408" s="130"/>
      <c r="D408" s="105"/>
      <c r="E408" s="237">
        <f t="shared" si="25"/>
        <v>0</v>
      </c>
      <c r="F408" s="105"/>
      <c r="G408" s="145"/>
      <c r="H408" s="224">
        <f t="shared" si="26"/>
        <v>0</v>
      </c>
      <c r="I408" s="107">
        <f t="shared" si="27"/>
        <v>0</v>
      </c>
      <c r="M408" s="223"/>
    </row>
    <row r="409" spans="1:13">
      <c r="A409" s="105">
        <f t="shared" si="28"/>
        <v>403</v>
      </c>
      <c r="B409" s="126"/>
      <c r="C409" s="130"/>
      <c r="D409" s="105"/>
      <c r="E409" s="237">
        <f t="shared" si="25"/>
        <v>0</v>
      </c>
      <c r="F409" s="105"/>
      <c r="G409" s="145"/>
      <c r="H409" s="224">
        <f t="shared" si="26"/>
        <v>0</v>
      </c>
      <c r="I409" s="107">
        <f t="shared" si="27"/>
        <v>0</v>
      </c>
      <c r="M409" s="223"/>
    </row>
    <row r="410" spans="1:13">
      <c r="A410" s="105">
        <f t="shared" si="28"/>
        <v>404</v>
      </c>
      <c r="B410" s="126"/>
      <c r="C410" s="130"/>
      <c r="D410" s="105"/>
      <c r="E410" s="237">
        <f t="shared" si="25"/>
        <v>0</v>
      </c>
      <c r="F410" s="105"/>
      <c r="G410" s="145"/>
      <c r="H410" s="224">
        <f t="shared" si="26"/>
        <v>0</v>
      </c>
      <c r="I410" s="107">
        <f t="shared" si="27"/>
        <v>0</v>
      </c>
      <c r="M410" s="223"/>
    </row>
    <row r="411" spans="1:13">
      <c r="A411" s="105">
        <f t="shared" si="28"/>
        <v>405</v>
      </c>
      <c r="B411" s="126"/>
      <c r="C411" s="130"/>
      <c r="D411" s="105"/>
      <c r="E411" s="237">
        <f t="shared" si="25"/>
        <v>0</v>
      </c>
      <c r="F411" s="105"/>
      <c r="G411" s="145"/>
      <c r="H411" s="224">
        <f t="shared" si="26"/>
        <v>0</v>
      </c>
      <c r="I411" s="107">
        <f t="shared" si="27"/>
        <v>0</v>
      </c>
      <c r="M411" s="223"/>
    </row>
    <row r="412" spans="1:13">
      <c r="A412" s="105">
        <f t="shared" si="28"/>
        <v>406</v>
      </c>
      <c r="B412" s="126"/>
      <c r="C412" s="130"/>
      <c r="D412" s="105"/>
      <c r="E412" s="237">
        <f t="shared" si="25"/>
        <v>0</v>
      </c>
      <c r="F412" s="105"/>
      <c r="G412" s="145"/>
      <c r="H412" s="224">
        <f t="shared" si="26"/>
        <v>0</v>
      </c>
      <c r="I412" s="107">
        <f t="shared" si="27"/>
        <v>0</v>
      </c>
      <c r="M412" s="223"/>
    </row>
    <row r="413" spans="1:13">
      <c r="A413" s="105">
        <f t="shared" si="28"/>
        <v>407</v>
      </c>
      <c r="B413" s="126"/>
      <c r="C413" s="130"/>
      <c r="D413" s="105"/>
      <c r="E413" s="237">
        <f t="shared" si="25"/>
        <v>0</v>
      </c>
      <c r="F413" s="105"/>
      <c r="G413" s="145"/>
      <c r="H413" s="224">
        <f t="shared" si="26"/>
        <v>0</v>
      </c>
      <c r="I413" s="107">
        <f t="shared" si="27"/>
        <v>0</v>
      </c>
      <c r="M413" s="223"/>
    </row>
    <row r="414" spans="1:13">
      <c r="A414" s="105">
        <f t="shared" si="28"/>
        <v>408</v>
      </c>
      <c r="B414" s="126"/>
      <c r="C414" s="130"/>
      <c r="D414" s="105"/>
      <c r="E414" s="237">
        <f t="shared" si="25"/>
        <v>0</v>
      </c>
      <c r="F414" s="105"/>
      <c r="G414" s="145"/>
      <c r="H414" s="224">
        <f t="shared" si="26"/>
        <v>0</v>
      </c>
      <c r="I414" s="107">
        <f t="shared" si="27"/>
        <v>0</v>
      </c>
      <c r="M414" s="223"/>
    </row>
    <row r="415" spans="1:13">
      <c r="A415" s="105">
        <f t="shared" si="28"/>
        <v>409</v>
      </c>
      <c r="B415" s="126"/>
      <c r="C415" s="130"/>
      <c r="D415" s="105"/>
      <c r="E415" s="237">
        <f t="shared" si="25"/>
        <v>0</v>
      </c>
      <c r="F415" s="105"/>
      <c r="G415" s="145"/>
      <c r="H415" s="224">
        <f t="shared" si="26"/>
        <v>0</v>
      </c>
      <c r="I415" s="107">
        <f t="shared" si="27"/>
        <v>0</v>
      </c>
      <c r="M415" s="223"/>
    </row>
    <row r="416" spans="1:13">
      <c r="A416" s="105">
        <f t="shared" si="28"/>
        <v>410</v>
      </c>
      <c r="B416" s="126"/>
      <c r="C416" s="130"/>
      <c r="D416" s="105"/>
      <c r="E416" s="237">
        <f t="shared" si="25"/>
        <v>0</v>
      </c>
      <c r="F416" s="105"/>
      <c r="G416" s="145"/>
      <c r="H416" s="224">
        <f t="shared" si="26"/>
        <v>0</v>
      </c>
      <c r="I416" s="107">
        <f t="shared" si="27"/>
        <v>0</v>
      </c>
      <c r="M416" s="223"/>
    </row>
    <row r="417" spans="1:13">
      <c r="A417" s="105">
        <f t="shared" si="28"/>
        <v>411</v>
      </c>
      <c r="B417" s="126"/>
      <c r="C417" s="130"/>
      <c r="D417" s="105"/>
      <c r="E417" s="237">
        <f t="shared" si="25"/>
        <v>0</v>
      </c>
      <c r="F417" s="105"/>
      <c r="G417" s="145"/>
      <c r="H417" s="224">
        <f t="shared" si="26"/>
        <v>0</v>
      </c>
      <c r="I417" s="107">
        <f t="shared" si="27"/>
        <v>0</v>
      </c>
      <c r="M417" s="223"/>
    </row>
    <row r="418" spans="1:13">
      <c r="A418" s="105">
        <f t="shared" si="28"/>
        <v>412</v>
      </c>
      <c r="B418" s="126"/>
      <c r="C418" s="130"/>
      <c r="D418" s="105"/>
      <c r="E418" s="237">
        <f t="shared" si="25"/>
        <v>0</v>
      </c>
      <c r="F418" s="105"/>
      <c r="G418" s="145"/>
      <c r="H418" s="224">
        <f t="shared" si="26"/>
        <v>0</v>
      </c>
      <c r="I418" s="107">
        <f t="shared" si="27"/>
        <v>0</v>
      </c>
      <c r="M418" s="223"/>
    </row>
    <row r="419" spans="1:13">
      <c r="A419" s="105">
        <f t="shared" si="28"/>
        <v>413</v>
      </c>
      <c r="B419" s="126"/>
      <c r="C419" s="130"/>
      <c r="D419" s="105"/>
      <c r="E419" s="237">
        <f t="shared" si="25"/>
        <v>0</v>
      </c>
      <c r="F419" s="105"/>
      <c r="G419" s="145"/>
      <c r="H419" s="224">
        <f t="shared" si="26"/>
        <v>0</v>
      </c>
      <c r="I419" s="107">
        <f t="shared" si="27"/>
        <v>0</v>
      </c>
      <c r="M419" s="223"/>
    </row>
    <row r="420" spans="1:13">
      <c r="A420" s="105">
        <f t="shared" si="28"/>
        <v>414</v>
      </c>
      <c r="B420" s="126"/>
      <c r="C420" s="130"/>
      <c r="D420" s="105"/>
      <c r="E420" s="237">
        <f t="shared" si="25"/>
        <v>0</v>
      </c>
      <c r="F420" s="105"/>
      <c r="G420" s="145"/>
      <c r="H420" s="224">
        <f t="shared" si="26"/>
        <v>0</v>
      </c>
      <c r="I420" s="107">
        <f t="shared" si="27"/>
        <v>0</v>
      </c>
      <c r="M420" s="223"/>
    </row>
    <row r="421" spans="1:13">
      <c r="A421" s="105">
        <f t="shared" si="28"/>
        <v>415</v>
      </c>
      <c r="B421" s="126"/>
      <c r="C421" s="130"/>
      <c r="D421" s="105"/>
      <c r="E421" s="237">
        <f t="shared" si="25"/>
        <v>0</v>
      </c>
      <c r="F421" s="105"/>
      <c r="G421" s="145"/>
      <c r="H421" s="224">
        <f t="shared" si="26"/>
        <v>0</v>
      </c>
      <c r="I421" s="107">
        <f t="shared" si="27"/>
        <v>0</v>
      </c>
      <c r="M421" s="223"/>
    </row>
    <row r="422" spans="1:13">
      <c r="A422" s="105">
        <f t="shared" si="28"/>
        <v>416</v>
      </c>
      <c r="B422" s="126"/>
      <c r="C422" s="130"/>
      <c r="D422" s="105"/>
      <c r="E422" s="237">
        <f t="shared" si="25"/>
        <v>0</v>
      </c>
      <c r="F422" s="105"/>
      <c r="G422" s="145"/>
      <c r="H422" s="224">
        <f t="shared" si="26"/>
        <v>0</v>
      </c>
      <c r="I422" s="107">
        <f t="shared" si="27"/>
        <v>0</v>
      </c>
      <c r="M422" s="223"/>
    </row>
    <row r="423" spans="1:13">
      <c r="A423" s="105">
        <f t="shared" si="28"/>
        <v>417</v>
      </c>
      <c r="B423" s="126"/>
      <c r="C423" s="130"/>
      <c r="D423" s="105"/>
      <c r="E423" s="237">
        <f t="shared" si="25"/>
        <v>0</v>
      </c>
      <c r="F423" s="105"/>
      <c r="G423" s="145"/>
      <c r="H423" s="224">
        <f t="shared" si="26"/>
        <v>0</v>
      </c>
      <c r="I423" s="107">
        <f t="shared" si="27"/>
        <v>0</v>
      </c>
      <c r="M423" s="223"/>
    </row>
    <row r="424" spans="1:13">
      <c r="A424" s="105">
        <f t="shared" si="28"/>
        <v>418</v>
      </c>
      <c r="B424" s="126"/>
      <c r="C424" s="130"/>
      <c r="D424" s="105"/>
      <c r="E424" s="237">
        <f t="shared" si="25"/>
        <v>0</v>
      </c>
      <c r="F424" s="105"/>
      <c r="G424" s="145"/>
      <c r="H424" s="224">
        <f t="shared" si="26"/>
        <v>0</v>
      </c>
      <c r="I424" s="107">
        <f t="shared" si="27"/>
        <v>0</v>
      </c>
      <c r="M424" s="223"/>
    </row>
    <row r="425" spans="1:13">
      <c r="A425" s="105">
        <f t="shared" si="28"/>
        <v>419</v>
      </c>
      <c r="B425" s="126"/>
      <c r="C425" s="130"/>
      <c r="D425" s="105"/>
      <c r="E425" s="237">
        <f t="shared" si="25"/>
        <v>0</v>
      </c>
      <c r="F425" s="105"/>
      <c r="G425" s="145"/>
      <c r="H425" s="224">
        <f t="shared" si="26"/>
        <v>0</v>
      </c>
      <c r="I425" s="107">
        <f t="shared" si="27"/>
        <v>0</v>
      </c>
      <c r="M425" s="223"/>
    </row>
    <row r="426" spans="1:13">
      <c r="A426" s="105">
        <f t="shared" si="28"/>
        <v>420</v>
      </c>
      <c r="B426" s="126"/>
      <c r="C426" s="130"/>
      <c r="D426" s="105"/>
      <c r="E426" s="237">
        <f t="shared" si="25"/>
        <v>0</v>
      </c>
      <c r="F426" s="105"/>
      <c r="G426" s="145"/>
      <c r="H426" s="224">
        <f t="shared" si="26"/>
        <v>0</v>
      </c>
      <c r="I426" s="107">
        <f t="shared" si="27"/>
        <v>0</v>
      </c>
      <c r="M426" s="223"/>
    </row>
    <row r="427" spans="1:13">
      <c r="A427" s="105">
        <f t="shared" si="28"/>
        <v>421</v>
      </c>
      <c r="B427" s="126"/>
      <c r="C427" s="130"/>
      <c r="D427" s="105"/>
      <c r="E427" s="237">
        <f t="shared" si="25"/>
        <v>0</v>
      </c>
      <c r="F427" s="105"/>
      <c r="G427" s="145"/>
      <c r="H427" s="224">
        <f t="shared" si="26"/>
        <v>0</v>
      </c>
      <c r="I427" s="107">
        <f t="shared" si="27"/>
        <v>0</v>
      </c>
      <c r="M427" s="223"/>
    </row>
    <row r="428" spans="1:13">
      <c r="A428" s="105">
        <f t="shared" si="28"/>
        <v>422</v>
      </c>
      <c r="B428" s="126"/>
      <c r="C428" s="130"/>
      <c r="D428" s="105"/>
      <c r="E428" s="237">
        <f t="shared" si="25"/>
        <v>0</v>
      </c>
      <c r="F428" s="105"/>
      <c r="G428" s="145"/>
      <c r="H428" s="224">
        <f t="shared" si="26"/>
        <v>0</v>
      </c>
      <c r="I428" s="107">
        <f t="shared" si="27"/>
        <v>0</v>
      </c>
      <c r="M428" s="223"/>
    </row>
    <row r="429" spans="1:13">
      <c r="A429" s="105">
        <f t="shared" si="28"/>
        <v>423</v>
      </c>
      <c r="B429" s="126"/>
      <c r="C429" s="130"/>
      <c r="D429" s="105"/>
      <c r="E429" s="237">
        <f t="shared" si="25"/>
        <v>0</v>
      </c>
      <c r="F429" s="105"/>
      <c r="G429" s="145"/>
      <c r="H429" s="224">
        <f t="shared" si="26"/>
        <v>0</v>
      </c>
      <c r="I429" s="107">
        <f t="shared" si="27"/>
        <v>0</v>
      </c>
      <c r="M429" s="223"/>
    </row>
    <row r="430" spans="1:13">
      <c r="A430" s="105">
        <f t="shared" si="28"/>
        <v>424</v>
      </c>
      <c r="B430" s="126"/>
      <c r="C430" s="130"/>
      <c r="D430" s="105"/>
      <c r="E430" s="237">
        <f t="shared" si="25"/>
        <v>0</v>
      </c>
      <c r="F430" s="105"/>
      <c r="G430" s="145"/>
      <c r="H430" s="224">
        <f t="shared" si="26"/>
        <v>0</v>
      </c>
      <c r="I430" s="107">
        <f t="shared" si="27"/>
        <v>0</v>
      </c>
      <c r="M430" s="223"/>
    </row>
    <row r="431" spans="1:13">
      <c r="A431" s="105">
        <f t="shared" si="28"/>
        <v>425</v>
      </c>
      <c r="B431" s="126"/>
      <c r="C431" s="130"/>
      <c r="D431" s="105"/>
      <c r="E431" s="237">
        <f t="shared" si="25"/>
        <v>0</v>
      </c>
      <c r="F431" s="105"/>
      <c r="G431" s="145"/>
      <c r="H431" s="224">
        <f t="shared" si="26"/>
        <v>0</v>
      </c>
      <c r="I431" s="107">
        <f t="shared" si="27"/>
        <v>0</v>
      </c>
      <c r="M431" s="223"/>
    </row>
    <row r="432" spans="1:13">
      <c r="A432" s="105">
        <f t="shared" si="28"/>
        <v>426</v>
      </c>
      <c r="B432" s="126"/>
      <c r="C432" s="130"/>
      <c r="D432" s="105"/>
      <c r="E432" s="237">
        <f t="shared" si="25"/>
        <v>0</v>
      </c>
      <c r="F432" s="105"/>
      <c r="G432" s="145"/>
      <c r="H432" s="224">
        <f t="shared" si="26"/>
        <v>0</v>
      </c>
      <c r="I432" s="107">
        <f t="shared" si="27"/>
        <v>0</v>
      </c>
      <c r="M432" s="223"/>
    </row>
    <row r="433" spans="1:13">
      <c r="A433" s="105">
        <f t="shared" si="28"/>
        <v>427</v>
      </c>
      <c r="B433" s="126"/>
      <c r="C433" s="130"/>
      <c r="D433" s="105"/>
      <c r="E433" s="237">
        <f t="shared" si="25"/>
        <v>0</v>
      </c>
      <c r="F433" s="105"/>
      <c r="G433" s="145"/>
      <c r="H433" s="224">
        <f t="shared" si="26"/>
        <v>0</v>
      </c>
      <c r="I433" s="107">
        <f t="shared" si="27"/>
        <v>0</v>
      </c>
      <c r="M433" s="223"/>
    </row>
    <row r="434" spans="1:13">
      <c r="A434" s="105">
        <f t="shared" si="28"/>
        <v>428</v>
      </c>
      <c r="B434" s="126"/>
      <c r="C434" s="130"/>
      <c r="D434" s="105"/>
      <c r="E434" s="237">
        <f t="shared" si="25"/>
        <v>0</v>
      </c>
      <c r="F434" s="105"/>
      <c r="G434" s="145"/>
      <c r="H434" s="224">
        <f t="shared" si="26"/>
        <v>0</v>
      </c>
      <c r="I434" s="107">
        <f t="shared" si="27"/>
        <v>0</v>
      </c>
      <c r="M434" s="223"/>
    </row>
    <row r="435" spans="1:13">
      <c r="A435" s="105">
        <f t="shared" si="28"/>
        <v>429</v>
      </c>
      <c r="B435" s="126"/>
      <c r="C435" s="130"/>
      <c r="D435" s="105"/>
      <c r="E435" s="237">
        <f t="shared" si="25"/>
        <v>0</v>
      </c>
      <c r="F435" s="105"/>
      <c r="G435" s="145"/>
      <c r="H435" s="224">
        <f t="shared" si="26"/>
        <v>0</v>
      </c>
      <c r="I435" s="107">
        <f t="shared" si="27"/>
        <v>0</v>
      </c>
      <c r="M435" s="223"/>
    </row>
    <row r="436" spans="1:13">
      <c r="A436" s="105">
        <f t="shared" si="28"/>
        <v>430</v>
      </c>
      <c r="B436" s="126"/>
      <c r="C436" s="130"/>
      <c r="D436" s="105"/>
      <c r="E436" s="237">
        <f t="shared" si="25"/>
        <v>0</v>
      </c>
      <c r="F436" s="105"/>
      <c r="G436" s="145"/>
      <c r="H436" s="224">
        <f t="shared" si="26"/>
        <v>0</v>
      </c>
      <c r="I436" s="107">
        <f t="shared" si="27"/>
        <v>0</v>
      </c>
      <c r="M436" s="223"/>
    </row>
    <row r="437" spans="1:13">
      <c r="A437" s="105">
        <f t="shared" si="28"/>
        <v>431</v>
      </c>
      <c r="B437" s="126"/>
      <c r="C437" s="130"/>
      <c r="D437" s="105"/>
      <c r="E437" s="237">
        <f t="shared" si="25"/>
        <v>0</v>
      </c>
      <c r="F437" s="105"/>
      <c r="G437" s="145"/>
      <c r="H437" s="224">
        <f t="shared" si="26"/>
        <v>0</v>
      </c>
      <c r="I437" s="107">
        <f t="shared" si="27"/>
        <v>0</v>
      </c>
      <c r="M437" s="223"/>
    </row>
    <row r="438" spans="1:13">
      <c r="A438" s="105">
        <f t="shared" si="28"/>
        <v>432</v>
      </c>
      <c r="B438" s="126"/>
      <c r="C438" s="130"/>
      <c r="D438" s="105"/>
      <c r="E438" s="237">
        <f t="shared" si="25"/>
        <v>0</v>
      </c>
      <c r="F438" s="105"/>
      <c r="G438" s="145"/>
      <c r="H438" s="224">
        <f t="shared" si="26"/>
        <v>0</v>
      </c>
      <c r="I438" s="107">
        <f t="shared" si="27"/>
        <v>0</v>
      </c>
      <c r="M438" s="223"/>
    </row>
    <row r="439" spans="1:13">
      <c r="A439" s="105">
        <f t="shared" si="28"/>
        <v>433</v>
      </c>
      <c r="B439" s="126"/>
      <c r="C439" s="130"/>
      <c r="D439" s="105"/>
      <c r="E439" s="237">
        <f t="shared" si="25"/>
        <v>0</v>
      </c>
      <c r="F439" s="105"/>
      <c r="G439" s="145"/>
      <c r="H439" s="224">
        <f t="shared" si="26"/>
        <v>0</v>
      </c>
      <c r="I439" s="107">
        <f t="shared" si="27"/>
        <v>0</v>
      </c>
      <c r="M439" s="223"/>
    </row>
    <row r="440" spans="1:13">
      <c r="A440" s="105">
        <f t="shared" si="28"/>
        <v>434</v>
      </c>
      <c r="B440" s="126"/>
      <c r="C440" s="130"/>
      <c r="D440" s="105"/>
      <c r="E440" s="237">
        <f t="shared" si="25"/>
        <v>0</v>
      </c>
      <c r="F440" s="105"/>
      <c r="G440" s="145"/>
      <c r="H440" s="224">
        <f t="shared" si="26"/>
        <v>0</v>
      </c>
      <c r="I440" s="107">
        <f t="shared" si="27"/>
        <v>0</v>
      </c>
      <c r="M440" s="223"/>
    </row>
    <row r="441" spans="1:13">
      <c r="A441" s="105">
        <f t="shared" si="28"/>
        <v>435</v>
      </c>
      <c r="B441" s="126"/>
      <c r="C441" s="130"/>
      <c r="D441" s="105"/>
      <c r="E441" s="237">
        <f t="shared" si="25"/>
        <v>0</v>
      </c>
      <c r="F441" s="105"/>
      <c r="G441" s="145"/>
      <c r="H441" s="224">
        <f t="shared" si="26"/>
        <v>0</v>
      </c>
      <c r="I441" s="107">
        <f t="shared" si="27"/>
        <v>0</v>
      </c>
      <c r="M441" s="223"/>
    </row>
    <row r="442" spans="1:13">
      <c r="A442" s="105">
        <f t="shared" si="28"/>
        <v>436</v>
      </c>
      <c r="B442" s="126"/>
      <c r="C442" s="130"/>
      <c r="D442" s="105"/>
      <c r="E442" s="237">
        <f t="shared" si="25"/>
        <v>0</v>
      </c>
      <c r="F442" s="105"/>
      <c r="G442" s="145"/>
      <c r="H442" s="224">
        <f t="shared" si="26"/>
        <v>0</v>
      </c>
      <c r="I442" s="107">
        <f t="shared" si="27"/>
        <v>0</v>
      </c>
      <c r="M442" s="223"/>
    </row>
    <row r="443" spans="1:13">
      <c r="A443" s="105">
        <f t="shared" si="28"/>
        <v>437</v>
      </c>
      <c r="B443" s="126"/>
      <c r="C443" s="130"/>
      <c r="D443" s="105"/>
      <c r="E443" s="237">
        <f t="shared" si="25"/>
        <v>0</v>
      </c>
      <c r="F443" s="105"/>
      <c r="G443" s="145"/>
      <c r="H443" s="224">
        <f t="shared" si="26"/>
        <v>0</v>
      </c>
      <c r="I443" s="107">
        <f t="shared" si="27"/>
        <v>0</v>
      </c>
      <c r="M443" s="223"/>
    </row>
    <row r="444" spans="1:13">
      <c r="A444" s="105">
        <f t="shared" si="28"/>
        <v>438</v>
      </c>
      <c r="B444" s="126"/>
      <c r="C444" s="130"/>
      <c r="D444" s="105"/>
      <c r="E444" s="237">
        <f t="shared" si="25"/>
        <v>0</v>
      </c>
      <c r="F444" s="105"/>
      <c r="G444" s="145"/>
      <c r="H444" s="224">
        <f t="shared" si="26"/>
        <v>0</v>
      </c>
      <c r="I444" s="107">
        <f t="shared" si="27"/>
        <v>0</v>
      </c>
      <c r="M444" s="223"/>
    </row>
    <row r="445" spans="1:13">
      <c r="A445" s="105">
        <f t="shared" si="28"/>
        <v>439</v>
      </c>
      <c r="B445" s="126"/>
      <c r="C445" s="130"/>
      <c r="D445" s="105"/>
      <c r="E445" s="237">
        <f t="shared" si="25"/>
        <v>0</v>
      </c>
      <c r="F445" s="105"/>
      <c r="G445" s="145"/>
      <c r="H445" s="224">
        <f t="shared" si="26"/>
        <v>0</v>
      </c>
      <c r="I445" s="107">
        <f t="shared" si="27"/>
        <v>0</v>
      </c>
      <c r="M445" s="223"/>
    </row>
    <row r="446" spans="1:13">
      <c r="A446" s="105">
        <f t="shared" si="28"/>
        <v>440</v>
      </c>
      <c r="B446" s="126"/>
      <c r="C446" s="130"/>
      <c r="D446" s="105"/>
      <c r="E446" s="237">
        <f t="shared" si="25"/>
        <v>0</v>
      </c>
      <c r="F446" s="105"/>
      <c r="G446" s="145"/>
      <c r="H446" s="224">
        <f t="shared" si="26"/>
        <v>0</v>
      </c>
      <c r="I446" s="107">
        <f t="shared" si="27"/>
        <v>0</v>
      </c>
      <c r="M446" s="223"/>
    </row>
    <row r="447" spans="1:13">
      <c r="A447" s="105">
        <f t="shared" si="28"/>
        <v>441</v>
      </c>
      <c r="B447" s="126"/>
      <c r="C447" s="130"/>
      <c r="D447" s="105"/>
      <c r="E447" s="237">
        <f t="shared" si="25"/>
        <v>0</v>
      </c>
      <c r="F447" s="105"/>
      <c r="G447" s="145"/>
      <c r="H447" s="224">
        <f t="shared" si="26"/>
        <v>0</v>
      </c>
      <c r="I447" s="107">
        <f t="shared" si="27"/>
        <v>0</v>
      </c>
      <c r="M447" s="223"/>
    </row>
    <row r="448" spans="1:13">
      <c r="A448" s="105">
        <f t="shared" si="28"/>
        <v>442</v>
      </c>
      <c r="B448" s="126"/>
      <c r="C448" s="130"/>
      <c r="D448" s="105"/>
      <c r="E448" s="237">
        <f t="shared" si="25"/>
        <v>0</v>
      </c>
      <c r="F448" s="105"/>
      <c r="G448" s="145"/>
      <c r="H448" s="224">
        <f t="shared" si="26"/>
        <v>0</v>
      </c>
      <c r="I448" s="107">
        <f t="shared" si="27"/>
        <v>0</v>
      </c>
      <c r="M448" s="223"/>
    </row>
    <row r="449" spans="1:13">
      <c r="A449" s="105">
        <f t="shared" si="28"/>
        <v>443</v>
      </c>
      <c r="B449" s="126"/>
      <c r="C449" s="130"/>
      <c r="D449" s="105"/>
      <c r="E449" s="237">
        <f t="shared" si="25"/>
        <v>0</v>
      </c>
      <c r="F449" s="105"/>
      <c r="G449" s="145"/>
      <c r="H449" s="224">
        <f t="shared" si="26"/>
        <v>0</v>
      </c>
      <c r="I449" s="107">
        <f t="shared" si="27"/>
        <v>0</v>
      </c>
      <c r="M449" s="223"/>
    </row>
    <row r="450" spans="1:13">
      <c r="A450" s="105">
        <f t="shared" si="28"/>
        <v>444</v>
      </c>
      <c r="B450" s="126"/>
      <c r="C450" s="130"/>
      <c r="D450" s="105"/>
      <c r="E450" s="237">
        <f t="shared" si="25"/>
        <v>0</v>
      </c>
      <c r="F450" s="105"/>
      <c r="G450" s="145"/>
      <c r="H450" s="224">
        <f t="shared" si="26"/>
        <v>0</v>
      </c>
      <c r="I450" s="107">
        <f t="shared" si="27"/>
        <v>0</v>
      </c>
      <c r="M450" s="223"/>
    </row>
    <row r="451" spans="1:13">
      <c r="A451" s="105">
        <f t="shared" si="28"/>
        <v>445</v>
      </c>
      <c r="B451" s="126"/>
      <c r="C451" s="130"/>
      <c r="D451" s="105"/>
      <c r="E451" s="237">
        <f t="shared" si="25"/>
        <v>0</v>
      </c>
      <c r="F451" s="105"/>
      <c r="G451" s="145"/>
      <c r="H451" s="224">
        <f t="shared" si="26"/>
        <v>0</v>
      </c>
      <c r="I451" s="107">
        <f t="shared" si="27"/>
        <v>0</v>
      </c>
      <c r="M451" s="223"/>
    </row>
    <row r="452" spans="1:13">
      <c r="A452" s="105">
        <f t="shared" si="28"/>
        <v>446</v>
      </c>
      <c r="B452" s="126"/>
      <c r="C452" s="130"/>
      <c r="D452" s="105"/>
      <c r="E452" s="237">
        <f t="shared" si="25"/>
        <v>0</v>
      </c>
      <c r="F452" s="105"/>
      <c r="G452" s="145"/>
      <c r="H452" s="224">
        <f t="shared" si="26"/>
        <v>0</v>
      </c>
      <c r="I452" s="107">
        <f t="shared" si="27"/>
        <v>0</v>
      </c>
      <c r="M452" s="223"/>
    </row>
    <row r="453" spans="1:13">
      <c r="A453" s="105">
        <f t="shared" si="28"/>
        <v>447</v>
      </c>
      <c r="B453" s="126"/>
      <c r="C453" s="130"/>
      <c r="D453" s="105"/>
      <c r="E453" s="237">
        <f t="shared" si="25"/>
        <v>0</v>
      </c>
      <c r="F453" s="105"/>
      <c r="G453" s="145"/>
      <c r="H453" s="224">
        <f t="shared" si="26"/>
        <v>0</v>
      </c>
      <c r="I453" s="107">
        <f t="shared" si="27"/>
        <v>0</v>
      </c>
      <c r="M453" s="223"/>
    </row>
    <row r="454" spans="1:13">
      <c r="A454" s="105">
        <f t="shared" si="28"/>
        <v>448</v>
      </c>
      <c r="B454" s="126"/>
      <c r="C454" s="130"/>
      <c r="D454" s="105"/>
      <c r="E454" s="237">
        <f t="shared" si="25"/>
        <v>0</v>
      </c>
      <c r="F454" s="105"/>
      <c r="G454" s="145"/>
      <c r="H454" s="224">
        <f t="shared" si="26"/>
        <v>0</v>
      </c>
      <c r="I454" s="107">
        <f t="shared" si="27"/>
        <v>0</v>
      </c>
      <c r="M454" s="223"/>
    </row>
    <row r="455" spans="1:13">
      <c r="A455" s="105">
        <f t="shared" si="28"/>
        <v>449</v>
      </c>
      <c r="B455" s="126"/>
      <c r="C455" s="130"/>
      <c r="D455" s="105"/>
      <c r="E455" s="237">
        <f t="shared" si="25"/>
        <v>0</v>
      </c>
      <c r="F455" s="105"/>
      <c r="G455" s="145"/>
      <c r="H455" s="224">
        <f t="shared" si="26"/>
        <v>0</v>
      </c>
      <c r="I455" s="107">
        <f t="shared" si="27"/>
        <v>0</v>
      </c>
      <c r="M455" s="223"/>
    </row>
    <row r="456" spans="1:13">
      <c r="A456" s="105">
        <f t="shared" si="28"/>
        <v>450</v>
      </c>
      <c r="B456" s="126"/>
      <c r="C456" s="130"/>
      <c r="D456" s="105"/>
      <c r="E456" s="237">
        <f t="shared" ref="E456:E519" si="29">ROUND(D456/$E$4,3)</f>
        <v>0</v>
      </c>
      <c r="F456" s="105"/>
      <c r="G456" s="145"/>
      <c r="H456" s="224">
        <f t="shared" ref="H456:H519" si="30">ROUND(G456*0.2359,2)</f>
        <v>0</v>
      </c>
      <c r="I456" s="107">
        <f t="shared" ref="I456:I519" si="31">G456+H456</f>
        <v>0</v>
      </c>
      <c r="M456" s="223"/>
    </row>
    <row r="457" spans="1:13">
      <c r="A457" s="105">
        <f t="shared" ref="A457:A520" si="32">A456+1</f>
        <v>451</v>
      </c>
      <c r="B457" s="126"/>
      <c r="C457" s="130"/>
      <c r="D457" s="105"/>
      <c r="E457" s="237">
        <f t="shared" si="29"/>
        <v>0</v>
      </c>
      <c r="F457" s="105"/>
      <c r="G457" s="145"/>
      <c r="H457" s="224">
        <f t="shared" si="30"/>
        <v>0</v>
      </c>
      <c r="I457" s="107">
        <f t="shared" si="31"/>
        <v>0</v>
      </c>
      <c r="M457" s="223"/>
    </row>
    <row r="458" spans="1:13">
      <c r="A458" s="105">
        <f t="shared" si="32"/>
        <v>452</v>
      </c>
      <c r="B458" s="126"/>
      <c r="C458" s="130"/>
      <c r="D458" s="105"/>
      <c r="E458" s="237">
        <f t="shared" si="29"/>
        <v>0</v>
      </c>
      <c r="F458" s="105"/>
      <c r="G458" s="145"/>
      <c r="H458" s="224">
        <f t="shared" si="30"/>
        <v>0</v>
      </c>
      <c r="I458" s="107">
        <f t="shared" si="31"/>
        <v>0</v>
      </c>
      <c r="M458" s="223"/>
    </row>
    <row r="459" spans="1:13">
      <c r="A459" s="105">
        <f t="shared" si="32"/>
        <v>453</v>
      </c>
      <c r="B459" s="126"/>
      <c r="C459" s="130"/>
      <c r="D459" s="105"/>
      <c r="E459" s="237">
        <f t="shared" si="29"/>
        <v>0</v>
      </c>
      <c r="F459" s="105"/>
      <c r="G459" s="145"/>
      <c r="H459" s="224">
        <f t="shared" si="30"/>
        <v>0</v>
      </c>
      <c r="I459" s="107">
        <f t="shared" si="31"/>
        <v>0</v>
      </c>
      <c r="M459" s="223"/>
    </row>
    <row r="460" spans="1:13">
      <c r="A460" s="105">
        <f t="shared" si="32"/>
        <v>454</v>
      </c>
      <c r="B460" s="126"/>
      <c r="C460" s="130"/>
      <c r="D460" s="105"/>
      <c r="E460" s="237">
        <f t="shared" si="29"/>
        <v>0</v>
      </c>
      <c r="F460" s="105"/>
      <c r="G460" s="145"/>
      <c r="H460" s="224">
        <f t="shared" si="30"/>
        <v>0</v>
      </c>
      <c r="I460" s="107">
        <f t="shared" si="31"/>
        <v>0</v>
      </c>
      <c r="M460" s="223"/>
    </row>
    <row r="461" spans="1:13">
      <c r="A461" s="105">
        <f t="shared" si="32"/>
        <v>455</v>
      </c>
      <c r="B461" s="126"/>
      <c r="C461" s="130"/>
      <c r="D461" s="105"/>
      <c r="E461" s="237">
        <f t="shared" si="29"/>
        <v>0</v>
      </c>
      <c r="F461" s="105"/>
      <c r="G461" s="145"/>
      <c r="H461" s="224">
        <f t="shared" si="30"/>
        <v>0</v>
      </c>
      <c r="I461" s="107">
        <f t="shared" si="31"/>
        <v>0</v>
      </c>
      <c r="M461" s="223"/>
    </row>
    <row r="462" spans="1:13">
      <c r="A462" s="105">
        <f t="shared" si="32"/>
        <v>456</v>
      </c>
      <c r="B462" s="126"/>
      <c r="C462" s="130"/>
      <c r="D462" s="105"/>
      <c r="E462" s="237">
        <f t="shared" si="29"/>
        <v>0</v>
      </c>
      <c r="F462" s="105"/>
      <c r="G462" s="145"/>
      <c r="H462" s="224">
        <f t="shared" si="30"/>
        <v>0</v>
      </c>
      <c r="I462" s="107">
        <f t="shared" si="31"/>
        <v>0</v>
      </c>
      <c r="M462" s="223"/>
    </row>
    <row r="463" spans="1:13">
      <c r="A463" s="105">
        <f t="shared" si="32"/>
        <v>457</v>
      </c>
      <c r="B463" s="126"/>
      <c r="C463" s="130"/>
      <c r="D463" s="105"/>
      <c r="E463" s="237">
        <f t="shared" si="29"/>
        <v>0</v>
      </c>
      <c r="F463" s="105"/>
      <c r="G463" s="145"/>
      <c r="H463" s="224">
        <f t="shared" si="30"/>
        <v>0</v>
      </c>
      <c r="I463" s="107">
        <f t="shared" si="31"/>
        <v>0</v>
      </c>
      <c r="M463" s="223"/>
    </row>
    <row r="464" spans="1:13">
      <c r="A464" s="105">
        <f t="shared" si="32"/>
        <v>458</v>
      </c>
      <c r="B464" s="126"/>
      <c r="C464" s="130"/>
      <c r="D464" s="105"/>
      <c r="E464" s="237">
        <f t="shared" si="29"/>
        <v>0</v>
      </c>
      <c r="F464" s="105"/>
      <c r="G464" s="145"/>
      <c r="H464" s="224">
        <f t="shared" si="30"/>
        <v>0</v>
      </c>
      <c r="I464" s="107">
        <f t="shared" si="31"/>
        <v>0</v>
      </c>
      <c r="M464" s="223"/>
    </row>
    <row r="465" spans="1:13">
      <c r="A465" s="105">
        <f t="shared" si="32"/>
        <v>459</v>
      </c>
      <c r="B465" s="126"/>
      <c r="C465" s="130"/>
      <c r="D465" s="105"/>
      <c r="E465" s="237">
        <f t="shared" si="29"/>
        <v>0</v>
      </c>
      <c r="F465" s="105"/>
      <c r="G465" s="145"/>
      <c r="H465" s="224">
        <f t="shared" si="30"/>
        <v>0</v>
      </c>
      <c r="I465" s="107">
        <f t="shared" si="31"/>
        <v>0</v>
      </c>
      <c r="M465" s="223"/>
    </row>
    <row r="466" spans="1:13">
      <c r="A466" s="105">
        <f t="shared" si="32"/>
        <v>460</v>
      </c>
      <c r="B466" s="126"/>
      <c r="C466" s="130"/>
      <c r="D466" s="105"/>
      <c r="E466" s="237">
        <f t="shared" si="29"/>
        <v>0</v>
      </c>
      <c r="F466" s="105"/>
      <c r="G466" s="145"/>
      <c r="H466" s="224">
        <f t="shared" si="30"/>
        <v>0</v>
      </c>
      <c r="I466" s="107">
        <f t="shared" si="31"/>
        <v>0</v>
      </c>
      <c r="M466" s="223"/>
    </row>
    <row r="467" spans="1:13">
      <c r="A467" s="105">
        <f t="shared" si="32"/>
        <v>461</v>
      </c>
      <c r="B467" s="126"/>
      <c r="C467" s="130"/>
      <c r="D467" s="105"/>
      <c r="E467" s="237">
        <f t="shared" si="29"/>
        <v>0</v>
      </c>
      <c r="F467" s="105"/>
      <c r="G467" s="145"/>
      <c r="H467" s="224">
        <f t="shared" si="30"/>
        <v>0</v>
      </c>
      <c r="I467" s="107">
        <f t="shared" si="31"/>
        <v>0</v>
      </c>
      <c r="M467" s="223"/>
    </row>
    <row r="468" spans="1:13">
      <c r="A468" s="105">
        <f t="shared" si="32"/>
        <v>462</v>
      </c>
      <c r="B468" s="126"/>
      <c r="C468" s="130"/>
      <c r="D468" s="105"/>
      <c r="E468" s="237">
        <f t="shared" si="29"/>
        <v>0</v>
      </c>
      <c r="F468" s="105"/>
      <c r="G468" s="145"/>
      <c r="H468" s="224">
        <f t="shared" si="30"/>
        <v>0</v>
      </c>
      <c r="I468" s="107">
        <f t="shared" si="31"/>
        <v>0</v>
      </c>
      <c r="M468" s="223"/>
    </row>
    <row r="469" spans="1:13">
      <c r="A469" s="105">
        <f t="shared" si="32"/>
        <v>463</v>
      </c>
      <c r="B469" s="126"/>
      <c r="C469" s="130"/>
      <c r="D469" s="105"/>
      <c r="E469" s="237">
        <f t="shared" si="29"/>
        <v>0</v>
      </c>
      <c r="F469" s="105"/>
      <c r="G469" s="145"/>
      <c r="H469" s="224">
        <f t="shared" si="30"/>
        <v>0</v>
      </c>
      <c r="I469" s="107">
        <f t="shared" si="31"/>
        <v>0</v>
      </c>
      <c r="M469" s="223"/>
    </row>
    <row r="470" spans="1:13">
      <c r="A470" s="105">
        <f t="shared" si="32"/>
        <v>464</v>
      </c>
      <c r="B470" s="126"/>
      <c r="C470" s="130"/>
      <c r="D470" s="105"/>
      <c r="E470" s="237">
        <f t="shared" si="29"/>
        <v>0</v>
      </c>
      <c r="F470" s="105"/>
      <c r="G470" s="145"/>
      <c r="H470" s="224">
        <f t="shared" si="30"/>
        <v>0</v>
      </c>
      <c r="I470" s="107">
        <f t="shared" si="31"/>
        <v>0</v>
      </c>
      <c r="M470" s="223"/>
    </row>
    <row r="471" spans="1:13">
      <c r="A471" s="105">
        <f t="shared" si="32"/>
        <v>465</v>
      </c>
      <c r="B471" s="126"/>
      <c r="C471" s="130"/>
      <c r="D471" s="105"/>
      <c r="E471" s="237">
        <f t="shared" si="29"/>
        <v>0</v>
      </c>
      <c r="F471" s="105"/>
      <c r="G471" s="145"/>
      <c r="H471" s="224">
        <f t="shared" si="30"/>
        <v>0</v>
      </c>
      <c r="I471" s="107">
        <f t="shared" si="31"/>
        <v>0</v>
      </c>
      <c r="M471" s="223"/>
    </row>
    <row r="472" spans="1:13">
      <c r="A472" s="105">
        <f t="shared" si="32"/>
        <v>466</v>
      </c>
      <c r="B472" s="126"/>
      <c r="C472" s="130"/>
      <c r="D472" s="105"/>
      <c r="E472" s="237">
        <f t="shared" si="29"/>
        <v>0</v>
      </c>
      <c r="F472" s="105"/>
      <c r="G472" s="145"/>
      <c r="H472" s="224">
        <f t="shared" si="30"/>
        <v>0</v>
      </c>
      <c r="I472" s="107">
        <f t="shared" si="31"/>
        <v>0</v>
      </c>
      <c r="M472" s="223"/>
    </row>
    <row r="473" spans="1:13">
      <c r="A473" s="105">
        <f t="shared" si="32"/>
        <v>467</v>
      </c>
      <c r="B473" s="126"/>
      <c r="C473" s="130"/>
      <c r="D473" s="105"/>
      <c r="E473" s="237">
        <f t="shared" si="29"/>
        <v>0</v>
      </c>
      <c r="F473" s="105"/>
      <c r="G473" s="145"/>
      <c r="H473" s="224">
        <f t="shared" si="30"/>
        <v>0</v>
      </c>
      <c r="I473" s="107">
        <f t="shared" si="31"/>
        <v>0</v>
      </c>
      <c r="M473" s="223"/>
    </row>
    <row r="474" spans="1:13">
      <c r="A474" s="105">
        <f t="shared" si="32"/>
        <v>468</v>
      </c>
      <c r="B474" s="126"/>
      <c r="C474" s="130"/>
      <c r="D474" s="105"/>
      <c r="E474" s="237">
        <f t="shared" si="29"/>
        <v>0</v>
      </c>
      <c r="F474" s="105"/>
      <c r="G474" s="145"/>
      <c r="H474" s="224">
        <f t="shared" si="30"/>
        <v>0</v>
      </c>
      <c r="I474" s="107">
        <f t="shared" si="31"/>
        <v>0</v>
      </c>
      <c r="M474" s="223"/>
    </row>
    <row r="475" spans="1:13">
      <c r="A475" s="105">
        <f t="shared" si="32"/>
        <v>469</v>
      </c>
      <c r="B475" s="126"/>
      <c r="C475" s="130"/>
      <c r="D475" s="105"/>
      <c r="E475" s="237">
        <f t="shared" si="29"/>
        <v>0</v>
      </c>
      <c r="F475" s="105"/>
      <c r="G475" s="145"/>
      <c r="H475" s="224">
        <f t="shared" si="30"/>
        <v>0</v>
      </c>
      <c r="I475" s="107">
        <f t="shared" si="31"/>
        <v>0</v>
      </c>
      <c r="M475" s="223"/>
    </row>
    <row r="476" spans="1:13">
      <c r="A476" s="105">
        <f t="shared" si="32"/>
        <v>470</v>
      </c>
      <c r="B476" s="126"/>
      <c r="C476" s="130"/>
      <c r="D476" s="105"/>
      <c r="E476" s="237">
        <f t="shared" si="29"/>
        <v>0</v>
      </c>
      <c r="F476" s="105"/>
      <c r="G476" s="145"/>
      <c r="H476" s="224">
        <f t="shared" si="30"/>
        <v>0</v>
      </c>
      <c r="I476" s="107">
        <f t="shared" si="31"/>
        <v>0</v>
      </c>
      <c r="M476" s="223"/>
    </row>
    <row r="477" spans="1:13">
      <c r="A477" s="105">
        <f t="shared" si="32"/>
        <v>471</v>
      </c>
      <c r="B477" s="126"/>
      <c r="C477" s="130"/>
      <c r="D477" s="105"/>
      <c r="E477" s="237">
        <f t="shared" si="29"/>
        <v>0</v>
      </c>
      <c r="F477" s="105"/>
      <c r="G477" s="145"/>
      <c r="H477" s="224">
        <f t="shared" si="30"/>
        <v>0</v>
      </c>
      <c r="I477" s="107">
        <f t="shared" si="31"/>
        <v>0</v>
      </c>
      <c r="M477" s="223"/>
    </row>
    <row r="478" spans="1:13">
      <c r="A478" s="105">
        <f t="shared" si="32"/>
        <v>472</v>
      </c>
      <c r="B478" s="126"/>
      <c r="C478" s="130"/>
      <c r="D478" s="105"/>
      <c r="E478" s="237">
        <f t="shared" si="29"/>
        <v>0</v>
      </c>
      <c r="F478" s="105"/>
      <c r="G478" s="145"/>
      <c r="H478" s="224">
        <f t="shared" si="30"/>
        <v>0</v>
      </c>
      <c r="I478" s="107">
        <f t="shared" si="31"/>
        <v>0</v>
      </c>
      <c r="M478" s="223"/>
    </row>
    <row r="479" spans="1:13">
      <c r="A479" s="105">
        <f t="shared" si="32"/>
        <v>473</v>
      </c>
      <c r="B479" s="126"/>
      <c r="C479" s="130"/>
      <c r="D479" s="105"/>
      <c r="E479" s="237">
        <f t="shared" si="29"/>
        <v>0</v>
      </c>
      <c r="F479" s="105"/>
      <c r="G479" s="145"/>
      <c r="H479" s="224">
        <f t="shared" si="30"/>
        <v>0</v>
      </c>
      <c r="I479" s="107">
        <f t="shared" si="31"/>
        <v>0</v>
      </c>
      <c r="M479" s="223"/>
    </row>
    <row r="480" spans="1:13">
      <c r="A480" s="105">
        <f t="shared" si="32"/>
        <v>474</v>
      </c>
      <c r="B480" s="126"/>
      <c r="C480" s="130"/>
      <c r="D480" s="105"/>
      <c r="E480" s="237">
        <f t="shared" si="29"/>
        <v>0</v>
      </c>
      <c r="F480" s="105"/>
      <c r="G480" s="145"/>
      <c r="H480" s="224">
        <f t="shared" si="30"/>
        <v>0</v>
      </c>
      <c r="I480" s="107">
        <f t="shared" si="31"/>
        <v>0</v>
      </c>
      <c r="M480" s="223"/>
    </row>
    <row r="481" spans="1:13">
      <c r="A481" s="105">
        <f t="shared" si="32"/>
        <v>475</v>
      </c>
      <c r="B481" s="126"/>
      <c r="C481" s="130"/>
      <c r="D481" s="105"/>
      <c r="E481" s="237">
        <f t="shared" si="29"/>
        <v>0</v>
      </c>
      <c r="F481" s="105"/>
      <c r="G481" s="145"/>
      <c r="H481" s="224">
        <f t="shared" si="30"/>
        <v>0</v>
      </c>
      <c r="I481" s="107">
        <f t="shared" si="31"/>
        <v>0</v>
      </c>
      <c r="M481" s="223"/>
    </row>
    <row r="482" spans="1:13">
      <c r="A482" s="105">
        <f t="shared" si="32"/>
        <v>476</v>
      </c>
      <c r="B482" s="126"/>
      <c r="C482" s="130"/>
      <c r="D482" s="105"/>
      <c r="E482" s="237">
        <f t="shared" si="29"/>
        <v>0</v>
      </c>
      <c r="F482" s="105"/>
      <c r="G482" s="145"/>
      <c r="H482" s="224">
        <f t="shared" si="30"/>
        <v>0</v>
      </c>
      <c r="I482" s="107">
        <f t="shared" si="31"/>
        <v>0</v>
      </c>
      <c r="M482" s="223"/>
    </row>
    <row r="483" spans="1:13">
      <c r="A483" s="105">
        <f t="shared" si="32"/>
        <v>477</v>
      </c>
      <c r="B483" s="126"/>
      <c r="C483" s="130"/>
      <c r="D483" s="105"/>
      <c r="E483" s="237">
        <f t="shared" si="29"/>
        <v>0</v>
      </c>
      <c r="F483" s="105"/>
      <c r="G483" s="145"/>
      <c r="H483" s="224">
        <f t="shared" si="30"/>
        <v>0</v>
      </c>
      <c r="I483" s="107">
        <f t="shared" si="31"/>
        <v>0</v>
      </c>
      <c r="M483" s="223"/>
    </row>
    <row r="484" spans="1:13">
      <c r="A484" s="105">
        <f t="shared" si="32"/>
        <v>478</v>
      </c>
      <c r="B484" s="126"/>
      <c r="C484" s="130"/>
      <c r="D484" s="105"/>
      <c r="E484" s="237">
        <f t="shared" si="29"/>
        <v>0</v>
      </c>
      <c r="F484" s="105"/>
      <c r="G484" s="145"/>
      <c r="H484" s="224">
        <f t="shared" si="30"/>
        <v>0</v>
      </c>
      <c r="I484" s="107">
        <f t="shared" si="31"/>
        <v>0</v>
      </c>
      <c r="M484" s="223"/>
    </row>
    <row r="485" spans="1:13">
      <c r="A485" s="105">
        <f t="shared" si="32"/>
        <v>479</v>
      </c>
      <c r="B485" s="126"/>
      <c r="C485" s="130"/>
      <c r="D485" s="105"/>
      <c r="E485" s="237">
        <f t="shared" si="29"/>
        <v>0</v>
      </c>
      <c r="F485" s="105"/>
      <c r="G485" s="145"/>
      <c r="H485" s="224">
        <f t="shared" si="30"/>
        <v>0</v>
      </c>
      <c r="I485" s="107">
        <f t="shared" si="31"/>
        <v>0</v>
      </c>
      <c r="M485" s="223"/>
    </row>
    <row r="486" spans="1:13">
      <c r="A486" s="105">
        <f t="shared" si="32"/>
        <v>480</v>
      </c>
      <c r="B486" s="126"/>
      <c r="C486" s="130"/>
      <c r="D486" s="105"/>
      <c r="E486" s="237">
        <f t="shared" si="29"/>
        <v>0</v>
      </c>
      <c r="F486" s="105"/>
      <c r="G486" s="145"/>
      <c r="H486" s="224">
        <f t="shared" si="30"/>
        <v>0</v>
      </c>
      <c r="I486" s="107">
        <f t="shared" si="31"/>
        <v>0</v>
      </c>
      <c r="M486" s="223"/>
    </row>
    <row r="487" spans="1:13">
      <c r="A487" s="105">
        <f t="shared" si="32"/>
        <v>481</v>
      </c>
      <c r="B487" s="126"/>
      <c r="C487" s="130"/>
      <c r="D487" s="105"/>
      <c r="E487" s="237">
        <f t="shared" si="29"/>
        <v>0</v>
      </c>
      <c r="F487" s="105"/>
      <c r="G487" s="145"/>
      <c r="H487" s="224">
        <f t="shared" si="30"/>
        <v>0</v>
      </c>
      <c r="I487" s="107">
        <f t="shared" si="31"/>
        <v>0</v>
      </c>
      <c r="M487" s="223"/>
    </row>
    <row r="488" spans="1:13">
      <c r="A488" s="105">
        <f t="shared" si="32"/>
        <v>482</v>
      </c>
      <c r="B488" s="126"/>
      <c r="C488" s="130"/>
      <c r="D488" s="105"/>
      <c r="E488" s="237">
        <f t="shared" si="29"/>
        <v>0</v>
      </c>
      <c r="F488" s="105"/>
      <c r="G488" s="145"/>
      <c r="H488" s="224">
        <f t="shared" si="30"/>
        <v>0</v>
      </c>
      <c r="I488" s="107">
        <f t="shared" si="31"/>
        <v>0</v>
      </c>
      <c r="M488" s="223"/>
    </row>
    <row r="489" spans="1:13">
      <c r="A489" s="105">
        <f t="shared" si="32"/>
        <v>483</v>
      </c>
      <c r="B489" s="126"/>
      <c r="C489" s="130"/>
      <c r="D489" s="105"/>
      <c r="E489" s="237">
        <f t="shared" si="29"/>
        <v>0</v>
      </c>
      <c r="F489" s="105"/>
      <c r="G489" s="145"/>
      <c r="H489" s="224">
        <f t="shared" si="30"/>
        <v>0</v>
      </c>
      <c r="I489" s="107">
        <f t="shared" si="31"/>
        <v>0</v>
      </c>
      <c r="M489" s="223"/>
    </row>
    <row r="490" spans="1:13">
      <c r="A490" s="105">
        <f t="shared" si="32"/>
        <v>484</v>
      </c>
      <c r="B490" s="126"/>
      <c r="C490" s="130"/>
      <c r="D490" s="105"/>
      <c r="E490" s="237">
        <f t="shared" si="29"/>
        <v>0</v>
      </c>
      <c r="F490" s="105"/>
      <c r="G490" s="145"/>
      <c r="H490" s="224">
        <f t="shared" si="30"/>
        <v>0</v>
      </c>
      <c r="I490" s="107">
        <f t="shared" si="31"/>
        <v>0</v>
      </c>
      <c r="M490" s="223"/>
    </row>
    <row r="491" spans="1:13">
      <c r="A491" s="105">
        <f t="shared" si="32"/>
        <v>485</v>
      </c>
      <c r="B491" s="126"/>
      <c r="C491" s="130"/>
      <c r="D491" s="105"/>
      <c r="E491" s="237">
        <f t="shared" si="29"/>
        <v>0</v>
      </c>
      <c r="F491" s="105"/>
      <c r="G491" s="145"/>
      <c r="H491" s="224">
        <f t="shared" si="30"/>
        <v>0</v>
      </c>
      <c r="I491" s="107">
        <f t="shared" si="31"/>
        <v>0</v>
      </c>
      <c r="M491" s="223"/>
    </row>
    <row r="492" spans="1:13">
      <c r="A492" s="105">
        <f t="shared" si="32"/>
        <v>486</v>
      </c>
      <c r="B492" s="126"/>
      <c r="C492" s="130"/>
      <c r="D492" s="105"/>
      <c r="E492" s="237">
        <f t="shared" si="29"/>
        <v>0</v>
      </c>
      <c r="F492" s="105"/>
      <c r="G492" s="145"/>
      <c r="H492" s="224">
        <f t="shared" si="30"/>
        <v>0</v>
      </c>
      <c r="I492" s="107">
        <f t="shared" si="31"/>
        <v>0</v>
      </c>
      <c r="M492" s="223"/>
    </row>
    <row r="493" spans="1:13">
      <c r="A493" s="105">
        <f t="shared" si="32"/>
        <v>487</v>
      </c>
      <c r="B493" s="126"/>
      <c r="C493" s="130"/>
      <c r="D493" s="105"/>
      <c r="E493" s="237">
        <f t="shared" si="29"/>
        <v>0</v>
      </c>
      <c r="F493" s="105"/>
      <c r="G493" s="145"/>
      <c r="H493" s="224">
        <f t="shared" si="30"/>
        <v>0</v>
      </c>
      <c r="I493" s="107">
        <f t="shared" si="31"/>
        <v>0</v>
      </c>
      <c r="M493" s="223"/>
    </row>
    <row r="494" spans="1:13">
      <c r="A494" s="105">
        <f t="shared" si="32"/>
        <v>488</v>
      </c>
      <c r="B494" s="126"/>
      <c r="C494" s="130"/>
      <c r="D494" s="105"/>
      <c r="E494" s="237">
        <f t="shared" si="29"/>
        <v>0</v>
      </c>
      <c r="F494" s="105"/>
      <c r="G494" s="145"/>
      <c r="H494" s="224">
        <f t="shared" si="30"/>
        <v>0</v>
      </c>
      <c r="I494" s="107">
        <f t="shared" si="31"/>
        <v>0</v>
      </c>
      <c r="M494" s="223"/>
    </row>
    <row r="495" spans="1:13">
      <c r="A495" s="105">
        <f t="shared" si="32"/>
        <v>489</v>
      </c>
      <c r="B495" s="126"/>
      <c r="C495" s="130"/>
      <c r="D495" s="105"/>
      <c r="E495" s="237">
        <f t="shared" si="29"/>
        <v>0</v>
      </c>
      <c r="F495" s="105"/>
      <c r="G495" s="145"/>
      <c r="H495" s="224">
        <f t="shared" si="30"/>
        <v>0</v>
      </c>
      <c r="I495" s="107">
        <f t="shared" si="31"/>
        <v>0</v>
      </c>
      <c r="M495" s="223"/>
    </row>
    <row r="496" spans="1:13">
      <c r="A496" s="105">
        <f t="shared" si="32"/>
        <v>490</v>
      </c>
      <c r="B496" s="126"/>
      <c r="C496" s="130"/>
      <c r="D496" s="105"/>
      <c r="E496" s="237">
        <f t="shared" si="29"/>
        <v>0</v>
      </c>
      <c r="F496" s="105"/>
      <c r="G496" s="145"/>
      <c r="H496" s="224">
        <f t="shared" si="30"/>
        <v>0</v>
      </c>
      <c r="I496" s="107">
        <f t="shared" si="31"/>
        <v>0</v>
      </c>
      <c r="M496" s="223"/>
    </row>
    <row r="497" spans="1:13">
      <c r="A497" s="105">
        <f t="shared" si="32"/>
        <v>491</v>
      </c>
      <c r="B497" s="126"/>
      <c r="C497" s="130"/>
      <c r="D497" s="105"/>
      <c r="E497" s="237">
        <f t="shared" si="29"/>
        <v>0</v>
      </c>
      <c r="F497" s="105"/>
      <c r="G497" s="145"/>
      <c r="H497" s="224">
        <f t="shared" si="30"/>
        <v>0</v>
      </c>
      <c r="I497" s="107">
        <f t="shared" si="31"/>
        <v>0</v>
      </c>
      <c r="M497" s="223"/>
    </row>
    <row r="498" spans="1:13">
      <c r="A498" s="105">
        <f t="shared" si="32"/>
        <v>492</v>
      </c>
      <c r="B498" s="126"/>
      <c r="C498" s="130"/>
      <c r="D498" s="105"/>
      <c r="E498" s="237">
        <f t="shared" si="29"/>
        <v>0</v>
      </c>
      <c r="F498" s="105"/>
      <c r="G498" s="145"/>
      <c r="H498" s="224">
        <f t="shared" si="30"/>
        <v>0</v>
      </c>
      <c r="I498" s="107">
        <f t="shared" si="31"/>
        <v>0</v>
      </c>
      <c r="M498" s="223"/>
    </row>
    <row r="499" spans="1:13">
      <c r="A499" s="105">
        <f t="shared" si="32"/>
        <v>493</v>
      </c>
      <c r="B499" s="126"/>
      <c r="C499" s="130"/>
      <c r="D499" s="105"/>
      <c r="E499" s="237">
        <f t="shared" si="29"/>
        <v>0</v>
      </c>
      <c r="F499" s="105"/>
      <c r="G499" s="145"/>
      <c r="H499" s="224">
        <f t="shared" si="30"/>
        <v>0</v>
      </c>
      <c r="I499" s="107">
        <f t="shared" si="31"/>
        <v>0</v>
      </c>
      <c r="M499" s="223"/>
    </row>
    <row r="500" spans="1:13">
      <c r="A500" s="105">
        <f t="shared" si="32"/>
        <v>494</v>
      </c>
      <c r="B500" s="126"/>
      <c r="C500" s="130"/>
      <c r="D500" s="105"/>
      <c r="E500" s="237">
        <f t="shared" si="29"/>
        <v>0</v>
      </c>
      <c r="F500" s="105"/>
      <c r="G500" s="145"/>
      <c r="H500" s="224">
        <f t="shared" si="30"/>
        <v>0</v>
      </c>
      <c r="I500" s="107">
        <f t="shared" si="31"/>
        <v>0</v>
      </c>
      <c r="M500" s="223"/>
    </row>
    <row r="501" spans="1:13">
      <c r="A501" s="105">
        <f t="shared" si="32"/>
        <v>495</v>
      </c>
      <c r="B501" s="126"/>
      <c r="C501" s="130"/>
      <c r="D501" s="105"/>
      <c r="E501" s="237">
        <f t="shared" si="29"/>
        <v>0</v>
      </c>
      <c r="F501" s="105"/>
      <c r="G501" s="145"/>
      <c r="H501" s="224">
        <f t="shared" si="30"/>
        <v>0</v>
      </c>
      <c r="I501" s="107">
        <f t="shared" si="31"/>
        <v>0</v>
      </c>
      <c r="M501" s="223"/>
    </row>
    <row r="502" spans="1:13">
      <c r="A502" s="105">
        <f t="shared" si="32"/>
        <v>496</v>
      </c>
      <c r="B502" s="126"/>
      <c r="C502" s="130"/>
      <c r="D502" s="105"/>
      <c r="E502" s="237">
        <f t="shared" si="29"/>
        <v>0</v>
      </c>
      <c r="F502" s="105"/>
      <c r="G502" s="145"/>
      <c r="H502" s="224">
        <f t="shared" si="30"/>
        <v>0</v>
      </c>
      <c r="I502" s="107">
        <f t="shared" si="31"/>
        <v>0</v>
      </c>
      <c r="M502" s="223"/>
    </row>
    <row r="503" spans="1:13">
      <c r="A503" s="105">
        <f t="shared" si="32"/>
        <v>497</v>
      </c>
      <c r="B503" s="126"/>
      <c r="C503" s="130"/>
      <c r="D503" s="105"/>
      <c r="E503" s="237">
        <f t="shared" si="29"/>
        <v>0</v>
      </c>
      <c r="F503" s="105"/>
      <c r="G503" s="145"/>
      <c r="H503" s="224">
        <f t="shared" si="30"/>
        <v>0</v>
      </c>
      <c r="I503" s="107">
        <f t="shared" si="31"/>
        <v>0</v>
      </c>
      <c r="M503" s="223"/>
    </row>
    <row r="504" spans="1:13">
      <c r="A504" s="105">
        <f t="shared" si="32"/>
        <v>498</v>
      </c>
      <c r="B504" s="126"/>
      <c r="C504" s="130"/>
      <c r="D504" s="105"/>
      <c r="E504" s="237">
        <f t="shared" si="29"/>
        <v>0</v>
      </c>
      <c r="F504" s="105"/>
      <c r="G504" s="145"/>
      <c r="H504" s="224">
        <f t="shared" si="30"/>
        <v>0</v>
      </c>
      <c r="I504" s="107">
        <f t="shared" si="31"/>
        <v>0</v>
      </c>
      <c r="M504" s="223"/>
    </row>
    <row r="505" spans="1:13">
      <c r="A505" s="105">
        <f t="shared" si="32"/>
        <v>499</v>
      </c>
      <c r="B505" s="126"/>
      <c r="C505" s="130"/>
      <c r="D505" s="105"/>
      <c r="E505" s="237">
        <f t="shared" si="29"/>
        <v>0</v>
      </c>
      <c r="F505" s="105"/>
      <c r="G505" s="145"/>
      <c r="H505" s="224">
        <f t="shared" si="30"/>
        <v>0</v>
      </c>
      <c r="I505" s="107">
        <f t="shared" si="31"/>
        <v>0</v>
      </c>
      <c r="M505" s="223"/>
    </row>
    <row r="506" spans="1:13">
      <c r="A506" s="105">
        <f t="shared" si="32"/>
        <v>500</v>
      </c>
      <c r="B506" s="126"/>
      <c r="C506" s="130"/>
      <c r="D506" s="105"/>
      <c r="E506" s="237">
        <f t="shared" si="29"/>
        <v>0</v>
      </c>
      <c r="F506" s="105"/>
      <c r="G506" s="145"/>
      <c r="H506" s="224">
        <f t="shared" si="30"/>
        <v>0</v>
      </c>
      <c r="I506" s="107">
        <f t="shared" si="31"/>
        <v>0</v>
      </c>
      <c r="M506" s="223"/>
    </row>
    <row r="507" spans="1:13">
      <c r="A507" s="105">
        <f t="shared" si="32"/>
        <v>501</v>
      </c>
      <c r="B507" s="126"/>
      <c r="C507" s="130"/>
      <c r="D507" s="105"/>
      <c r="E507" s="237">
        <f t="shared" si="29"/>
        <v>0</v>
      </c>
      <c r="F507" s="105"/>
      <c r="G507" s="145"/>
      <c r="H507" s="224">
        <f t="shared" si="30"/>
        <v>0</v>
      </c>
      <c r="I507" s="107">
        <f t="shared" si="31"/>
        <v>0</v>
      </c>
      <c r="M507" s="223"/>
    </row>
    <row r="508" spans="1:13">
      <c r="A508" s="105">
        <f t="shared" si="32"/>
        <v>502</v>
      </c>
      <c r="B508" s="126"/>
      <c r="C508" s="130"/>
      <c r="D508" s="105"/>
      <c r="E508" s="237">
        <f t="shared" si="29"/>
        <v>0</v>
      </c>
      <c r="F508" s="105"/>
      <c r="G508" s="145"/>
      <c r="H508" s="224">
        <f t="shared" si="30"/>
        <v>0</v>
      </c>
      <c r="I508" s="107">
        <f t="shared" si="31"/>
        <v>0</v>
      </c>
      <c r="M508" s="223"/>
    </row>
    <row r="509" spans="1:13">
      <c r="A509" s="105">
        <f t="shared" si="32"/>
        <v>503</v>
      </c>
      <c r="B509" s="126"/>
      <c r="C509" s="130"/>
      <c r="D509" s="105"/>
      <c r="E509" s="237">
        <f t="shared" si="29"/>
        <v>0</v>
      </c>
      <c r="F509" s="105"/>
      <c r="G509" s="145"/>
      <c r="H509" s="224">
        <f t="shared" si="30"/>
        <v>0</v>
      </c>
      <c r="I509" s="107">
        <f t="shared" si="31"/>
        <v>0</v>
      </c>
      <c r="M509" s="223"/>
    </row>
    <row r="510" spans="1:13">
      <c r="A510" s="105">
        <f t="shared" si="32"/>
        <v>504</v>
      </c>
      <c r="B510" s="126"/>
      <c r="C510" s="130"/>
      <c r="D510" s="105"/>
      <c r="E510" s="237">
        <f t="shared" si="29"/>
        <v>0</v>
      </c>
      <c r="F510" s="105"/>
      <c r="G510" s="145"/>
      <c r="H510" s="224">
        <f t="shared" si="30"/>
        <v>0</v>
      </c>
      <c r="I510" s="107">
        <f t="shared" si="31"/>
        <v>0</v>
      </c>
      <c r="M510" s="223"/>
    </row>
    <row r="511" spans="1:13">
      <c r="A511" s="105">
        <f t="shared" si="32"/>
        <v>505</v>
      </c>
      <c r="B511" s="126"/>
      <c r="C511" s="130"/>
      <c r="D511" s="105"/>
      <c r="E511" s="237">
        <f t="shared" si="29"/>
        <v>0</v>
      </c>
      <c r="F511" s="105"/>
      <c r="G511" s="145"/>
      <c r="H511" s="224">
        <f t="shared" si="30"/>
        <v>0</v>
      </c>
      <c r="I511" s="107">
        <f t="shared" si="31"/>
        <v>0</v>
      </c>
      <c r="M511" s="223"/>
    </row>
    <row r="512" spans="1:13">
      <c r="A512" s="105">
        <f t="shared" si="32"/>
        <v>506</v>
      </c>
      <c r="B512" s="126"/>
      <c r="C512" s="130"/>
      <c r="D512" s="105"/>
      <c r="E512" s="237">
        <f t="shared" si="29"/>
        <v>0</v>
      </c>
      <c r="F512" s="105"/>
      <c r="G512" s="145"/>
      <c r="H512" s="224">
        <f t="shared" si="30"/>
        <v>0</v>
      </c>
      <c r="I512" s="107">
        <f t="shared" si="31"/>
        <v>0</v>
      </c>
      <c r="M512" s="223"/>
    </row>
    <row r="513" spans="1:13">
      <c r="A513" s="105">
        <f t="shared" si="32"/>
        <v>507</v>
      </c>
      <c r="B513" s="126"/>
      <c r="C513" s="130"/>
      <c r="D513" s="105"/>
      <c r="E513" s="237">
        <f t="shared" si="29"/>
        <v>0</v>
      </c>
      <c r="F513" s="105"/>
      <c r="G513" s="145"/>
      <c r="H513" s="224">
        <f t="shared" si="30"/>
        <v>0</v>
      </c>
      <c r="I513" s="107">
        <f t="shared" si="31"/>
        <v>0</v>
      </c>
      <c r="M513" s="223"/>
    </row>
    <row r="514" spans="1:13">
      <c r="A514" s="105">
        <f t="shared" si="32"/>
        <v>508</v>
      </c>
      <c r="B514" s="126"/>
      <c r="C514" s="130"/>
      <c r="D514" s="105"/>
      <c r="E514" s="237">
        <f t="shared" si="29"/>
        <v>0</v>
      </c>
      <c r="F514" s="105"/>
      <c r="G514" s="145"/>
      <c r="H514" s="224">
        <f t="shared" si="30"/>
        <v>0</v>
      </c>
      <c r="I514" s="107">
        <f t="shared" si="31"/>
        <v>0</v>
      </c>
      <c r="M514" s="223"/>
    </row>
    <row r="515" spans="1:13">
      <c r="A515" s="105">
        <f t="shared" si="32"/>
        <v>509</v>
      </c>
      <c r="B515" s="126"/>
      <c r="C515" s="130"/>
      <c r="D515" s="105"/>
      <c r="E515" s="237">
        <f t="shared" si="29"/>
        <v>0</v>
      </c>
      <c r="F515" s="105"/>
      <c r="G515" s="145"/>
      <c r="H515" s="224">
        <f t="shared" si="30"/>
        <v>0</v>
      </c>
      <c r="I515" s="107">
        <f t="shared" si="31"/>
        <v>0</v>
      </c>
      <c r="M515" s="223"/>
    </row>
    <row r="516" spans="1:13">
      <c r="A516" s="105">
        <f t="shared" si="32"/>
        <v>510</v>
      </c>
      <c r="B516" s="126"/>
      <c r="C516" s="130"/>
      <c r="D516" s="105"/>
      <c r="E516" s="237">
        <f t="shared" si="29"/>
        <v>0</v>
      </c>
      <c r="F516" s="105"/>
      <c r="G516" s="145"/>
      <c r="H516" s="224">
        <f t="shared" si="30"/>
        <v>0</v>
      </c>
      <c r="I516" s="107">
        <f t="shared" si="31"/>
        <v>0</v>
      </c>
      <c r="M516" s="223"/>
    </row>
    <row r="517" spans="1:13">
      <c r="A517" s="105">
        <f t="shared" si="32"/>
        <v>511</v>
      </c>
      <c r="B517" s="126"/>
      <c r="C517" s="130"/>
      <c r="D517" s="105"/>
      <c r="E517" s="237">
        <f t="shared" si="29"/>
        <v>0</v>
      </c>
      <c r="F517" s="105"/>
      <c r="G517" s="145"/>
      <c r="H517" s="224">
        <f t="shared" si="30"/>
        <v>0</v>
      </c>
      <c r="I517" s="107">
        <f t="shared" si="31"/>
        <v>0</v>
      </c>
      <c r="M517" s="223"/>
    </row>
    <row r="518" spans="1:13">
      <c r="A518" s="105">
        <f t="shared" si="32"/>
        <v>512</v>
      </c>
      <c r="B518" s="126"/>
      <c r="C518" s="130"/>
      <c r="D518" s="105"/>
      <c r="E518" s="237">
        <f t="shared" si="29"/>
        <v>0</v>
      </c>
      <c r="F518" s="105"/>
      <c r="G518" s="145"/>
      <c r="H518" s="224">
        <f t="shared" si="30"/>
        <v>0</v>
      </c>
      <c r="I518" s="107">
        <f t="shared" si="31"/>
        <v>0</v>
      </c>
      <c r="M518" s="223"/>
    </row>
    <row r="519" spans="1:13">
      <c r="A519" s="105">
        <f t="shared" si="32"/>
        <v>513</v>
      </c>
      <c r="B519" s="126"/>
      <c r="C519" s="130"/>
      <c r="D519" s="105"/>
      <c r="E519" s="237">
        <f t="shared" si="29"/>
        <v>0</v>
      </c>
      <c r="F519" s="105"/>
      <c r="G519" s="145"/>
      <c r="H519" s="224">
        <f t="shared" si="30"/>
        <v>0</v>
      </c>
      <c r="I519" s="107">
        <f t="shared" si="31"/>
        <v>0</v>
      </c>
      <c r="M519" s="223"/>
    </row>
    <row r="520" spans="1:13">
      <c r="A520" s="105">
        <f t="shared" si="32"/>
        <v>514</v>
      </c>
      <c r="B520" s="126"/>
      <c r="C520" s="130"/>
      <c r="D520" s="105"/>
      <c r="E520" s="237">
        <f t="shared" ref="E520:E583" si="33">ROUND(D520/$E$4,3)</f>
        <v>0</v>
      </c>
      <c r="F520" s="105"/>
      <c r="G520" s="145"/>
      <c r="H520" s="224">
        <f t="shared" ref="H520:H583" si="34">ROUND(G520*0.2359,2)</f>
        <v>0</v>
      </c>
      <c r="I520" s="107">
        <f t="shared" ref="I520:I583" si="35">G520+H520</f>
        <v>0</v>
      </c>
      <c r="M520" s="223"/>
    </row>
    <row r="521" spans="1:13">
      <c r="A521" s="105">
        <f t="shared" ref="A521:A584" si="36">A520+1</f>
        <v>515</v>
      </c>
      <c r="B521" s="126"/>
      <c r="C521" s="130"/>
      <c r="D521" s="105"/>
      <c r="E521" s="237">
        <f t="shared" si="33"/>
        <v>0</v>
      </c>
      <c r="F521" s="105"/>
      <c r="G521" s="145"/>
      <c r="H521" s="224">
        <f t="shared" si="34"/>
        <v>0</v>
      </c>
      <c r="I521" s="107">
        <f t="shared" si="35"/>
        <v>0</v>
      </c>
      <c r="M521" s="223"/>
    </row>
    <row r="522" spans="1:13">
      <c r="A522" s="105">
        <f t="shared" si="36"/>
        <v>516</v>
      </c>
      <c r="B522" s="126"/>
      <c r="C522" s="130"/>
      <c r="D522" s="105"/>
      <c r="E522" s="237">
        <f t="shared" si="33"/>
        <v>0</v>
      </c>
      <c r="F522" s="105"/>
      <c r="G522" s="145"/>
      <c r="H522" s="224">
        <f t="shared" si="34"/>
        <v>0</v>
      </c>
      <c r="I522" s="107">
        <f t="shared" si="35"/>
        <v>0</v>
      </c>
      <c r="M522" s="223"/>
    </row>
    <row r="523" spans="1:13">
      <c r="A523" s="105">
        <f t="shared" si="36"/>
        <v>517</v>
      </c>
      <c r="B523" s="126"/>
      <c r="C523" s="130"/>
      <c r="D523" s="105"/>
      <c r="E523" s="237">
        <f t="shared" si="33"/>
        <v>0</v>
      </c>
      <c r="F523" s="105"/>
      <c r="G523" s="145"/>
      <c r="H523" s="224">
        <f t="shared" si="34"/>
        <v>0</v>
      </c>
      <c r="I523" s="107">
        <f t="shared" si="35"/>
        <v>0</v>
      </c>
      <c r="M523" s="223"/>
    </row>
    <row r="524" spans="1:13">
      <c r="A524" s="105">
        <f t="shared" si="36"/>
        <v>518</v>
      </c>
      <c r="B524" s="126"/>
      <c r="C524" s="130"/>
      <c r="D524" s="105"/>
      <c r="E524" s="237">
        <f t="shared" si="33"/>
        <v>0</v>
      </c>
      <c r="F524" s="105"/>
      <c r="G524" s="145"/>
      <c r="H524" s="224">
        <f t="shared" si="34"/>
        <v>0</v>
      </c>
      <c r="I524" s="107">
        <f t="shared" si="35"/>
        <v>0</v>
      </c>
      <c r="M524" s="223"/>
    </row>
    <row r="525" spans="1:13">
      <c r="A525" s="105">
        <f t="shared" si="36"/>
        <v>519</v>
      </c>
      <c r="B525" s="126"/>
      <c r="C525" s="130"/>
      <c r="D525" s="105"/>
      <c r="E525" s="237">
        <f t="shared" si="33"/>
        <v>0</v>
      </c>
      <c r="F525" s="105"/>
      <c r="G525" s="145"/>
      <c r="H525" s="224">
        <f t="shared" si="34"/>
        <v>0</v>
      </c>
      <c r="I525" s="107">
        <f t="shared" si="35"/>
        <v>0</v>
      </c>
      <c r="M525" s="223"/>
    </row>
    <row r="526" spans="1:13">
      <c r="A526" s="105">
        <f t="shared" si="36"/>
        <v>520</v>
      </c>
      <c r="B526" s="126"/>
      <c r="C526" s="130"/>
      <c r="D526" s="105"/>
      <c r="E526" s="237">
        <f t="shared" si="33"/>
        <v>0</v>
      </c>
      <c r="F526" s="105"/>
      <c r="G526" s="145"/>
      <c r="H526" s="224">
        <f t="shared" si="34"/>
        <v>0</v>
      </c>
      <c r="I526" s="107">
        <f t="shared" si="35"/>
        <v>0</v>
      </c>
      <c r="M526" s="223"/>
    </row>
    <row r="527" spans="1:13">
      <c r="A527" s="105">
        <f t="shared" si="36"/>
        <v>521</v>
      </c>
      <c r="B527" s="126"/>
      <c r="C527" s="130"/>
      <c r="D527" s="105"/>
      <c r="E527" s="237">
        <f t="shared" si="33"/>
        <v>0</v>
      </c>
      <c r="F527" s="105"/>
      <c r="G527" s="145"/>
      <c r="H527" s="224">
        <f t="shared" si="34"/>
        <v>0</v>
      </c>
      <c r="I527" s="107">
        <f t="shared" si="35"/>
        <v>0</v>
      </c>
      <c r="M527" s="223"/>
    </row>
    <row r="528" spans="1:13">
      <c r="A528" s="105">
        <f t="shared" si="36"/>
        <v>522</v>
      </c>
      <c r="B528" s="126"/>
      <c r="C528" s="130"/>
      <c r="D528" s="105"/>
      <c r="E528" s="237">
        <f t="shared" si="33"/>
        <v>0</v>
      </c>
      <c r="F528" s="105"/>
      <c r="G528" s="145"/>
      <c r="H528" s="224">
        <f t="shared" si="34"/>
        <v>0</v>
      </c>
      <c r="I528" s="107">
        <f t="shared" si="35"/>
        <v>0</v>
      </c>
      <c r="M528" s="223"/>
    </row>
    <row r="529" spans="1:13">
      <c r="A529" s="105">
        <f t="shared" si="36"/>
        <v>523</v>
      </c>
      <c r="B529" s="126"/>
      <c r="C529" s="130"/>
      <c r="D529" s="105"/>
      <c r="E529" s="237">
        <f t="shared" si="33"/>
        <v>0</v>
      </c>
      <c r="F529" s="105"/>
      <c r="G529" s="145"/>
      <c r="H529" s="224">
        <f t="shared" si="34"/>
        <v>0</v>
      </c>
      <c r="I529" s="107">
        <f t="shared" si="35"/>
        <v>0</v>
      </c>
      <c r="M529" s="223"/>
    </row>
    <row r="530" spans="1:13">
      <c r="A530" s="105">
        <f t="shared" si="36"/>
        <v>524</v>
      </c>
      <c r="B530" s="126"/>
      <c r="C530" s="130"/>
      <c r="D530" s="105"/>
      <c r="E530" s="237">
        <f t="shared" si="33"/>
        <v>0</v>
      </c>
      <c r="F530" s="105"/>
      <c r="G530" s="145"/>
      <c r="H530" s="224">
        <f t="shared" si="34"/>
        <v>0</v>
      </c>
      <c r="I530" s="107">
        <f t="shared" si="35"/>
        <v>0</v>
      </c>
      <c r="M530" s="223"/>
    </row>
    <row r="531" spans="1:13">
      <c r="A531" s="105">
        <f t="shared" si="36"/>
        <v>525</v>
      </c>
      <c r="B531" s="126"/>
      <c r="C531" s="130"/>
      <c r="D531" s="105"/>
      <c r="E531" s="237">
        <f t="shared" si="33"/>
        <v>0</v>
      </c>
      <c r="F531" s="105"/>
      <c r="G531" s="145"/>
      <c r="H531" s="224">
        <f t="shared" si="34"/>
        <v>0</v>
      </c>
      <c r="I531" s="107">
        <f t="shared" si="35"/>
        <v>0</v>
      </c>
      <c r="M531" s="223"/>
    </row>
    <row r="532" spans="1:13">
      <c r="A532" s="105">
        <f t="shared" si="36"/>
        <v>526</v>
      </c>
      <c r="B532" s="126"/>
      <c r="C532" s="130"/>
      <c r="D532" s="105"/>
      <c r="E532" s="237">
        <f t="shared" si="33"/>
        <v>0</v>
      </c>
      <c r="F532" s="105"/>
      <c r="G532" s="145"/>
      <c r="H532" s="224">
        <f t="shared" si="34"/>
        <v>0</v>
      </c>
      <c r="I532" s="107">
        <f t="shared" si="35"/>
        <v>0</v>
      </c>
      <c r="M532" s="223"/>
    </row>
    <row r="533" spans="1:13">
      <c r="A533" s="105">
        <f t="shared" si="36"/>
        <v>527</v>
      </c>
      <c r="B533" s="126"/>
      <c r="C533" s="130"/>
      <c r="D533" s="105"/>
      <c r="E533" s="237">
        <f t="shared" si="33"/>
        <v>0</v>
      </c>
      <c r="F533" s="105"/>
      <c r="G533" s="145"/>
      <c r="H533" s="224">
        <f t="shared" si="34"/>
        <v>0</v>
      </c>
      <c r="I533" s="107">
        <f t="shared" si="35"/>
        <v>0</v>
      </c>
      <c r="M533" s="223"/>
    </row>
    <row r="534" spans="1:13">
      <c r="A534" s="105">
        <f t="shared" si="36"/>
        <v>528</v>
      </c>
      <c r="B534" s="126"/>
      <c r="C534" s="130"/>
      <c r="D534" s="105"/>
      <c r="E534" s="237">
        <f t="shared" si="33"/>
        <v>0</v>
      </c>
      <c r="F534" s="105"/>
      <c r="G534" s="145"/>
      <c r="H534" s="224">
        <f t="shared" si="34"/>
        <v>0</v>
      </c>
      <c r="I534" s="107">
        <f t="shared" si="35"/>
        <v>0</v>
      </c>
      <c r="M534" s="223"/>
    </row>
    <row r="535" spans="1:13" s="192" customFormat="1">
      <c r="A535" s="116">
        <f t="shared" si="36"/>
        <v>529</v>
      </c>
      <c r="B535" s="131"/>
      <c r="C535" s="132"/>
      <c r="D535" s="116"/>
      <c r="E535" s="193">
        <f t="shared" si="33"/>
        <v>0</v>
      </c>
      <c r="F535" s="116"/>
      <c r="G535" s="240"/>
      <c r="H535" s="224">
        <f t="shared" si="34"/>
        <v>0</v>
      </c>
      <c r="I535" s="108">
        <f t="shared" si="35"/>
        <v>0</v>
      </c>
      <c r="J535" s="44"/>
      <c r="M535" s="223"/>
    </row>
    <row r="536" spans="1:13">
      <c r="A536" s="105">
        <f t="shared" si="36"/>
        <v>530</v>
      </c>
      <c r="B536" s="126"/>
      <c r="C536" s="130"/>
      <c r="D536" s="105"/>
      <c r="E536" s="237">
        <f t="shared" si="33"/>
        <v>0</v>
      </c>
      <c r="F536" s="105"/>
      <c r="G536" s="145"/>
      <c r="H536" s="224">
        <f t="shared" si="34"/>
        <v>0</v>
      </c>
      <c r="I536" s="107">
        <f t="shared" si="35"/>
        <v>0</v>
      </c>
      <c r="M536" s="223"/>
    </row>
    <row r="537" spans="1:13">
      <c r="A537" s="105">
        <f t="shared" si="36"/>
        <v>531</v>
      </c>
      <c r="B537" s="126"/>
      <c r="C537" s="130"/>
      <c r="D537" s="105"/>
      <c r="E537" s="237">
        <f t="shared" si="33"/>
        <v>0</v>
      </c>
      <c r="F537" s="105"/>
      <c r="G537" s="145"/>
      <c r="H537" s="224">
        <f t="shared" si="34"/>
        <v>0</v>
      </c>
      <c r="I537" s="107">
        <f t="shared" si="35"/>
        <v>0</v>
      </c>
      <c r="M537" s="223"/>
    </row>
    <row r="538" spans="1:13">
      <c r="A538" s="105">
        <f t="shared" si="36"/>
        <v>532</v>
      </c>
      <c r="B538" s="126"/>
      <c r="C538" s="130"/>
      <c r="D538" s="105"/>
      <c r="E538" s="237">
        <f t="shared" si="33"/>
        <v>0</v>
      </c>
      <c r="F538" s="105"/>
      <c r="G538" s="145"/>
      <c r="H538" s="224">
        <f t="shared" si="34"/>
        <v>0</v>
      </c>
      <c r="I538" s="107">
        <f t="shared" si="35"/>
        <v>0</v>
      </c>
      <c r="M538" s="223"/>
    </row>
    <row r="539" spans="1:13">
      <c r="A539" s="105">
        <f t="shared" si="36"/>
        <v>533</v>
      </c>
      <c r="B539" s="126"/>
      <c r="C539" s="130"/>
      <c r="D539" s="105"/>
      <c r="E539" s="237">
        <f t="shared" si="33"/>
        <v>0</v>
      </c>
      <c r="F539" s="105"/>
      <c r="G539" s="145"/>
      <c r="H539" s="224">
        <f t="shared" si="34"/>
        <v>0</v>
      </c>
      <c r="I539" s="107">
        <f t="shared" si="35"/>
        <v>0</v>
      </c>
      <c r="M539" s="223"/>
    </row>
    <row r="540" spans="1:13">
      <c r="A540" s="105">
        <f t="shared" si="36"/>
        <v>534</v>
      </c>
      <c r="B540" s="126"/>
      <c r="C540" s="130"/>
      <c r="D540" s="105"/>
      <c r="E540" s="237">
        <f t="shared" si="33"/>
        <v>0</v>
      </c>
      <c r="F540" s="105"/>
      <c r="G540" s="145"/>
      <c r="H540" s="224">
        <f t="shared" si="34"/>
        <v>0</v>
      </c>
      <c r="I540" s="107">
        <f t="shared" si="35"/>
        <v>0</v>
      </c>
      <c r="M540" s="223"/>
    </row>
    <row r="541" spans="1:13">
      <c r="A541" s="105">
        <f t="shared" si="36"/>
        <v>535</v>
      </c>
      <c r="B541" s="126"/>
      <c r="C541" s="130"/>
      <c r="D541" s="105"/>
      <c r="E541" s="237">
        <f t="shared" si="33"/>
        <v>0</v>
      </c>
      <c r="F541" s="105"/>
      <c r="G541" s="145"/>
      <c r="H541" s="224">
        <f t="shared" si="34"/>
        <v>0</v>
      </c>
      <c r="I541" s="107">
        <f t="shared" si="35"/>
        <v>0</v>
      </c>
      <c r="M541" s="223"/>
    </row>
    <row r="542" spans="1:13">
      <c r="A542" s="105">
        <f t="shared" si="36"/>
        <v>536</v>
      </c>
      <c r="B542" s="126"/>
      <c r="C542" s="130"/>
      <c r="D542" s="105"/>
      <c r="E542" s="237">
        <f t="shared" si="33"/>
        <v>0</v>
      </c>
      <c r="F542" s="105"/>
      <c r="G542" s="145"/>
      <c r="H542" s="224">
        <f t="shared" si="34"/>
        <v>0</v>
      </c>
      <c r="I542" s="107">
        <f t="shared" si="35"/>
        <v>0</v>
      </c>
      <c r="M542" s="223"/>
    </row>
    <row r="543" spans="1:13">
      <c r="A543" s="105">
        <f t="shared" si="36"/>
        <v>537</v>
      </c>
      <c r="B543" s="126"/>
      <c r="C543" s="130"/>
      <c r="D543" s="105"/>
      <c r="E543" s="237">
        <f t="shared" si="33"/>
        <v>0</v>
      </c>
      <c r="F543" s="105"/>
      <c r="G543" s="145"/>
      <c r="H543" s="224">
        <f t="shared" si="34"/>
        <v>0</v>
      </c>
      <c r="I543" s="107">
        <f t="shared" si="35"/>
        <v>0</v>
      </c>
      <c r="M543" s="223"/>
    </row>
    <row r="544" spans="1:13">
      <c r="A544" s="105">
        <f t="shared" si="36"/>
        <v>538</v>
      </c>
      <c r="B544" s="126"/>
      <c r="C544" s="130"/>
      <c r="D544" s="105"/>
      <c r="E544" s="237">
        <f t="shared" si="33"/>
        <v>0</v>
      </c>
      <c r="F544" s="105"/>
      <c r="G544" s="145"/>
      <c r="H544" s="224">
        <f t="shared" si="34"/>
        <v>0</v>
      </c>
      <c r="I544" s="107">
        <f t="shared" si="35"/>
        <v>0</v>
      </c>
      <c r="M544" s="223"/>
    </row>
    <row r="545" spans="1:13">
      <c r="A545" s="105">
        <f t="shared" si="36"/>
        <v>539</v>
      </c>
      <c r="B545" s="126"/>
      <c r="C545" s="130"/>
      <c r="D545" s="105"/>
      <c r="E545" s="237">
        <f t="shared" si="33"/>
        <v>0</v>
      </c>
      <c r="F545" s="105"/>
      <c r="G545" s="145"/>
      <c r="H545" s="224">
        <f t="shared" si="34"/>
        <v>0</v>
      </c>
      <c r="I545" s="107">
        <f t="shared" si="35"/>
        <v>0</v>
      </c>
      <c r="M545" s="223"/>
    </row>
    <row r="546" spans="1:13">
      <c r="A546" s="105">
        <f t="shared" si="36"/>
        <v>540</v>
      </c>
      <c r="B546" s="126"/>
      <c r="C546" s="130"/>
      <c r="D546" s="105"/>
      <c r="E546" s="237">
        <f t="shared" si="33"/>
        <v>0</v>
      </c>
      <c r="F546" s="105"/>
      <c r="G546" s="145"/>
      <c r="H546" s="224">
        <f t="shared" si="34"/>
        <v>0</v>
      </c>
      <c r="I546" s="107">
        <f t="shared" si="35"/>
        <v>0</v>
      </c>
      <c r="M546" s="223"/>
    </row>
    <row r="547" spans="1:13">
      <c r="A547" s="105">
        <f t="shared" si="36"/>
        <v>541</v>
      </c>
      <c r="B547" s="126"/>
      <c r="C547" s="130"/>
      <c r="D547" s="105"/>
      <c r="E547" s="237">
        <f t="shared" si="33"/>
        <v>0</v>
      </c>
      <c r="F547" s="105"/>
      <c r="G547" s="145"/>
      <c r="H547" s="224">
        <f t="shared" si="34"/>
        <v>0</v>
      </c>
      <c r="I547" s="107">
        <f t="shared" si="35"/>
        <v>0</v>
      </c>
      <c r="M547" s="223"/>
    </row>
    <row r="548" spans="1:13">
      <c r="A548" s="105">
        <f t="shared" si="36"/>
        <v>542</v>
      </c>
      <c r="B548" s="126"/>
      <c r="C548" s="130"/>
      <c r="D548" s="105"/>
      <c r="E548" s="237">
        <f t="shared" si="33"/>
        <v>0</v>
      </c>
      <c r="F548" s="105"/>
      <c r="G548" s="145"/>
      <c r="H548" s="224">
        <f t="shared" si="34"/>
        <v>0</v>
      </c>
      <c r="I548" s="107">
        <f t="shared" si="35"/>
        <v>0</v>
      </c>
      <c r="M548" s="223"/>
    </row>
    <row r="549" spans="1:13">
      <c r="A549" s="105">
        <f t="shared" si="36"/>
        <v>543</v>
      </c>
      <c r="B549" s="126"/>
      <c r="C549" s="130"/>
      <c r="D549" s="105"/>
      <c r="E549" s="237">
        <f t="shared" si="33"/>
        <v>0</v>
      </c>
      <c r="F549" s="105"/>
      <c r="G549" s="145"/>
      <c r="H549" s="224">
        <f t="shared" si="34"/>
        <v>0</v>
      </c>
      <c r="I549" s="107">
        <f t="shared" si="35"/>
        <v>0</v>
      </c>
      <c r="M549" s="223"/>
    </row>
    <row r="550" spans="1:13">
      <c r="A550" s="105">
        <f t="shared" si="36"/>
        <v>544</v>
      </c>
      <c r="B550" s="126"/>
      <c r="C550" s="130"/>
      <c r="D550" s="105"/>
      <c r="E550" s="237">
        <f t="shared" si="33"/>
        <v>0</v>
      </c>
      <c r="F550" s="105"/>
      <c r="G550" s="145"/>
      <c r="H550" s="224">
        <f t="shared" si="34"/>
        <v>0</v>
      </c>
      <c r="I550" s="107">
        <f t="shared" si="35"/>
        <v>0</v>
      </c>
      <c r="M550" s="223"/>
    </row>
    <row r="551" spans="1:13">
      <c r="A551" s="105">
        <f t="shared" si="36"/>
        <v>545</v>
      </c>
      <c r="B551" s="126"/>
      <c r="C551" s="130"/>
      <c r="D551" s="105"/>
      <c r="E551" s="237">
        <f t="shared" si="33"/>
        <v>0</v>
      </c>
      <c r="F551" s="105"/>
      <c r="G551" s="145"/>
      <c r="H551" s="224">
        <f t="shared" si="34"/>
        <v>0</v>
      </c>
      <c r="I551" s="107">
        <f t="shared" si="35"/>
        <v>0</v>
      </c>
      <c r="M551" s="223"/>
    </row>
    <row r="552" spans="1:13">
      <c r="A552" s="105">
        <f t="shared" si="36"/>
        <v>546</v>
      </c>
      <c r="B552" s="126"/>
      <c r="C552" s="130"/>
      <c r="D552" s="105"/>
      <c r="E552" s="237">
        <f t="shared" si="33"/>
        <v>0</v>
      </c>
      <c r="F552" s="105"/>
      <c r="G552" s="145"/>
      <c r="H552" s="224">
        <f t="shared" si="34"/>
        <v>0</v>
      </c>
      <c r="I552" s="107">
        <f t="shared" si="35"/>
        <v>0</v>
      </c>
      <c r="M552" s="223"/>
    </row>
    <row r="553" spans="1:13">
      <c r="A553" s="105">
        <f t="shared" si="36"/>
        <v>547</v>
      </c>
      <c r="B553" s="126"/>
      <c r="C553" s="130"/>
      <c r="D553" s="105"/>
      <c r="E553" s="237">
        <f t="shared" si="33"/>
        <v>0</v>
      </c>
      <c r="F553" s="105"/>
      <c r="G553" s="145"/>
      <c r="H553" s="224">
        <f t="shared" si="34"/>
        <v>0</v>
      </c>
      <c r="I553" s="107">
        <f t="shared" si="35"/>
        <v>0</v>
      </c>
      <c r="M553" s="223"/>
    </row>
    <row r="554" spans="1:13">
      <c r="A554" s="105">
        <f t="shared" si="36"/>
        <v>548</v>
      </c>
      <c r="B554" s="126"/>
      <c r="C554" s="130"/>
      <c r="D554" s="105"/>
      <c r="E554" s="237">
        <f t="shared" si="33"/>
        <v>0</v>
      </c>
      <c r="F554" s="105"/>
      <c r="G554" s="145"/>
      <c r="H554" s="224">
        <f t="shared" si="34"/>
        <v>0</v>
      </c>
      <c r="I554" s="107">
        <f t="shared" si="35"/>
        <v>0</v>
      </c>
      <c r="M554" s="223"/>
    </row>
    <row r="555" spans="1:13">
      <c r="A555" s="105">
        <f t="shared" si="36"/>
        <v>549</v>
      </c>
      <c r="B555" s="126"/>
      <c r="C555" s="130"/>
      <c r="D555" s="105"/>
      <c r="E555" s="237">
        <f t="shared" si="33"/>
        <v>0</v>
      </c>
      <c r="F555" s="105"/>
      <c r="G555" s="145"/>
      <c r="H555" s="224">
        <f t="shared" si="34"/>
        <v>0</v>
      </c>
      <c r="I555" s="107">
        <f t="shared" si="35"/>
        <v>0</v>
      </c>
      <c r="M555" s="223"/>
    </row>
    <row r="556" spans="1:13">
      <c r="A556" s="105">
        <f t="shared" si="36"/>
        <v>550</v>
      </c>
      <c r="B556" s="126"/>
      <c r="C556" s="130"/>
      <c r="D556" s="105"/>
      <c r="E556" s="237">
        <f t="shared" si="33"/>
        <v>0</v>
      </c>
      <c r="F556" s="105"/>
      <c r="G556" s="145"/>
      <c r="H556" s="224">
        <f t="shared" si="34"/>
        <v>0</v>
      </c>
      <c r="I556" s="107">
        <f t="shared" si="35"/>
        <v>0</v>
      </c>
      <c r="M556" s="223"/>
    </row>
    <row r="557" spans="1:13">
      <c r="A557" s="105">
        <f t="shared" si="36"/>
        <v>551</v>
      </c>
      <c r="B557" s="126"/>
      <c r="C557" s="130"/>
      <c r="D557" s="105"/>
      <c r="E557" s="237">
        <f t="shared" si="33"/>
        <v>0</v>
      </c>
      <c r="F557" s="105"/>
      <c r="G557" s="145"/>
      <c r="H557" s="224">
        <f t="shared" si="34"/>
        <v>0</v>
      </c>
      <c r="I557" s="107">
        <f t="shared" si="35"/>
        <v>0</v>
      </c>
      <c r="M557" s="223"/>
    </row>
    <row r="558" spans="1:13">
      <c r="A558" s="105">
        <f t="shared" si="36"/>
        <v>552</v>
      </c>
      <c r="B558" s="126"/>
      <c r="C558" s="130"/>
      <c r="D558" s="105"/>
      <c r="E558" s="237">
        <f t="shared" si="33"/>
        <v>0</v>
      </c>
      <c r="F558" s="105"/>
      <c r="G558" s="145"/>
      <c r="H558" s="224">
        <f t="shared" si="34"/>
        <v>0</v>
      </c>
      <c r="I558" s="107">
        <f t="shared" si="35"/>
        <v>0</v>
      </c>
      <c r="M558" s="223"/>
    </row>
    <row r="559" spans="1:13">
      <c r="A559" s="105">
        <f t="shared" si="36"/>
        <v>553</v>
      </c>
      <c r="B559" s="126"/>
      <c r="C559" s="130"/>
      <c r="D559" s="105"/>
      <c r="E559" s="237">
        <f t="shared" si="33"/>
        <v>0</v>
      </c>
      <c r="F559" s="105"/>
      <c r="G559" s="145"/>
      <c r="H559" s="224">
        <f t="shared" si="34"/>
        <v>0</v>
      </c>
      <c r="I559" s="107">
        <f t="shared" si="35"/>
        <v>0</v>
      </c>
      <c r="M559" s="223"/>
    </row>
    <row r="560" spans="1:13">
      <c r="A560" s="105">
        <f t="shared" si="36"/>
        <v>554</v>
      </c>
      <c r="B560" s="126"/>
      <c r="C560" s="130"/>
      <c r="D560" s="105"/>
      <c r="E560" s="237">
        <f t="shared" si="33"/>
        <v>0</v>
      </c>
      <c r="F560" s="105"/>
      <c r="G560" s="145"/>
      <c r="H560" s="224">
        <f t="shared" si="34"/>
        <v>0</v>
      </c>
      <c r="I560" s="107">
        <f t="shared" si="35"/>
        <v>0</v>
      </c>
      <c r="M560" s="223"/>
    </row>
    <row r="561" spans="1:13">
      <c r="A561" s="105">
        <f t="shared" si="36"/>
        <v>555</v>
      </c>
      <c r="B561" s="126"/>
      <c r="C561" s="130"/>
      <c r="D561" s="105"/>
      <c r="E561" s="237">
        <f t="shared" si="33"/>
        <v>0</v>
      </c>
      <c r="F561" s="105"/>
      <c r="G561" s="145"/>
      <c r="H561" s="224">
        <f t="shared" si="34"/>
        <v>0</v>
      </c>
      <c r="I561" s="107">
        <f t="shared" si="35"/>
        <v>0</v>
      </c>
      <c r="M561" s="223"/>
    </row>
    <row r="562" spans="1:13">
      <c r="A562" s="105">
        <f t="shared" si="36"/>
        <v>556</v>
      </c>
      <c r="B562" s="126"/>
      <c r="C562" s="130"/>
      <c r="D562" s="105"/>
      <c r="E562" s="237">
        <f t="shared" si="33"/>
        <v>0</v>
      </c>
      <c r="F562" s="105"/>
      <c r="G562" s="145"/>
      <c r="H562" s="224">
        <f t="shared" si="34"/>
        <v>0</v>
      </c>
      <c r="I562" s="107">
        <f t="shared" si="35"/>
        <v>0</v>
      </c>
      <c r="M562" s="223"/>
    </row>
    <row r="563" spans="1:13">
      <c r="A563" s="105">
        <f t="shared" si="36"/>
        <v>557</v>
      </c>
      <c r="B563" s="126"/>
      <c r="C563" s="130"/>
      <c r="D563" s="105"/>
      <c r="E563" s="237">
        <f t="shared" si="33"/>
        <v>0</v>
      </c>
      <c r="F563" s="105"/>
      <c r="G563" s="145"/>
      <c r="H563" s="224">
        <f t="shared" si="34"/>
        <v>0</v>
      </c>
      <c r="I563" s="107">
        <f t="shared" si="35"/>
        <v>0</v>
      </c>
      <c r="M563" s="223"/>
    </row>
    <row r="564" spans="1:13">
      <c r="A564" s="105">
        <f t="shared" si="36"/>
        <v>558</v>
      </c>
      <c r="B564" s="126"/>
      <c r="C564" s="130"/>
      <c r="D564" s="105"/>
      <c r="E564" s="237">
        <f t="shared" si="33"/>
        <v>0</v>
      </c>
      <c r="F564" s="105"/>
      <c r="G564" s="145"/>
      <c r="H564" s="224">
        <f t="shared" si="34"/>
        <v>0</v>
      </c>
      <c r="I564" s="107">
        <f t="shared" si="35"/>
        <v>0</v>
      </c>
      <c r="M564" s="223"/>
    </row>
    <row r="565" spans="1:13">
      <c r="A565" s="105">
        <f t="shared" si="36"/>
        <v>559</v>
      </c>
      <c r="B565" s="126"/>
      <c r="C565" s="130"/>
      <c r="D565" s="105"/>
      <c r="E565" s="237">
        <f t="shared" si="33"/>
        <v>0</v>
      </c>
      <c r="F565" s="105"/>
      <c r="G565" s="145"/>
      <c r="H565" s="224">
        <f t="shared" si="34"/>
        <v>0</v>
      </c>
      <c r="I565" s="107">
        <f t="shared" si="35"/>
        <v>0</v>
      </c>
      <c r="M565" s="223"/>
    </row>
    <row r="566" spans="1:13">
      <c r="A566" s="105">
        <f t="shared" si="36"/>
        <v>560</v>
      </c>
      <c r="B566" s="126"/>
      <c r="C566" s="130"/>
      <c r="D566" s="105"/>
      <c r="E566" s="237">
        <f t="shared" si="33"/>
        <v>0</v>
      </c>
      <c r="F566" s="105"/>
      <c r="G566" s="145"/>
      <c r="H566" s="224">
        <f t="shared" si="34"/>
        <v>0</v>
      </c>
      <c r="I566" s="107">
        <f t="shared" si="35"/>
        <v>0</v>
      </c>
      <c r="M566" s="223"/>
    </row>
    <row r="567" spans="1:13">
      <c r="A567" s="105">
        <f t="shared" si="36"/>
        <v>561</v>
      </c>
      <c r="B567" s="126"/>
      <c r="C567" s="130"/>
      <c r="D567" s="105"/>
      <c r="E567" s="237">
        <f t="shared" si="33"/>
        <v>0</v>
      </c>
      <c r="F567" s="105"/>
      <c r="G567" s="145"/>
      <c r="H567" s="224">
        <f t="shared" si="34"/>
        <v>0</v>
      </c>
      <c r="I567" s="107">
        <f t="shared" si="35"/>
        <v>0</v>
      </c>
      <c r="M567" s="223"/>
    </row>
    <row r="568" spans="1:13">
      <c r="A568" s="105">
        <f t="shared" si="36"/>
        <v>562</v>
      </c>
      <c r="B568" s="126"/>
      <c r="C568" s="130"/>
      <c r="D568" s="105"/>
      <c r="E568" s="237">
        <f t="shared" si="33"/>
        <v>0</v>
      </c>
      <c r="F568" s="105"/>
      <c r="G568" s="145"/>
      <c r="H568" s="224">
        <f t="shared" si="34"/>
        <v>0</v>
      </c>
      <c r="I568" s="107">
        <f t="shared" si="35"/>
        <v>0</v>
      </c>
      <c r="M568" s="223"/>
    </row>
    <row r="569" spans="1:13">
      <c r="A569" s="105">
        <f t="shared" si="36"/>
        <v>563</v>
      </c>
      <c r="B569" s="126"/>
      <c r="C569" s="130"/>
      <c r="D569" s="105"/>
      <c r="E569" s="237">
        <f t="shared" si="33"/>
        <v>0</v>
      </c>
      <c r="F569" s="105"/>
      <c r="G569" s="145"/>
      <c r="H569" s="224">
        <f t="shared" si="34"/>
        <v>0</v>
      </c>
      <c r="I569" s="107">
        <f t="shared" si="35"/>
        <v>0</v>
      </c>
      <c r="M569" s="223"/>
    </row>
    <row r="570" spans="1:13">
      <c r="A570" s="105">
        <f t="shared" si="36"/>
        <v>564</v>
      </c>
      <c r="B570" s="126"/>
      <c r="C570" s="130"/>
      <c r="D570" s="105"/>
      <c r="E570" s="237">
        <f t="shared" si="33"/>
        <v>0</v>
      </c>
      <c r="F570" s="105"/>
      <c r="G570" s="145"/>
      <c r="H570" s="224">
        <f t="shared" si="34"/>
        <v>0</v>
      </c>
      <c r="I570" s="107">
        <f t="shared" si="35"/>
        <v>0</v>
      </c>
      <c r="M570" s="223"/>
    </row>
    <row r="571" spans="1:13">
      <c r="A571" s="105">
        <f t="shared" si="36"/>
        <v>565</v>
      </c>
      <c r="B571" s="126"/>
      <c r="C571" s="130"/>
      <c r="D571" s="105"/>
      <c r="E571" s="237">
        <f t="shared" si="33"/>
        <v>0</v>
      </c>
      <c r="F571" s="105"/>
      <c r="G571" s="145"/>
      <c r="H571" s="224">
        <f t="shared" si="34"/>
        <v>0</v>
      </c>
      <c r="I571" s="107">
        <f t="shared" si="35"/>
        <v>0</v>
      </c>
      <c r="M571" s="223"/>
    </row>
    <row r="572" spans="1:13">
      <c r="A572" s="105">
        <f t="shared" si="36"/>
        <v>566</v>
      </c>
      <c r="B572" s="126"/>
      <c r="C572" s="130"/>
      <c r="D572" s="105"/>
      <c r="E572" s="237">
        <f t="shared" si="33"/>
        <v>0</v>
      </c>
      <c r="F572" s="105"/>
      <c r="G572" s="145"/>
      <c r="H572" s="224">
        <f t="shared" si="34"/>
        <v>0</v>
      </c>
      <c r="I572" s="107">
        <f t="shared" si="35"/>
        <v>0</v>
      </c>
      <c r="M572" s="223"/>
    </row>
    <row r="573" spans="1:13">
      <c r="A573" s="105">
        <f t="shared" si="36"/>
        <v>567</v>
      </c>
      <c r="B573" s="126"/>
      <c r="C573" s="130"/>
      <c r="D573" s="105"/>
      <c r="E573" s="237">
        <f t="shared" si="33"/>
        <v>0</v>
      </c>
      <c r="F573" s="105"/>
      <c r="G573" s="145"/>
      <c r="H573" s="224">
        <f t="shared" si="34"/>
        <v>0</v>
      </c>
      <c r="I573" s="107">
        <f t="shared" si="35"/>
        <v>0</v>
      </c>
      <c r="M573" s="223"/>
    </row>
    <row r="574" spans="1:13">
      <c r="A574" s="105">
        <f t="shared" si="36"/>
        <v>568</v>
      </c>
      <c r="B574" s="126"/>
      <c r="C574" s="130"/>
      <c r="D574" s="105"/>
      <c r="E574" s="237">
        <f t="shared" si="33"/>
        <v>0</v>
      </c>
      <c r="F574" s="105"/>
      <c r="G574" s="145"/>
      <c r="H574" s="224">
        <f t="shared" si="34"/>
        <v>0</v>
      </c>
      <c r="I574" s="107">
        <f t="shared" si="35"/>
        <v>0</v>
      </c>
      <c r="M574" s="223"/>
    </row>
    <row r="575" spans="1:13">
      <c r="A575" s="105">
        <f t="shared" si="36"/>
        <v>569</v>
      </c>
      <c r="B575" s="126"/>
      <c r="C575" s="130"/>
      <c r="D575" s="105"/>
      <c r="E575" s="237">
        <f t="shared" si="33"/>
        <v>0</v>
      </c>
      <c r="F575" s="105"/>
      <c r="G575" s="145"/>
      <c r="H575" s="224">
        <f t="shared" si="34"/>
        <v>0</v>
      </c>
      <c r="I575" s="107">
        <f t="shared" si="35"/>
        <v>0</v>
      </c>
      <c r="M575" s="223"/>
    </row>
    <row r="576" spans="1:13">
      <c r="A576" s="105">
        <f t="shared" si="36"/>
        <v>570</v>
      </c>
      <c r="B576" s="126"/>
      <c r="C576" s="130"/>
      <c r="D576" s="105"/>
      <c r="E576" s="237">
        <f t="shared" si="33"/>
        <v>0</v>
      </c>
      <c r="F576" s="105"/>
      <c r="G576" s="145"/>
      <c r="H576" s="224">
        <f t="shared" si="34"/>
        <v>0</v>
      </c>
      <c r="I576" s="107">
        <f t="shared" si="35"/>
        <v>0</v>
      </c>
      <c r="M576" s="223"/>
    </row>
    <row r="577" spans="1:13">
      <c r="A577" s="105">
        <f t="shared" si="36"/>
        <v>571</v>
      </c>
      <c r="B577" s="126"/>
      <c r="C577" s="130"/>
      <c r="D577" s="105"/>
      <c r="E577" s="237">
        <f t="shared" si="33"/>
        <v>0</v>
      </c>
      <c r="F577" s="105"/>
      <c r="G577" s="145"/>
      <c r="H577" s="224">
        <f t="shared" si="34"/>
        <v>0</v>
      </c>
      <c r="I577" s="107">
        <f t="shared" si="35"/>
        <v>0</v>
      </c>
      <c r="M577" s="223"/>
    </row>
    <row r="578" spans="1:13">
      <c r="A578" s="105">
        <f t="shared" si="36"/>
        <v>572</v>
      </c>
      <c r="B578" s="126"/>
      <c r="C578" s="130"/>
      <c r="D578" s="105"/>
      <c r="E578" s="237">
        <f t="shared" si="33"/>
        <v>0</v>
      </c>
      <c r="F578" s="105"/>
      <c r="G578" s="145"/>
      <c r="H578" s="224">
        <f t="shared" si="34"/>
        <v>0</v>
      </c>
      <c r="I578" s="107">
        <f t="shared" si="35"/>
        <v>0</v>
      </c>
      <c r="M578" s="223"/>
    </row>
    <row r="579" spans="1:13">
      <c r="A579" s="105">
        <f t="shared" si="36"/>
        <v>573</v>
      </c>
      <c r="B579" s="126"/>
      <c r="C579" s="130"/>
      <c r="D579" s="105"/>
      <c r="E579" s="237">
        <f t="shared" si="33"/>
        <v>0</v>
      </c>
      <c r="F579" s="105"/>
      <c r="G579" s="145"/>
      <c r="H579" s="224">
        <f t="shared" si="34"/>
        <v>0</v>
      </c>
      <c r="I579" s="107">
        <f t="shared" si="35"/>
        <v>0</v>
      </c>
      <c r="M579" s="223"/>
    </row>
    <row r="580" spans="1:13">
      <c r="A580" s="105">
        <f t="shared" si="36"/>
        <v>574</v>
      </c>
      <c r="B580" s="126"/>
      <c r="C580" s="130"/>
      <c r="D580" s="105"/>
      <c r="E580" s="237">
        <f t="shared" si="33"/>
        <v>0</v>
      </c>
      <c r="F580" s="105"/>
      <c r="G580" s="145"/>
      <c r="H580" s="224">
        <f t="shared" si="34"/>
        <v>0</v>
      </c>
      <c r="I580" s="107">
        <f t="shared" si="35"/>
        <v>0</v>
      </c>
      <c r="M580" s="223"/>
    </row>
    <row r="581" spans="1:13">
      <c r="A581" s="105">
        <f t="shared" si="36"/>
        <v>575</v>
      </c>
      <c r="B581" s="126"/>
      <c r="C581" s="130"/>
      <c r="D581" s="105"/>
      <c r="E581" s="237">
        <f t="shared" si="33"/>
        <v>0</v>
      </c>
      <c r="F581" s="105"/>
      <c r="G581" s="145"/>
      <c r="H581" s="224">
        <f t="shared" si="34"/>
        <v>0</v>
      </c>
      <c r="I581" s="107">
        <f t="shared" si="35"/>
        <v>0</v>
      </c>
      <c r="M581" s="223"/>
    </row>
    <row r="582" spans="1:13">
      <c r="A582" s="105">
        <f t="shared" si="36"/>
        <v>576</v>
      </c>
      <c r="B582" s="126"/>
      <c r="C582" s="130"/>
      <c r="D582" s="105"/>
      <c r="E582" s="237">
        <f t="shared" si="33"/>
        <v>0</v>
      </c>
      <c r="F582" s="105"/>
      <c r="G582" s="145"/>
      <c r="H582" s="224">
        <f t="shared" si="34"/>
        <v>0</v>
      </c>
      <c r="I582" s="107">
        <f t="shared" si="35"/>
        <v>0</v>
      </c>
      <c r="M582" s="223"/>
    </row>
    <row r="583" spans="1:13">
      <c r="A583" s="105">
        <f t="shared" si="36"/>
        <v>577</v>
      </c>
      <c r="B583" s="126"/>
      <c r="C583" s="130"/>
      <c r="D583" s="105"/>
      <c r="E583" s="237">
        <f t="shared" si="33"/>
        <v>0</v>
      </c>
      <c r="F583" s="105"/>
      <c r="G583" s="145"/>
      <c r="H583" s="224">
        <f t="shared" si="34"/>
        <v>0</v>
      </c>
      <c r="I583" s="107">
        <f t="shared" si="35"/>
        <v>0</v>
      </c>
      <c r="M583" s="223"/>
    </row>
    <row r="584" spans="1:13">
      <c r="A584" s="105">
        <f t="shared" si="36"/>
        <v>578</v>
      </c>
      <c r="B584" s="126"/>
      <c r="C584" s="130"/>
      <c r="D584" s="105"/>
      <c r="E584" s="237">
        <f t="shared" ref="E584:E608" si="37">ROUND(D584/$E$4,3)</f>
        <v>0</v>
      </c>
      <c r="F584" s="105"/>
      <c r="G584" s="145"/>
      <c r="H584" s="224">
        <f t="shared" ref="H584:H608" si="38">ROUND(G584*0.2359,2)</f>
        <v>0</v>
      </c>
      <c r="I584" s="107">
        <f t="shared" ref="I584:I608" si="39">G584+H584</f>
        <v>0</v>
      </c>
      <c r="M584" s="223"/>
    </row>
    <row r="585" spans="1:13">
      <c r="A585" s="105">
        <f t="shared" ref="A585:A608" si="40">A584+1</f>
        <v>579</v>
      </c>
      <c r="B585" s="126"/>
      <c r="C585" s="130"/>
      <c r="D585" s="105"/>
      <c r="E585" s="237">
        <f t="shared" si="37"/>
        <v>0</v>
      </c>
      <c r="F585" s="105"/>
      <c r="G585" s="145"/>
      <c r="H585" s="224">
        <f t="shared" si="38"/>
        <v>0</v>
      </c>
      <c r="I585" s="107">
        <f t="shared" si="39"/>
        <v>0</v>
      </c>
      <c r="M585" s="223"/>
    </row>
    <row r="586" spans="1:13">
      <c r="A586" s="105">
        <f t="shared" si="40"/>
        <v>580</v>
      </c>
      <c r="B586" s="126"/>
      <c r="C586" s="130"/>
      <c r="D586" s="105"/>
      <c r="E586" s="237">
        <f t="shared" si="37"/>
        <v>0</v>
      </c>
      <c r="F586" s="105"/>
      <c r="G586" s="145"/>
      <c r="H586" s="224">
        <f t="shared" si="38"/>
        <v>0</v>
      </c>
      <c r="I586" s="107">
        <f t="shared" si="39"/>
        <v>0</v>
      </c>
      <c r="M586" s="223"/>
    </row>
    <row r="587" spans="1:13">
      <c r="A587" s="105">
        <f t="shared" si="40"/>
        <v>581</v>
      </c>
      <c r="B587" s="126"/>
      <c r="C587" s="130"/>
      <c r="D587" s="105"/>
      <c r="E587" s="237">
        <f t="shared" si="37"/>
        <v>0</v>
      </c>
      <c r="F587" s="105"/>
      <c r="G587" s="145"/>
      <c r="H587" s="224">
        <f t="shared" si="38"/>
        <v>0</v>
      </c>
      <c r="I587" s="107">
        <f t="shared" si="39"/>
        <v>0</v>
      </c>
      <c r="M587" s="223"/>
    </row>
    <row r="588" spans="1:13">
      <c r="A588" s="105">
        <f t="shared" si="40"/>
        <v>582</v>
      </c>
      <c r="B588" s="126"/>
      <c r="C588" s="130"/>
      <c r="D588" s="105"/>
      <c r="E588" s="237">
        <f t="shared" si="37"/>
        <v>0</v>
      </c>
      <c r="F588" s="105"/>
      <c r="G588" s="145"/>
      <c r="H588" s="224">
        <f t="shared" si="38"/>
        <v>0</v>
      </c>
      <c r="I588" s="107">
        <f t="shared" si="39"/>
        <v>0</v>
      </c>
      <c r="M588" s="223"/>
    </row>
    <row r="589" spans="1:13">
      <c r="A589" s="105">
        <f t="shared" si="40"/>
        <v>583</v>
      </c>
      <c r="B589" s="126"/>
      <c r="C589" s="130"/>
      <c r="D589" s="105"/>
      <c r="E589" s="237">
        <f t="shared" si="37"/>
        <v>0</v>
      </c>
      <c r="F589" s="105"/>
      <c r="G589" s="145"/>
      <c r="H589" s="224">
        <f t="shared" si="38"/>
        <v>0</v>
      </c>
      <c r="I589" s="107">
        <f t="shared" si="39"/>
        <v>0</v>
      </c>
      <c r="M589" s="223"/>
    </row>
    <row r="590" spans="1:13">
      <c r="A590" s="105">
        <f t="shared" si="40"/>
        <v>584</v>
      </c>
      <c r="B590" s="126"/>
      <c r="C590" s="130"/>
      <c r="D590" s="105"/>
      <c r="E590" s="237">
        <f t="shared" si="37"/>
        <v>0</v>
      </c>
      <c r="F590" s="105"/>
      <c r="G590" s="145"/>
      <c r="H590" s="224">
        <f t="shared" si="38"/>
        <v>0</v>
      </c>
      <c r="I590" s="107">
        <f t="shared" si="39"/>
        <v>0</v>
      </c>
      <c r="M590" s="223"/>
    </row>
    <row r="591" spans="1:13">
      <c r="A591" s="105">
        <f t="shared" si="40"/>
        <v>585</v>
      </c>
      <c r="B591" s="126"/>
      <c r="C591" s="130"/>
      <c r="D591" s="105"/>
      <c r="E591" s="237">
        <f t="shared" si="37"/>
        <v>0</v>
      </c>
      <c r="F591" s="105"/>
      <c r="G591" s="145"/>
      <c r="H591" s="224">
        <f t="shared" si="38"/>
        <v>0</v>
      </c>
      <c r="I591" s="107">
        <f t="shared" si="39"/>
        <v>0</v>
      </c>
      <c r="M591" s="223"/>
    </row>
    <row r="592" spans="1:13">
      <c r="A592" s="105">
        <f t="shared" si="40"/>
        <v>586</v>
      </c>
      <c r="B592" s="126"/>
      <c r="C592" s="130"/>
      <c r="D592" s="105"/>
      <c r="E592" s="237">
        <f t="shared" si="37"/>
        <v>0</v>
      </c>
      <c r="F592" s="105"/>
      <c r="G592" s="145"/>
      <c r="H592" s="224">
        <f t="shared" si="38"/>
        <v>0</v>
      </c>
      <c r="I592" s="107">
        <f t="shared" si="39"/>
        <v>0</v>
      </c>
      <c r="M592" s="223"/>
    </row>
    <row r="593" spans="1:13">
      <c r="A593" s="105">
        <f t="shared" si="40"/>
        <v>587</v>
      </c>
      <c r="B593" s="126"/>
      <c r="C593" s="130"/>
      <c r="D593" s="105"/>
      <c r="E593" s="237">
        <f t="shared" si="37"/>
        <v>0</v>
      </c>
      <c r="F593" s="105"/>
      <c r="G593" s="145"/>
      <c r="H593" s="224">
        <f t="shared" si="38"/>
        <v>0</v>
      </c>
      <c r="I593" s="107">
        <f t="shared" si="39"/>
        <v>0</v>
      </c>
      <c r="M593" s="223"/>
    </row>
    <row r="594" spans="1:13">
      <c r="A594" s="105">
        <f t="shared" si="40"/>
        <v>588</v>
      </c>
      <c r="B594" s="126"/>
      <c r="C594" s="130"/>
      <c r="D594" s="105"/>
      <c r="E594" s="237">
        <f t="shared" si="37"/>
        <v>0</v>
      </c>
      <c r="F594" s="105"/>
      <c r="G594" s="145"/>
      <c r="H594" s="224">
        <f t="shared" si="38"/>
        <v>0</v>
      </c>
      <c r="I594" s="107">
        <f t="shared" si="39"/>
        <v>0</v>
      </c>
      <c r="M594" s="223"/>
    </row>
    <row r="595" spans="1:13">
      <c r="A595" s="105">
        <f t="shared" si="40"/>
        <v>589</v>
      </c>
      <c r="B595" s="126"/>
      <c r="C595" s="130"/>
      <c r="D595" s="105"/>
      <c r="E595" s="237">
        <f t="shared" si="37"/>
        <v>0</v>
      </c>
      <c r="F595" s="105"/>
      <c r="G595" s="145"/>
      <c r="H595" s="224">
        <f t="shared" si="38"/>
        <v>0</v>
      </c>
      <c r="I595" s="107">
        <f t="shared" si="39"/>
        <v>0</v>
      </c>
      <c r="M595" s="223"/>
    </row>
    <row r="596" spans="1:13">
      <c r="A596" s="105">
        <f t="shared" si="40"/>
        <v>590</v>
      </c>
      <c r="B596" s="126"/>
      <c r="C596" s="130"/>
      <c r="D596" s="105"/>
      <c r="E596" s="237">
        <f t="shared" si="37"/>
        <v>0</v>
      </c>
      <c r="F596" s="105"/>
      <c r="G596" s="145"/>
      <c r="H596" s="224">
        <f t="shared" si="38"/>
        <v>0</v>
      </c>
      <c r="I596" s="107">
        <f t="shared" si="39"/>
        <v>0</v>
      </c>
      <c r="M596" s="223"/>
    </row>
    <row r="597" spans="1:13">
      <c r="A597" s="105">
        <f t="shared" si="40"/>
        <v>591</v>
      </c>
      <c r="B597" s="126"/>
      <c r="C597" s="130"/>
      <c r="D597" s="105"/>
      <c r="E597" s="237">
        <f t="shared" si="37"/>
        <v>0</v>
      </c>
      <c r="F597" s="105"/>
      <c r="G597" s="145"/>
      <c r="H597" s="224">
        <f t="shared" si="38"/>
        <v>0</v>
      </c>
      <c r="I597" s="107">
        <f t="shared" si="39"/>
        <v>0</v>
      </c>
      <c r="M597" s="223"/>
    </row>
    <row r="598" spans="1:13">
      <c r="A598" s="105">
        <f t="shared" si="40"/>
        <v>592</v>
      </c>
      <c r="B598" s="126"/>
      <c r="C598" s="130"/>
      <c r="D598" s="105"/>
      <c r="E598" s="237">
        <f t="shared" si="37"/>
        <v>0</v>
      </c>
      <c r="F598" s="105"/>
      <c r="G598" s="145"/>
      <c r="H598" s="224">
        <f t="shared" si="38"/>
        <v>0</v>
      </c>
      <c r="I598" s="107">
        <f t="shared" si="39"/>
        <v>0</v>
      </c>
      <c r="M598" s="223"/>
    </row>
    <row r="599" spans="1:13">
      <c r="A599" s="105">
        <f t="shared" si="40"/>
        <v>593</v>
      </c>
      <c r="B599" s="126"/>
      <c r="C599" s="130"/>
      <c r="D599" s="105"/>
      <c r="E599" s="237">
        <f t="shared" si="37"/>
        <v>0</v>
      </c>
      <c r="F599" s="105"/>
      <c r="G599" s="145"/>
      <c r="H599" s="224">
        <f t="shared" si="38"/>
        <v>0</v>
      </c>
      <c r="I599" s="107">
        <f t="shared" si="39"/>
        <v>0</v>
      </c>
      <c r="M599" s="223"/>
    </row>
    <row r="600" spans="1:13">
      <c r="A600" s="105">
        <f t="shared" si="40"/>
        <v>594</v>
      </c>
      <c r="B600" s="126"/>
      <c r="C600" s="130"/>
      <c r="D600" s="105"/>
      <c r="E600" s="237">
        <f t="shared" si="37"/>
        <v>0</v>
      </c>
      <c r="F600" s="105"/>
      <c r="G600" s="145"/>
      <c r="H600" s="224">
        <f t="shared" si="38"/>
        <v>0</v>
      </c>
      <c r="I600" s="107">
        <f t="shared" si="39"/>
        <v>0</v>
      </c>
      <c r="M600" s="223"/>
    </row>
    <row r="601" spans="1:13">
      <c r="A601" s="105">
        <f t="shared" si="40"/>
        <v>595</v>
      </c>
      <c r="B601" s="126"/>
      <c r="C601" s="130"/>
      <c r="D601" s="105"/>
      <c r="E601" s="237">
        <f t="shared" si="37"/>
        <v>0</v>
      </c>
      <c r="F601" s="105"/>
      <c r="G601" s="145"/>
      <c r="H601" s="224">
        <f t="shared" si="38"/>
        <v>0</v>
      </c>
      <c r="I601" s="107">
        <f t="shared" si="39"/>
        <v>0</v>
      </c>
      <c r="M601" s="223"/>
    </row>
    <row r="602" spans="1:13">
      <c r="A602" s="105">
        <f t="shared" si="40"/>
        <v>596</v>
      </c>
      <c r="B602" s="126"/>
      <c r="C602" s="130"/>
      <c r="D602" s="105"/>
      <c r="E602" s="237">
        <f t="shared" si="37"/>
        <v>0</v>
      </c>
      <c r="F602" s="105"/>
      <c r="G602" s="145"/>
      <c r="H602" s="224">
        <f t="shared" si="38"/>
        <v>0</v>
      </c>
      <c r="I602" s="107">
        <f t="shared" si="39"/>
        <v>0</v>
      </c>
      <c r="M602" s="223"/>
    </row>
    <row r="603" spans="1:13">
      <c r="A603" s="105">
        <f t="shared" si="40"/>
        <v>597</v>
      </c>
      <c r="B603" s="126"/>
      <c r="C603" s="130"/>
      <c r="D603" s="105"/>
      <c r="E603" s="237">
        <f t="shared" si="37"/>
        <v>0</v>
      </c>
      <c r="F603" s="105"/>
      <c r="G603" s="145"/>
      <c r="H603" s="224">
        <f t="shared" si="38"/>
        <v>0</v>
      </c>
      <c r="I603" s="107">
        <f t="shared" si="39"/>
        <v>0</v>
      </c>
      <c r="M603" s="223"/>
    </row>
    <row r="604" spans="1:13">
      <c r="A604" s="105">
        <f t="shared" si="40"/>
        <v>598</v>
      </c>
      <c r="B604" s="126"/>
      <c r="C604" s="130"/>
      <c r="D604" s="105"/>
      <c r="E604" s="237">
        <f t="shared" si="37"/>
        <v>0</v>
      </c>
      <c r="F604" s="105"/>
      <c r="G604" s="145"/>
      <c r="H604" s="224">
        <f t="shared" si="38"/>
        <v>0</v>
      </c>
      <c r="I604" s="107">
        <f t="shared" si="39"/>
        <v>0</v>
      </c>
      <c r="M604" s="223"/>
    </row>
    <row r="605" spans="1:13">
      <c r="A605" s="105">
        <f t="shared" si="40"/>
        <v>599</v>
      </c>
      <c r="B605" s="126"/>
      <c r="C605" s="130"/>
      <c r="D605" s="105"/>
      <c r="E605" s="237">
        <f t="shared" si="37"/>
        <v>0</v>
      </c>
      <c r="F605" s="105"/>
      <c r="G605" s="145"/>
      <c r="H605" s="224">
        <f t="shared" si="38"/>
        <v>0</v>
      </c>
      <c r="I605" s="107">
        <f t="shared" si="39"/>
        <v>0</v>
      </c>
      <c r="M605" s="223"/>
    </row>
    <row r="606" spans="1:13">
      <c r="A606" s="105">
        <f t="shared" si="40"/>
        <v>600</v>
      </c>
      <c r="B606" s="126"/>
      <c r="C606" s="130"/>
      <c r="D606" s="105"/>
      <c r="E606" s="237">
        <f t="shared" si="37"/>
        <v>0</v>
      </c>
      <c r="F606" s="105"/>
      <c r="G606" s="145"/>
      <c r="H606" s="224">
        <f t="shared" si="38"/>
        <v>0</v>
      </c>
      <c r="I606" s="107">
        <f t="shared" si="39"/>
        <v>0</v>
      </c>
      <c r="M606" s="223"/>
    </row>
    <row r="607" spans="1:13">
      <c r="A607" s="105">
        <f t="shared" si="40"/>
        <v>601</v>
      </c>
      <c r="B607" s="126"/>
      <c r="C607" s="130"/>
      <c r="D607" s="105"/>
      <c r="E607" s="237">
        <f t="shared" si="37"/>
        <v>0</v>
      </c>
      <c r="F607" s="105"/>
      <c r="G607" s="145"/>
      <c r="H607" s="224">
        <f t="shared" si="38"/>
        <v>0</v>
      </c>
      <c r="I607" s="107">
        <f t="shared" si="39"/>
        <v>0</v>
      </c>
      <c r="M607" s="223"/>
    </row>
    <row r="608" spans="1:13">
      <c r="A608" s="105">
        <f t="shared" si="40"/>
        <v>602</v>
      </c>
      <c r="B608" s="126"/>
      <c r="C608" s="130"/>
      <c r="D608" s="105"/>
      <c r="E608" s="237">
        <f t="shared" si="37"/>
        <v>0</v>
      </c>
      <c r="F608" s="105"/>
      <c r="G608" s="145"/>
      <c r="H608" s="224">
        <f t="shared" si="38"/>
        <v>0</v>
      </c>
      <c r="I608" s="107">
        <f t="shared" si="39"/>
        <v>0</v>
      </c>
      <c r="M608" s="223"/>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26AC7-8C13-46A6-B646-BC928108D6A4}">
  <sheetPr>
    <pageSetUpPr fitToPage="1"/>
  </sheetPr>
  <dimension ref="A1:J136"/>
  <sheetViews>
    <sheetView zoomScaleNormal="100" zoomScaleSheetLayoutView="90" workbookViewId="0">
      <selection activeCell="I6" sqref="I6"/>
    </sheetView>
  </sheetViews>
  <sheetFormatPr defaultColWidth="9.140625" defaultRowHeight="12.75"/>
  <cols>
    <col min="1" max="1" width="5.7109375" style="14" customWidth="1"/>
    <col min="2" max="2" width="74.7109375" style="15" customWidth="1"/>
    <col min="3" max="3" width="27" style="270" customWidth="1"/>
    <col min="4" max="4" width="12.7109375" style="14" customWidth="1"/>
    <col min="5" max="5" width="11" style="14" customWidth="1"/>
    <col min="6" max="6" width="10.42578125" style="14" customWidth="1"/>
    <col min="7" max="7" width="11.85546875" style="17" customWidth="1"/>
    <col min="8" max="8" width="11.28515625" style="14" customWidth="1"/>
    <col min="9" max="9" width="13" style="14" customWidth="1"/>
    <col min="10" max="10" width="8.140625" style="225" customWidth="1"/>
    <col min="11" max="16384" width="9.140625" style="225"/>
  </cols>
  <sheetData>
    <row r="1" spans="1:9" ht="15">
      <c r="I1" s="134" t="s">
        <v>52</v>
      </c>
    </row>
    <row r="2" spans="1:9" ht="18.75">
      <c r="A2" s="136" t="s">
        <v>44</v>
      </c>
      <c r="F2" s="226"/>
      <c r="G2" s="226"/>
      <c r="H2" s="226"/>
      <c r="I2" s="226"/>
    </row>
    <row r="3" spans="1:9" ht="48" customHeight="1">
      <c r="A3" s="286" t="s">
        <v>161</v>
      </c>
      <c r="B3" s="286"/>
      <c r="C3" s="286"/>
      <c r="D3" s="286"/>
      <c r="E3" s="286"/>
      <c r="F3" s="286"/>
      <c r="G3" s="286"/>
      <c r="H3" s="286"/>
      <c r="I3" s="286"/>
    </row>
    <row r="4" spans="1:9" ht="14.25" customHeight="1">
      <c r="A4" s="227"/>
      <c r="B4" s="227"/>
      <c r="C4" s="271"/>
      <c r="D4" s="227"/>
      <c r="E4" s="228">
        <v>166.92</v>
      </c>
      <c r="F4" s="229"/>
      <c r="G4" s="229"/>
      <c r="H4" s="229"/>
      <c r="I4" s="229"/>
    </row>
    <row r="5" spans="1:9" s="232" customFormat="1" ht="55.5" customHeight="1">
      <c r="A5" s="27" t="s">
        <v>20</v>
      </c>
      <c r="B5" s="230" t="s">
        <v>21</v>
      </c>
      <c r="C5" s="230" t="s">
        <v>22</v>
      </c>
      <c r="D5" s="221" t="s">
        <v>23</v>
      </c>
      <c r="E5" s="221" t="s">
        <v>24</v>
      </c>
      <c r="F5" s="230" t="s">
        <v>25</v>
      </c>
      <c r="G5" s="30" t="s">
        <v>58</v>
      </c>
      <c r="H5" s="31" t="s">
        <v>27</v>
      </c>
      <c r="I5" s="231" t="s">
        <v>3</v>
      </c>
    </row>
    <row r="6" spans="1:9" s="234" customFormat="1" ht="18.75" customHeight="1">
      <c r="A6" s="287" t="s">
        <v>28</v>
      </c>
      <c r="B6" s="287"/>
      <c r="C6" s="287"/>
      <c r="D6" s="287"/>
      <c r="E6" s="287"/>
      <c r="F6" s="233">
        <f>SUM(F7:F134)</f>
        <v>1678.5</v>
      </c>
      <c r="G6" s="233">
        <f t="shared" ref="G6:I6" si="0">SUM(G7:G134)</f>
        <v>15798.049999999996</v>
      </c>
      <c r="H6" s="233">
        <f t="shared" si="0"/>
        <v>3726.0400000000013</v>
      </c>
      <c r="I6" s="233">
        <f>SUM(I7:I134)</f>
        <v>19524.090000000007</v>
      </c>
    </row>
    <row r="7" spans="1:9" ht="25.5">
      <c r="A7" s="36">
        <v>1</v>
      </c>
      <c r="B7" s="133" t="s">
        <v>84</v>
      </c>
      <c r="C7" s="269" t="s">
        <v>85</v>
      </c>
      <c r="D7" s="36">
        <v>2305</v>
      </c>
      <c r="E7" s="36">
        <v>13.808999999999999</v>
      </c>
      <c r="F7" s="38">
        <v>10</v>
      </c>
      <c r="G7" s="38">
        <v>138.09</v>
      </c>
      <c r="H7" s="36">
        <v>32.58</v>
      </c>
      <c r="I7" s="36">
        <v>170.67000000000002</v>
      </c>
    </row>
    <row r="8" spans="1:9">
      <c r="A8" s="36">
        <v>2</v>
      </c>
      <c r="B8" s="133" t="s">
        <v>88</v>
      </c>
      <c r="C8" s="269" t="s">
        <v>89</v>
      </c>
      <c r="D8" s="36">
        <v>1425</v>
      </c>
      <c r="E8" s="36">
        <v>8.5370000000000008</v>
      </c>
      <c r="F8" s="38">
        <v>24.5</v>
      </c>
      <c r="G8" s="38">
        <v>209.16</v>
      </c>
      <c r="H8" s="36">
        <v>49.34</v>
      </c>
      <c r="I8" s="36">
        <v>258.5</v>
      </c>
    </row>
    <row r="9" spans="1:9">
      <c r="A9" s="36">
        <v>3</v>
      </c>
      <c r="B9" s="133" t="s">
        <v>88</v>
      </c>
      <c r="C9" s="269" t="s">
        <v>90</v>
      </c>
      <c r="D9" s="36">
        <v>1242</v>
      </c>
      <c r="E9" s="36">
        <v>7.4409999999999998</v>
      </c>
      <c r="F9" s="38">
        <v>5.5</v>
      </c>
      <c r="G9" s="38">
        <v>40.93</v>
      </c>
      <c r="H9" s="36">
        <v>9.66</v>
      </c>
      <c r="I9" s="36">
        <v>50.59</v>
      </c>
    </row>
    <row r="10" spans="1:9">
      <c r="A10" s="36">
        <v>4</v>
      </c>
      <c r="B10" s="133" t="s">
        <v>127</v>
      </c>
      <c r="C10" s="269" t="s">
        <v>87</v>
      </c>
      <c r="D10" s="36">
        <v>1523</v>
      </c>
      <c r="E10" s="36">
        <v>9.1240000000000006</v>
      </c>
      <c r="F10" s="38">
        <v>13</v>
      </c>
      <c r="G10" s="38">
        <v>118.61</v>
      </c>
      <c r="H10" s="36">
        <v>27.98</v>
      </c>
      <c r="I10" s="36">
        <v>146.59</v>
      </c>
    </row>
    <row r="11" spans="1:9">
      <c r="A11" s="36">
        <v>5</v>
      </c>
      <c r="B11" s="133" t="s">
        <v>97</v>
      </c>
      <c r="C11" s="269" t="s">
        <v>98</v>
      </c>
      <c r="D11" s="36">
        <v>1680</v>
      </c>
      <c r="E11" s="36">
        <v>10.065</v>
      </c>
      <c r="F11" s="38">
        <v>11.5</v>
      </c>
      <c r="G11" s="38">
        <v>115.75</v>
      </c>
      <c r="H11" s="36">
        <v>27.31</v>
      </c>
      <c r="I11" s="36">
        <v>143.06</v>
      </c>
    </row>
    <row r="12" spans="1:9">
      <c r="A12" s="36">
        <v>6</v>
      </c>
      <c r="B12" s="133" t="s">
        <v>104</v>
      </c>
      <c r="C12" s="269" t="s">
        <v>89</v>
      </c>
      <c r="D12" s="36">
        <v>1561</v>
      </c>
      <c r="E12" s="36">
        <v>9.3520000000000003</v>
      </c>
      <c r="F12" s="38">
        <v>10</v>
      </c>
      <c r="G12" s="38">
        <v>93.52</v>
      </c>
      <c r="H12" s="36">
        <v>22.06</v>
      </c>
      <c r="I12" s="36">
        <v>115.58</v>
      </c>
    </row>
    <row r="13" spans="1:9">
      <c r="A13" s="36">
        <v>7</v>
      </c>
      <c r="B13" s="133" t="s">
        <v>106</v>
      </c>
      <c r="C13" s="269" t="s">
        <v>107</v>
      </c>
      <c r="D13" s="36">
        <v>1898</v>
      </c>
      <c r="E13" s="36">
        <v>11.371</v>
      </c>
      <c r="F13" s="38">
        <v>9</v>
      </c>
      <c r="G13" s="38">
        <v>102.34</v>
      </c>
      <c r="H13" s="36">
        <v>24.14</v>
      </c>
      <c r="I13" s="36">
        <v>126.48</v>
      </c>
    </row>
    <row r="14" spans="1:9">
      <c r="A14" s="36">
        <v>8</v>
      </c>
      <c r="B14" s="133" t="s">
        <v>109</v>
      </c>
      <c r="C14" s="269" t="s">
        <v>89</v>
      </c>
      <c r="D14" s="36">
        <v>1445</v>
      </c>
      <c r="E14" s="36">
        <v>8.657</v>
      </c>
      <c r="F14" s="38">
        <v>14</v>
      </c>
      <c r="G14" s="38">
        <v>121.2</v>
      </c>
      <c r="H14" s="36">
        <v>28.59</v>
      </c>
      <c r="I14" s="36">
        <v>149.79</v>
      </c>
    </row>
    <row r="15" spans="1:9">
      <c r="A15" s="36">
        <v>9</v>
      </c>
      <c r="B15" s="133" t="s">
        <v>110</v>
      </c>
      <c r="C15" s="269" t="s">
        <v>98</v>
      </c>
      <c r="D15" s="36">
        <v>1744</v>
      </c>
      <c r="E15" s="36">
        <v>10.448</v>
      </c>
      <c r="F15" s="38">
        <v>14</v>
      </c>
      <c r="G15" s="38">
        <v>146.27000000000001</v>
      </c>
      <c r="H15" s="36">
        <v>34.51</v>
      </c>
      <c r="I15" s="36">
        <v>180.78</v>
      </c>
    </row>
    <row r="16" spans="1:9" ht="16.5" customHeight="1">
      <c r="A16" s="36">
        <v>10</v>
      </c>
      <c r="B16" s="133" t="s">
        <v>111</v>
      </c>
      <c r="C16" s="269" t="s">
        <v>89</v>
      </c>
      <c r="D16" s="36">
        <v>1445</v>
      </c>
      <c r="E16" s="36">
        <v>8.657</v>
      </c>
      <c r="F16" s="38">
        <v>9.5</v>
      </c>
      <c r="G16" s="38">
        <v>82.24</v>
      </c>
      <c r="H16" s="36">
        <v>19.399999999999999</v>
      </c>
      <c r="I16" s="36">
        <v>101.63999999999999</v>
      </c>
    </row>
    <row r="17" spans="1:10">
      <c r="A17" s="36">
        <v>11</v>
      </c>
      <c r="B17" s="133" t="s">
        <v>112</v>
      </c>
      <c r="C17" s="269" t="s">
        <v>89</v>
      </c>
      <c r="D17" s="36">
        <v>1445</v>
      </c>
      <c r="E17" s="36">
        <v>8.657</v>
      </c>
      <c r="F17" s="38">
        <v>16.5</v>
      </c>
      <c r="G17" s="38">
        <v>142.84</v>
      </c>
      <c r="H17" s="36">
        <v>33.700000000000003</v>
      </c>
      <c r="I17" s="36">
        <v>176.54000000000002</v>
      </c>
    </row>
    <row r="18" spans="1:10">
      <c r="A18" s="36">
        <v>12</v>
      </c>
      <c r="B18" s="133" t="s">
        <v>116</v>
      </c>
      <c r="C18" s="269" t="s">
        <v>98</v>
      </c>
      <c r="D18" s="36">
        <v>2043</v>
      </c>
      <c r="E18" s="36">
        <v>12.239000000000001</v>
      </c>
      <c r="F18" s="38">
        <v>19</v>
      </c>
      <c r="G18" s="38">
        <v>232.54</v>
      </c>
      <c r="H18" s="36">
        <v>54.86</v>
      </c>
      <c r="I18" s="36">
        <v>287.39999999999998</v>
      </c>
    </row>
    <row r="19" spans="1:10" ht="25.5">
      <c r="A19" s="36">
        <v>13</v>
      </c>
      <c r="B19" s="133" t="s">
        <v>153</v>
      </c>
      <c r="C19" s="269" t="s">
        <v>87</v>
      </c>
      <c r="D19" s="36">
        <v>1692</v>
      </c>
      <c r="E19" s="36">
        <v>10.137</v>
      </c>
      <c r="F19" s="38">
        <v>14</v>
      </c>
      <c r="G19" s="38">
        <v>141.91999999999999</v>
      </c>
      <c r="H19" s="36">
        <v>33.479999999999997</v>
      </c>
      <c r="I19" s="36">
        <v>175.39999999999998</v>
      </c>
    </row>
    <row r="20" spans="1:10" ht="25.5">
      <c r="A20" s="36">
        <v>14</v>
      </c>
      <c r="B20" s="133" t="s">
        <v>84</v>
      </c>
      <c r="C20" s="269" t="s">
        <v>139</v>
      </c>
      <c r="D20" s="36">
        <v>2264</v>
      </c>
      <c r="E20" s="36">
        <v>13.563000000000001</v>
      </c>
      <c r="F20" s="38">
        <v>15</v>
      </c>
      <c r="G20" s="38">
        <v>203.45</v>
      </c>
      <c r="H20" s="36">
        <v>47.99</v>
      </c>
      <c r="I20" s="36">
        <v>251.44</v>
      </c>
    </row>
    <row r="21" spans="1:10">
      <c r="A21" s="36">
        <v>15</v>
      </c>
      <c r="B21" s="133" t="s">
        <v>119</v>
      </c>
      <c r="C21" s="269" t="s">
        <v>98</v>
      </c>
      <c r="D21" s="36">
        <v>1640</v>
      </c>
      <c r="E21" s="36">
        <v>9.8249999999999993</v>
      </c>
      <c r="F21" s="38">
        <v>4.5</v>
      </c>
      <c r="G21" s="38">
        <v>44.21</v>
      </c>
      <c r="H21" s="36">
        <v>10.43</v>
      </c>
      <c r="I21" s="36">
        <v>54.64</v>
      </c>
    </row>
    <row r="22" spans="1:10">
      <c r="A22" s="36">
        <v>16</v>
      </c>
      <c r="B22" s="133" t="s">
        <v>129</v>
      </c>
      <c r="C22" s="269" t="s">
        <v>87</v>
      </c>
      <c r="D22" s="36">
        <v>1475</v>
      </c>
      <c r="E22" s="36">
        <v>8.8369999999999997</v>
      </c>
      <c r="F22" s="38">
        <v>14</v>
      </c>
      <c r="G22" s="38">
        <v>123.72</v>
      </c>
      <c r="H22" s="36">
        <v>29.19</v>
      </c>
      <c r="I22" s="36">
        <v>152.91</v>
      </c>
    </row>
    <row r="23" spans="1:10">
      <c r="A23" s="36">
        <v>17</v>
      </c>
      <c r="B23" s="133" t="s">
        <v>121</v>
      </c>
      <c r="C23" s="269" t="s">
        <v>87</v>
      </c>
      <c r="D23" s="36">
        <v>1495</v>
      </c>
      <c r="E23" s="36">
        <v>8.9559999999999995</v>
      </c>
      <c r="F23" s="38">
        <v>4.5</v>
      </c>
      <c r="G23" s="38">
        <v>40.299999999999997</v>
      </c>
      <c r="H23" s="36">
        <v>9.51</v>
      </c>
      <c r="I23" s="36">
        <v>49.809999999999995</v>
      </c>
    </row>
    <row r="24" spans="1:10" ht="15" customHeight="1">
      <c r="A24" s="36">
        <v>18</v>
      </c>
      <c r="B24" s="133" t="s">
        <v>122</v>
      </c>
      <c r="C24" s="269" t="s">
        <v>90</v>
      </c>
      <c r="D24" s="36">
        <v>1450</v>
      </c>
      <c r="E24" s="36">
        <v>8.6869999999999994</v>
      </c>
      <c r="F24" s="38">
        <v>16</v>
      </c>
      <c r="G24" s="38">
        <v>138.99</v>
      </c>
      <c r="H24" s="36">
        <v>32.79</v>
      </c>
      <c r="I24" s="36">
        <v>171.78</v>
      </c>
    </row>
    <row r="25" spans="1:10" ht="16.5" customHeight="1">
      <c r="A25" s="36">
        <v>19</v>
      </c>
      <c r="B25" s="133" t="s">
        <v>123</v>
      </c>
      <c r="C25" s="269" t="s">
        <v>90</v>
      </c>
      <c r="D25" s="36">
        <v>1450</v>
      </c>
      <c r="E25" s="36">
        <v>8.6869999999999994</v>
      </c>
      <c r="F25" s="38">
        <v>15</v>
      </c>
      <c r="G25" s="38">
        <v>130.31</v>
      </c>
      <c r="H25" s="36">
        <v>30.74</v>
      </c>
      <c r="I25" s="36">
        <v>161.05000000000001</v>
      </c>
    </row>
    <row r="26" spans="1:10">
      <c r="A26" s="36">
        <v>20</v>
      </c>
      <c r="B26" s="133" t="s">
        <v>113</v>
      </c>
      <c r="C26" s="269" t="s">
        <v>98</v>
      </c>
      <c r="D26" s="36">
        <v>1861</v>
      </c>
      <c r="E26" s="36">
        <v>11.148999999999999</v>
      </c>
      <c r="F26" s="38">
        <v>15</v>
      </c>
      <c r="G26" s="38">
        <v>167.24</v>
      </c>
      <c r="H26" s="36">
        <v>39.450000000000003</v>
      </c>
      <c r="I26" s="36">
        <v>206.69</v>
      </c>
    </row>
    <row r="27" spans="1:10">
      <c r="A27" s="36">
        <v>21</v>
      </c>
      <c r="B27" s="133" t="s">
        <v>124</v>
      </c>
      <c r="C27" s="269" t="s">
        <v>87</v>
      </c>
      <c r="D27" s="36">
        <v>1523</v>
      </c>
      <c r="E27" s="36">
        <v>9.1240000000000006</v>
      </c>
      <c r="F27" s="38">
        <v>8.5</v>
      </c>
      <c r="G27" s="38">
        <v>77.55</v>
      </c>
      <c r="H27" s="36">
        <v>18.29</v>
      </c>
      <c r="I27" s="36">
        <v>95.84</v>
      </c>
    </row>
    <row r="28" spans="1:10">
      <c r="A28" s="36">
        <v>22</v>
      </c>
      <c r="B28" s="133" t="s">
        <v>126</v>
      </c>
      <c r="C28" s="269" t="s">
        <v>87</v>
      </c>
      <c r="D28" s="36">
        <v>1672</v>
      </c>
      <c r="E28" s="36">
        <v>10.016999999999999</v>
      </c>
      <c r="F28" s="38">
        <v>9</v>
      </c>
      <c r="G28" s="38">
        <v>90.15</v>
      </c>
      <c r="H28" s="36">
        <v>21.27</v>
      </c>
      <c r="I28" s="36">
        <v>111.42</v>
      </c>
    </row>
    <row r="29" spans="1:10">
      <c r="A29" s="36">
        <v>23</v>
      </c>
      <c r="B29" s="133" t="s">
        <v>94</v>
      </c>
      <c r="C29" s="269" t="s">
        <v>87</v>
      </c>
      <c r="D29" s="36">
        <v>1765</v>
      </c>
      <c r="E29" s="36">
        <v>10.574</v>
      </c>
      <c r="F29" s="38">
        <v>11</v>
      </c>
      <c r="G29" s="38">
        <v>116.31</v>
      </c>
      <c r="H29" s="36">
        <v>27.44</v>
      </c>
      <c r="I29" s="36">
        <v>143.75</v>
      </c>
    </row>
    <row r="30" spans="1:10">
      <c r="A30" s="36">
        <v>24</v>
      </c>
      <c r="B30" s="133" t="s">
        <v>127</v>
      </c>
      <c r="C30" s="269" t="s">
        <v>87</v>
      </c>
      <c r="D30" s="36">
        <v>1765</v>
      </c>
      <c r="E30" s="36">
        <v>10.574</v>
      </c>
      <c r="F30" s="38">
        <v>4.5</v>
      </c>
      <c r="G30" s="38">
        <v>47.58</v>
      </c>
      <c r="H30" s="36">
        <v>10.44</v>
      </c>
      <c r="I30" s="36">
        <v>58.019999999999996</v>
      </c>
      <c r="J30" s="225" t="s">
        <v>156</v>
      </c>
    </row>
    <row r="31" spans="1:10">
      <c r="A31" s="36">
        <v>25</v>
      </c>
      <c r="B31" s="133" t="s">
        <v>97</v>
      </c>
      <c r="C31" s="269" t="s">
        <v>89</v>
      </c>
      <c r="D31" s="36">
        <v>1425</v>
      </c>
      <c r="E31" s="36">
        <v>8.5370000000000008</v>
      </c>
      <c r="F31" s="38">
        <v>11.5</v>
      </c>
      <c r="G31" s="38">
        <v>98.18</v>
      </c>
      <c r="H31" s="36">
        <v>23.16</v>
      </c>
      <c r="I31" s="36">
        <v>121.34</v>
      </c>
    </row>
    <row r="32" spans="1:10">
      <c r="A32" s="36">
        <v>26</v>
      </c>
      <c r="B32" s="133" t="s">
        <v>104</v>
      </c>
      <c r="C32" s="269" t="s">
        <v>98</v>
      </c>
      <c r="D32" s="36">
        <v>2165</v>
      </c>
      <c r="E32" s="36">
        <v>12.97</v>
      </c>
      <c r="F32" s="38">
        <v>10</v>
      </c>
      <c r="G32" s="38">
        <v>129.69999999999999</v>
      </c>
      <c r="H32" s="36">
        <v>30.6</v>
      </c>
      <c r="I32" s="36">
        <v>160.29999999999998</v>
      </c>
    </row>
    <row r="33" spans="1:9">
      <c r="A33" s="36">
        <v>27</v>
      </c>
      <c r="B33" s="133" t="s">
        <v>131</v>
      </c>
      <c r="C33" s="269" t="s">
        <v>87</v>
      </c>
      <c r="D33" s="36">
        <v>1722</v>
      </c>
      <c r="E33" s="36">
        <v>10.316000000000001</v>
      </c>
      <c r="F33" s="38">
        <v>10</v>
      </c>
      <c r="G33" s="38">
        <v>103.16</v>
      </c>
      <c r="H33" s="36">
        <v>24.34</v>
      </c>
      <c r="I33" s="36">
        <v>127.5</v>
      </c>
    </row>
    <row r="34" spans="1:9">
      <c r="A34" s="36">
        <v>28</v>
      </c>
      <c r="B34" s="133" t="s">
        <v>93</v>
      </c>
      <c r="C34" s="269" t="s">
        <v>89</v>
      </c>
      <c r="D34" s="36">
        <v>1472</v>
      </c>
      <c r="E34" s="36">
        <v>8.8190000000000008</v>
      </c>
      <c r="F34" s="38">
        <v>16.5</v>
      </c>
      <c r="G34" s="38">
        <v>145.51</v>
      </c>
      <c r="H34" s="36">
        <v>34.33</v>
      </c>
      <c r="I34" s="36">
        <v>179.83999999999997</v>
      </c>
    </row>
    <row r="35" spans="1:9">
      <c r="A35" s="36">
        <v>29</v>
      </c>
      <c r="B35" s="133" t="s">
        <v>126</v>
      </c>
      <c r="C35" s="269" t="s">
        <v>98</v>
      </c>
      <c r="D35" s="36">
        <v>1791</v>
      </c>
      <c r="E35" s="36">
        <v>10.73</v>
      </c>
      <c r="F35" s="38">
        <v>5</v>
      </c>
      <c r="G35" s="38">
        <v>53.65</v>
      </c>
      <c r="H35" s="36">
        <v>12.66</v>
      </c>
      <c r="I35" s="36">
        <v>66.31</v>
      </c>
    </row>
    <row r="36" spans="1:9" ht="17.25" customHeight="1">
      <c r="A36" s="36">
        <v>30</v>
      </c>
      <c r="B36" s="133" t="s">
        <v>123</v>
      </c>
      <c r="C36" s="269" t="s">
        <v>134</v>
      </c>
      <c r="D36" s="36">
        <v>2146</v>
      </c>
      <c r="E36" s="36">
        <v>12.856</v>
      </c>
      <c r="F36" s="38">
        <v>15</v>
      </c>
      <c r="G36" s="38">
        <v>192.84</v>
      </c>
      <c r="H36" s="36">
        <v>45.49</v>
      </c>
      <c r="I36" s="36">
        <v>238.33</v>
      </c>
    </row>
    <row r="37" spans="1:9">
      <c r="A37" s="36">
        <v>31</v>
      </c>
      <c r="B37" s="133" t="s">
        <v>120</v>
      </c>
      <c r="C37" s="269" t="s">
        <v>87</v>
      </c>
      <c r="D37" s="36">
        <v>1640</v>
      </c>
      <c r="E37" s="36">
        <v>9.8249999999999993</v>
      </c>
      <c r="F37" s="38">
        <v>11.5</v>
      </c>
      <c r="G37" s="38">
        <v>112.99</v>
      </c>
      <c r="H37" s="36">
        <v>26.65</v>
      </c>
      <c r="I37" s="36">
        <v>139.63999999999999</v>
      </c>
    </row>
    <row r="38" spans="1:9">
      <c r="A38" s="36">
        <v>32</v>
      </c>
      <c r="B38" s="133" t="s">
        <v>136</v>
      </c>
      <c r="C38" s="269" t="s">
        <v>89</v>
      </c>
      <c r="D38" s="36">
        <v>1425</v>
      </c>
      <c r="E38" s="36">
        <v>8.5370000000000008</v>
      </c>
      <c r="F38" s="38">
        <v>13</v>
      </c>
      <c r="G38" s="38">
        <v>110.98</v>
      </c>
      <c r="H38" s="36">
        <v>26.18</v>
      </c>
      <c r="I38" s="36">
        <v>137.16</v>
      </c>
    </row>
    <row r="39" spans="1:9" ht="25.5">
      <c r="A39" s="36">
        <v>33</v>
      </c>
      <c r="B39" s="133" t="s">
        <v>122</v>
      </c>
      <c r="C39" s="269" t="s">
        <v>137</v>
      </c>
      <c r="D39" s="36">
        <v>1981</v>
      </c>
      <c r="E39" s="36">
        <v>11.868</v>
      </c>
      <c r="F39" s="38">
        <v>36</v>
      </c>
      <c r="G39" s="38">
        <v>427.25</v>
      </c>
      <c r="H39" s="36">
        <v>100.79</v>
      </c>
      <c r="I39" s="36">
        <v>528.04</v>
      </c>
    </row>
    <row r="40" spans="1:9">
      <c r="A40" s="36">
        <v>34</v>
      </c>
      <c r="B40" s="133" t="s">
        <v>100</v>
      </c>
      <c r="C40" s="269" t="s">
        <v>89</v>
      </c>
      <c r="D40" s="36">
        <v>1553</v>
      </c>
      <c r="E40" s="36">
        <v>9.3040000000000003</v>
      </c>
      <c r="F40" s="38">
        <v>15</v>
      </c>
      <c r="G40" s="38">
        <v>139.56</v>
      </c>
      <c r="H40" s="36">
        <v>32.92</v>
      </c>
      <c r="I40" s="36">
        <v>172.48000000000002</v>
      </c>
    </row>
    <row r="41" spans="1:9">
      <c r="A41" s="36">
        <v>35</v>
      </c>
      <c r="B41" s="133" t="s">
        <v>120</v>
      </c>
      <c r="C41" s="269" t="s">
        <v>89</v>
      </c>
      <c r="D41" s="36">
        <v>1581</v>
      </c>
      <c r="E41" s="36">
        <v>9.4719999999999995</v>
      </c>
      <c r="F41" s="38">
        <v>4</v>
      </c>
      <c r="G41" s="38">
        <v>37.89</v>
      </c>
      <c r="H41" s="36">
        <v>8.94</v>
      </c>
      <c r="I41" s="36">
        <v>46.83</v>
      </c>
    </row>
    <row r="42" spans="1:9">
      <c r="A42" s="36">
        <v>36</v>
      </c>
      <c r="B42" s="133" t="s">
        <v>121</v>
      </c>
      <c r="C42" s="269" t="s">
        <v>89</v>
      </c>
      <c r="D42" s="36">
        <v>1472</v>
      </c>
      <c r="E42" s="36">
        <v>8.8190000000000008</v>
      </c>
      <c r="F42" s="38">
        <v>4.5</v>
      </c>
      <c r="G42" s="38">
        <v>39.69</v>
      </c>
      <c r="H42" s="36">
        <v>9.36</v>
      </c>
      <c r="I42" s="36">
        <v>49.05</v>
      </c>
    </row>
    <row r="43" spans="1:9">
      <c r="A43" s="36">
        <v>37</v>
      </c>
      <c r="B43" s="133" t="s">
        <v>140</v>
      </c>
      <c r="C43" s="269" t="s">
        <v>87</v>
      </c>
      <c r="D43" s="36">
        <v>1630</v>
      </c>
      <c r="E43" s="36">
        <v>9.7650000000000006</v>
      </c>
      <c r="F43" s="38">
        <v>5</v>
      </c>
      <c r="G43" s="38">
        <v>48.83</v>
      </c>
      <c r="H43" s="36">
        <v>11.52</v>
      </c>
      <c r="I43" s="36">
        <v>60.349999999999994</v>
      </c>
    </row>
    <row r="44" spans="1:9" ht="25.5">
      <c r="A44" s="36">
        <v>38</v>
      </c>
      <c r="B44" s="133" t="s">
        <v>138</v>
      </c>
      <c r="C44" s="269" t="s">
        <v>85</v>
      </c>
      <c r="D44" s="36">
        <v>2244</v>
      </c>
      <c r="E44" s="36">
        <v>13.444000000000001</v>
      </c>
      <c r="F44" s="38">
        <v>18</v>
      </c>
      <c r="G44" s="38">
        <v>241.99</v>
      </c>
      <c r="H44" s="36">
        <v>57.09</v>
      </c>
      <c r="I44" s="36">
        <v>299.08000000000004</v>
      </c>
    </row>
    <row r="45" spans="1:9">
      <c r="A45" s="36">
        <v>39</v>
      </c>
      <c r="B45" s="133" t="s">
        <v>99</v>
      </c>
      <c r="C45" s="269" t="s">
        <v>98</v>
      </c>
      <c r="D45" s="36">
        <v>1692</v>
      </c>
      <c r="E45" s="36">
        <v>10.137</v>
      </c>
      <c r="F45" s="38">
        <v>15</v>
      </c>
      <c r="G45" s="38">
        <v>152.06</v>
      </c>
      <c r="H45" s="36">
        <v>35.869999999999997</v>
      </c>
      <c r="I45" s="36">
        <v>187.93</v>
      </c>
    </row>
    <row r="46" spans="1:9">
      <c r="A46" s="36">
        <v>40</v>
      </c>
      <c r="B46" s="133" t="s">
        <v>150</v>
      </c>
      <c r="C46" s="269" t="s">
        <v>87</v>
      </c>
      <c r="D46" s="36">
        <v>1591</v>
      </c>
      <c r="E46" s="36">
        <v>9.532</v>
      </c>
      <c r="F46" s="38">
        <v>13</v>
      </c>
      <c r="G46" s="38">
        <v>123.92</v>
      </c>
      <c r="H46" s="36">
        <v>29.23</v>
      </c>
      <c r="I46" s="36">
        <v>153.15</v>
      </c>
    </row>
    <row r="47" spans="1:9" ht="25.5">
      <c r="A47" s="36">
        <v>41</v>
      </c>
      <c r="B47" s="133" t="s">
        <v>123</v>
      </c>
      <c r="C47" s="269" t="s">
        <v>137</v>
      </c>
      <c r="D47" s="36">
        <v>1961</v>
      </c>
      <c r="E47" s="36">
        <v>11.747999999999999</v>
      </c>
      <c r="F47" s="38">
        <v>8</v>
      </c>
      <c r="G47" s="38">
        <v>93.98</v>
      </c>
      <c r="H47" s="36">
        <v>22.17</v>
      </c>
      <c r="I47" s="36">
        <v>116.15</v>
      </c>
    </row>
    <row r="48" spans="1:9">
      <c r="A48" s="36">
        <v>42</v>
      </c>
      <c r="B48" s="133" t="s">
        <v>140</v>
      </c>
      <c r="C48" s="269" t="s">
        <v>98</v>
      </c>
      <c r="D48" s="36">
        <v>1738</v>
      </c>
      <c r="E48" s="36">
        <v>10.412000000000001</v>
      </c>
      <c r="F48" s="38">
        <v>5</v>
      </c>
      <c r="G48" s="38">
        <v>52.06</v>
      </c>
      <c r="H48" s="36">
        <v>12.28</v>
      </c>
      <c r="I48" s="36">
        <v>64.34</v>
      </c>
    </row>
    <row r="49" spans="1:9" ht="25.5">
      <c r="A49" s="36">
        <v>43</v>
      </c>
      <c r="B49" s="133" t="s">
        <v>153</v>
      </c>
      <c r="C49" s="269" t="s">
        <v>98</v>
      </c>
      <c r="D49" s="36">
        <v>1811</v>
      </c>
      <c r="E49" s="36">
        <v>10.85</v>
      </c>
      <c r="F49" s="38">
        <v>14</v>
      </c>
      <c r="G49" s="38">
        <v>151.9</v>
      </c>
      <c r="H49" s="36">
        <v>35.83</v>
      </c>
      <c r="I49" s="36">
        <v>187.73000000000002</v>
      </c>
    </row>
    <row r="50" spans="1:9">
      <c r="A50" s="36">
        <v>44</v>
      </c>
      <c r="B50" s="133" t="s">
        <v>108</v>
      </c>
      <c r="C50" s="269" t="s">
        <v>89</v>
      </c>
      <c r="D50" s="36">
        <v>1581</v>
      </c>
      <c r="E50" s="36">
        <v>9.4719999999999995</v>
      </c>
      <c r="F50" s="38">
        <v>16.5</v>
      </c>
      <c r="G50" s="38">
        <v>156.29</v>
      </c>
      <c r="H50" s="36">
        <v>36.869999999999997</v>
      </c>
      <c r="I50" s="36">
        <v>193.16</v>
      </c>
    </row>
    <row r="51" spans="1:9">
      <c r="A51" s="36">
        <v>45</v>
      </c>
      <c r="B51" s="133" t="s">
        <v>88</v>
      </c>
      <c r="C51" s="269" t="s">
        <v>90</v>
      </c>
      <c r="D51" s="36">
        <v>1242</v>
      </c>
      <c r="E51" s="36">
        <v>7.4409999999999998</v>
      </c>
      <c r="F51" s="38">
        <v>15</v>
      </c>
      <c r="G51" s="38">
        <v>111.62</v>
      </c>
      <c r="H51" s="36">
        <v>26.33</v>
      </c>
      <c r="I51" s="36">
        <v>137.94999999999999</v>
      </c>
    </row>
    <row r="52" spans="1:9" ht="25.5">
      <c r="A52" s="36">
        <v>46</v>
      </c>
      <c r="B52" s="133" t="s">
        <v>123</v>
      </c>
      <c r="C52" s="269" t="s">
        <v>90</v>
      </c>
      <c r="D52" s="36">
        <v>1450</v>
      </c>
      <c r="E52" s="36">
        <v>8.6869999999999994</v>
      </c>
      <c r="F52" s="38">
        <v>8</v>
      </c>
      <c r="G52" s="38">
        <v>69.5</v>
      </c>
      <c r="H52" s="36">
        <v>16.399999999999999</v>
      </c>
      <c r="I52" s="36">
        <v>85.9</v>
      </c>
    </row>
    <row r="53" spans="1:9">
      <c r="A53" s="36">
        <v>47</v>
      </c>
      <c r="B53" s="133" t="s">
        <v>91</v>
      </c>
      <c r="C53" s="269" t="s">
        <v>87</v>
      </c>
      <c r="D53" s="36">
        <v>1620</v>
      </c>
      <c r="E53" s="36">
        <v>9.7050000000000001</v>
      </c>
      <c r="F53" s="38">
        <v>13</v>
      </c>
      <c r="G53" s="38">
        <v>126.17</v>
      </c>
      <c r="H53" s="36">
        <v>29.76</v>
      </c>
      <c r="I53" s="36">
        <v>155.93</v>
      </c>
    </row>
    <row r="54" spans="1:9">
      <c r="A54" s="36">
        <v>48</v>
      </c>
      <c r="B54" s="133" t="s">
        <v>127</v>
      </c>
      <c r="C54" s="269" t="s">
        <v>89</v>
      </c>
      <c r="D54" s="36">
        <v>1445</v>
      </c>
      <c r="E54" s="36">
        <v>8.657</v>
      </c>
      <c r="F54" s="38">
        <v>4.5</v>
      </c>
      <c r="G54" s="38">
        <v>38.96</v>
      </c>
      <c r="H54" s="36">
        <v>9.19</v>
      </c>
      <c r="I54" s="36">
        <v>48.15</v>
      </c>
    </row>
    <row r="55" spans="1:9">
      <c r="A55" s="36">
        <v>49</v>
      </c>
      <c r="B55" s="133" t="s">
        <v>88</v>
      </c>
      <c r="C55" s="269" t="s">
        <v>90</v>
      </c>
      <c r="D55" s="36">
        <v>1739</v>
      </c>
      <c r="E55" s="36">
        <v>10.417999999999999</v>
      </c>
      <c r="F55" s="38">
        <v>30</v>
      </c>
      <c r="G55" s="38">
        <v>312.54000000000002</v>
      </c>
      <c r="H55" s="36">
        <v>73.73</v>
      </c>
      <c r="I55" s="36">
        <v>386.27000000000004</v>
      </c>
    </row>
    <row r="56" spans="1:9">
      <c r="A56" s="36">
        <v>50</v>
      </c>
      <c r="B56" s="133" t="s">
        <v>95</v>
      </c>
      <c r="C56" s="269" t="s">
        <v>98</v>
      </c>
      <c r="D56" s="36">
        <v>1559</v>
      </c>
      <c r="E56" s="36">
        <v>9.34</v>
      </c>
      <c r="F56" s="38">
        <v>9</v>
      </c>
      <c r="G56" s="38">
        <v>84.06</v>
      </c>
      <c r="H56" s="36">
        <v>19.829999999999998</v>
      </c>
      <c r="I56" s="36">
        <v>103.89</v>
      </c>
    </row>
    <row r="57" spans="1:9">
      <c r="A57" s="36">
        <v>51</v>
      </c>
      <c r="B57" s="133" t="s">
        <v>117</v>
      </c>
      <c r="C57" s="269" t="s">
        <v>89</v>
      </c>
      <c r="D57" s="36">
        <v>1445</v>
      </c>
      <c r="E57" s="36">
        <v>8.657</v>
      </c>
      <c r="F57" s="38">
        <v>15</v>
      </c>
      <c r="G57" s="38">
        <v>129.86000000000001</v>
      </c>
      <c r="H57" s="36">
        <v>30.63</v>
      </c>
      <c r="I57" s="36">
        <v>160.49</v>
      </c>
    </row>
    <row r="58" spans="1:9">
      <c r="A58" s="36">
        <v>52</v>
      </c>
      <c r="B58" s="133" t="s">
        <v>142</v>
      </c>
      <c r="C58" s="269" t="s">
        <v>87</v>
      </c>
      <c r="D58" s="36">
        <v>1503</v>
      </c>
      <c r="E58" s="36">
        <v>9.0039999999999996</v>
      </c>
      <c r="F58" s="38">
        <v>11</v>
      </c>
      <c r="G58" s="38">
        <v>99.04</v>
      </c>
      <c r="H58" s="36">
        <v>23.36</v>
      </c>
      <c r="I58" s="36">
        <v>122.4</v>
      </c>
    </row>
    <row r="59" spans="1:9">
      <c r="A59" s="36">
        <v>53</v>
      </c>
      <c r="B59" s="133" t="s">
        <v>127</v>
      </c>
      <c r="C59" s="269" t="s">
        <v>89</v>
      </c>
      <c r="D59" s="36">
        <v>1425</v>
      </c>
      <c r="E59" s="36">
        <v>8.5370000000000008</v>
      </c>
      <c r="F59" s="38">
        <v>13</v>
      </c>
      <c r="G59" s="38">
        <v>110.98</v>
      </c>
      <c r="H59" s="36">
        <v>26.18</v>
      </c>
      <c r="I59" s="36">
        <v>137.16</v>
      </c>
    </row>
    <row r="60" spans="1:9">
      <c r="A60" s="36">
        <v>54</v>
      </c>
      <c r="B60" s="133" t="s">
        <v>126</v>
      </c>
      <c r="C60" s="269" t="s">
        <v>87</v>
      </c>
      <c r="D60" s="36">
        <v>1672</v>
      </c>
      <c r="E60" s="36">
        <v>10.016999999999999</v>
      </c>
      <c r="F60" s="38">
        <v>14</v>
      </c>
      <c r="G60" s="38">
        <v>140.24</v>
      </c>
      <c r="H60" s="36">
        <v>33.08</v>
      </c>
      <c r="I60" s="36">
        <v>173.32</v>
      </c>
    </row>
    <row r="61" spans="1:9">
      <c r="A61" s="36">
        <v>55</v>
      </c>
      <c r="B61" s="133" t="s">
        <v>101</v>
      </c>
      <c r="C61" s="269" t="s">
        <v>87</v>
      </c>
      <c r="D61" s="36">
        <v>1640</v>
      </c>
      <c r="E61" s="36">
        <v>9.8249999999999993</v>
      </c>
      <c r="F61" s="38">
        <v>13</v>
      </c>
      <c r="G61" s="38">
        <v>127.73</v>
      </c>
      <c r="H61" s="36">
        <v>30.13</v>
      </c>
      <c r="I61" s="36">
        <v>157.86000000000001</v>
      </c>
    </row>
    <row r="62" spans="1:9" ht="25.5">
      <c r="A62" s="36">
        <v>56</v>
      </c>
      <c r="B62" s="133" t="s">
        <v>122</v>
      </c>
      <c r="C62" s="269" t="s">
        <v>90</v>
      </c>
      <c r="D62" s="36">
        <v>1450</v>
      </c>
      <c r="E62" s="36">
        <v>8.6869999999999994</v>
      </c>
      <c r="F62" s="38">
        <v>36</v>
      </c>
      <c r="G62" s="38">
        <v>312.73</v>
      </c>
      <c r="H62" s="36">
        <v>73.77</v>
      </c>
      <c r="I62" s="36">
        <v>386.5</v>
      </c>
    </row>
    <row r="63" spans="1:9" ht="25.5">
      <c r="A63" s="36">
        <v>57</v>
      </c>
      <c r="B63" s="133" t="s">
        <v>122</v>
      </c>
      <c r="C63" s="269" t="s">
        <v>134</v>
      </c>
      <c r="D63" s="36">
        <v>2182</v>
      </c>
      <c r="E63" s="36">
        <v>13.071999999999999</v>
      </c>
      <c r="F63" s="38">
        <v>36</v>
      </c>
      <c r="G63" s="38">
        <v>470.59</v>
      </c>
      <c r="H63" s="36">
        <v>111.01</v>
      </c>
      <c r="I63" s="36">
        <v>581.6</v>
      </c>
    </row>
    <row r="64" spans="1:9">
      <c r="A64" s="36">
        <v>58</v>
      </c>
      <c r="B64" s="133" t="s">
        <v>143</v>
      </c>
      <c r="C64" s="269" t="s">
        <v>98</v>
      </c>
      <c r="D64" s="36">
        <v>1895</v>
      </c>
      <c r="E64" s="36">
        <v>11.353</v>
      </c>
      <c r="F64" s="38">
        <v>11</v>
      </c>
      <c r="G64" s="38">
        <v>124.88</v>
      </c>
      <c r="H64" s="36">
        <v>29.46</v>
      </c>
      <c r="I64" s="36">
        <v>154.34</v>
      </c>
    </row>
    <row r="65" spans="1:9" ht="19.5" customHeight="1">
      <c r="A65" s="36">
        <v>59</v>
      </c>
      <c r="B65" s="133" t="s">
        <v>122</v>
      </c>
      <c r="C65" s="269" t="s">
        <v>90</v>
      </c>
      <c r="D65" s="36">
        <v>1430</v>
      </c>
      <c r="E65" s="36">
        <v>8.5670000000000002</v>
      </c>
      <c r="F65" s="38">
        <v>31</v>
      </c>
      <c r="G65" s="38">
        <v>265.58</v>
      </c>
      <c r="H65" s="36">
        <v>62.65</v>
      </c>
      <c r="I65" s="36">
        <v>328.22999999999996</v>
      </c>
    </row>
    <row r="66" spans="1:9">
      <c r="A66" s="36">
        <v>60</v>
      </c>
      <c r="B66" s="133" t="s">
        <v>144</v>
      </c>
      <c r="C66" s="269" t="s">
        <v>145</v>
      </c>
      <c r="D66" s="36">
        <v>2318</v>
      </c>
      <c r="E66" s="36">
        <v>13.887</v>
      </c>
      <c r="F66" s="38">
        <v>9</v>
      </c>
      <c r="G66" s="38">
        <v>124.98</v>
      </c>
      <c r="H66" s="36">
        <v>29.48</v>
      </c>
      <c r="I66" s="36">
        <v>154.46</v>
      </c>
    </row>
    <row r="67" spans="1:9">
      <c r="A67" s="36">
        <v>61</v>
      </c>
      <c r="B67" s="133" t="s">
        <v>116</v>
      </c>
      <c r="C67" s="269" t="s">
        <v>87</v>
      </c>
      <c r="D67" s="36">
        <v>1503</v>
      </c>
      <c r="E67" s="36">
        <v>9.0039999999999996</v>
      </c>
      <c r="F67" s="38">
        <v>10</v>
      </c>
      <c r="G67" s="38">
        <v>90.04</v>
      </c>
      <c r="H67" s="36">
        <v>21.24</v>
      </c>
      <c r="I67" s="36">
        <v>111.28</v>
      </c>
    </row>
    <row r="68" spans="1:9" ht="19.5" customHeight="1">
      <c r="A68" s="36">
        <v>62</v>
      </c>
      <c r="B68" s="133" t="s">
        <v>122</v>
      </c>
      <c r="C68" s="269" t="s">
        <v>90</v>
      </c>
      <c r="D68" s="36">
        <v>1470</v>
      </c>
      <c r="E68" s="36">
        <v>8.8070000000000004</v>
      </c>
      <c r="F68" s="38">
        <v>31</v>
      </c>
      <c r="G68" s="38">
        <v>273.02</v>
      </c>
      <c r="H68" s="36">
        <v>64.41</v>
      </c>
      <c r="I68" s="36">
        <v>337.42999999999995</v>
      </c>
    </row>
    <row r="69" spans="1:9">
      <c r="A69" s="36">
        <v>63</v>
      </c>
      <c r="B69" s="133" t="s">
        <v>97</v>
      </c>
      <c r="C69" s="269" t="s">
        <v>89</v>
      </c>
      <c r="D69" s="36">
        <v>1445</v>
      </c>
      <c r="E69" s="36">
        <v>8.657</v>
      </c>
      <c r="F69" s="38">
        <v>11.5</v>
      </c>
      <c r="G69" s="38">
        <v>99.56</v>
      </c>
      <c r="H69" s="36">
        <v>23.49</v>
      </c>
      <c r="I69" s="36">
        <v>123.05</v>
      </c>
    </row>
    <row r="70" spans="1:9">
      <c r="A70" s="36">
        <v>64</v>
      </c>
      <c r="B70" s="133" t="s">
        <v>95</v>
      </c>
      <c r="C70" s="269" t="s">
        <v>89</v>
      </c>
      <c r="D70" s="36">
        <v>1337</v>
      </c>
      <c r="E70" s="36">
        <v>8.01</v>
      </c>
      <c r="F70" s="38">
        <v>9</v>
      </c>
      <c r="G70" s="38">
        <v>72.09</v>
      </c>
      <c r="H70" s="36">
        <v>17.010000000000002</v>
      </c>
      <c r="I70" s="36">
        <v>89.100000000000009</v>
      </c>
    </row>
    <row r="71" spans="1:9">
      <c r="A71" s="36">
        <v>65</v>
      </c>
      <c r="B71" s="133" t="s">
        <v>119</v>
      </c>
      <c r="C71" s="269" t="s">
        <v>89</v>
      </c>
      <c r="D71" s="36">
        <v>1445</v>
      </c>
      <c r="E71" s="36">
        <v>8.657</v>
      </c>
      <c r="F71" s="38">
        <v>4.5</v>
      </c>
      <c r="G71" s="38">
        <v>38.96</v>
      </c>
      <c r="H71" s="36">
        <v>9.19</v>
      </c>
      <c r="I71" s="36">
        <v>48.15</v>
      </c>
    </row>
    <row r="72" spans="1:9" ht="25.5">
      <c r="A72" s="36">
        <v>66</v>
      </c>
      <c r="B72" s="133" t="s">
        <v>153</v>
      </c>
      <c r="C72" s="269" t="s">
        <v>98</v>
      </c>
      <c r="D72" s="36">
        <v>1791</v>
      </c>
      <c r="E72" s="36">
        <v>10.73</v>
      </c>
      <c r="F72" s="38">
        <v>14</v>
      </c>
      <c r="G72" s="38">
        <v>150.22</v>
      </c>
      <c r="H72" s="36">
        <v>35.44</v>
      </c>
      <c r="I72" s="36">
        <v>185.66</v>
      </c>
    </row>
    <row r="73" spans="1:9">
      <c r="A73" s="36">
        <v>67</v>
      </c>
      <c r="B73" s="133" t="s">
        <v>118</v>
      </c>
      <c r="C73" s="269" t="s">
        <v>89</v>
      </c>
      <c r="D73" s="36">
        <v>1405</v>
      </c>
      <c r="E73" s="36">
        <v>8.4169999999999998</v>
      </c>
      <c r="F73" s="38">
        <v>4</v>
      </c>
      <c r="G73" s="38">
        <v>33.67</v>
      </c>
      <c r="H73" s="36">
        <v>7.94</v>
      </c>
      <c r="I73" s="36">
        <v>41.61</v>
      </c>
    </row>
    <row r="74" spans="1:9">
      <c r="A74" s="36">
        <v>68</v>
      </c>
      <c r="B74" s="133" t="s">
        <v>116</v>
      </c>
      <c r="C74" s="269" t="s">
        <v>87</v>
      </c>
      <c r="D74" s="36">
        <v>1622</v>
      </c>
      <c r="E74" s="36">
        <v>9.7170000000000005</v>
      </c>
      <c r="F74" s="38">
        <v>19</v>
      </c>
      <c r="G74" s="38">
        <v>184.62</v>
      </c>
      <c r="H74" s="36">
        <v>43.55</v>
      </c>
      <c r="I74" s="36">
        <v>228.17000000000002</v>
      </c>
    </row>
    <row r="75" spans="1:9" ht="18" customHeight="1">
      <c r="A75" s="36">
        <v>69</v>
      </c>
      <c r="B75" s="133" t="s">
        <v>122</v>
      </c>
      <c r="C75" s="269" t="s">
        <v>90</v>
      </c>
      <c r="D75" s="36">
        <v>1470</v>
      </c>
      <c r="E75" s="36">
        <v>8.8070000000000004</v>
      </c>
      <c r="F75" s="38">
        <v>38</v>
      </c>
      <c r="G75" s="38">
        <v>334.67</v>
      </c>
      <c r="H75" s="36">
        <v>78.95</v>
      </c>
      <c r="I75" s="36">
        <v>413.62</v>
      </c>
    </row>
    <row r="76" spans="1:9">
      <c r="A76" s="36">
        <v>70</v>
      </c>
      <c r="B76" s="133" t="s">
        <v>88</v>
      </c>
      <c r="C76" s="269" t="s">
        <v>98</v>
      </c>
      <c r="D76" s="36">
        <v>1950</v>
      </c>
      <c r="E76" s="36">
        <v>11.682</v>
      </c>
      <c r="F76" s="38">
        <v>15</v>
      </c>
      <c r="G76" s="38">
        <v>175.23</v>
      </c>
      <c r="H76" s="36">
        <v>41.34</v>
      </c>
      <c r="I76" s="36">
        <v>216.57</v>
      </c>
    </row>
    <row r="77" spans="1:9" ht="19.5" customHeight="1">
      <c r="A77" s="36">
        <v>71</v>
      </c>
      <c r="B77" s="133" t="s">
        <v>96</v>
      </c>
      <c r="C77" s="269" t="s">
        <v>89</v>
      </c>
      <c r="D77" s="36">
        <v>1432</v>
      </c>
      <c r="E77" s="36">
        <v>8.5790000000000006</v>
      </c>
      <c r="F77" s="38">
        <v>5.5</v>
      </c>
      <c r="G77" s="38">
        <v>47.18</v>
      </c>
      <c r="H77" s="36">
        <v>11.13</v>
      </c>
      <c r="I77" s="36">
        <v>58.31</v>
      </c>
    </row>
    <row r="78" spans="1:9" ht="15" customHeight="1">
      <c r="A78" s="36">
        <v>72</v>
      </c>
      <c r="B78" s="133" t="s">
        <v>101</v>
      </c>
      <c r="C78" s="269" t="s">
        <v>87</v>
      </c>
      <c r="D78" s="36">
        <v>1620</v>
      </c>
      <c r="E78" s="36">
        <v>9.7050000000000001</v>
      </c>
      <c r="F78" s="38">
        <v>9.5</v>
      </c>
      <c r="G78" s="38">
        <v>92.2</v>
      </c>
      <c r="H78" s="36">
        <v>21.75</v>
      </c>
      <c r="I78" s="36">
        <v>113.95</v>
      </c>
    </row>
    <row r="79" spans="1:9">
      <c r="A79" s="36">
        <v>73</v>
      </c>
      <c r="B79" s="133" t="s">
        <v>138</v>
      </c>
      <c r="C79" s="269" t="s">
        <v>141</v>
      </c>
      <c r="D79" s="36">
        <v>2483</v>
      </c>
      <c r="E79" s="36">
        <v>14.875</v>
      </c>
      <c r="F79" s="38">
        <v>9.5</v>
      </c>
      <c r="G79" s="38">
        <v>141.31</v>
      </c>
      <c r="H79" s="36">
        <v>33.340000000000003</v>
      </c>
      <c r="I79" s="36">
        <v>174.65</v>
      </c>
    </row>
    <row r="80" spans="1:9">
      <c r="A80" s="36">
        <v>74</v>
      </c>
      <c r="B80" s="133" t="s">
        <v>135</v>
      </c>
      <c r="C80" s="269" t="s">
        <v>89</v>
      </c>
      <c r="D80" s="36">
        <v>1452</v>
      </c>
      <c r="E80" s="36">
        <v>8.6989999999999998</v>
      </c>
      <c r="F80" s="38">
        <v>10</v>
      </c>
      <c r="G80" s="38">
        <v>86.99</v>
      </c>
      <c r="H80" s="36">
        <v>20.52</v>
      </c>
      <c r="I80" s="36">
        <v>107.50999999999999</v>
      </c>
    </row>
    <row r="81" spans="1:9">
      <c r="A81" s="36">
        <v>75</v>
      </c>
      <c r="B81" s="133" t="s">
        <v>94</v>
      </c>
      <c r="C81" s="269" t="s">
        <v>87</v>
      </c>
      <c r="D81" s="36">
        <v>1475</v>
      </c>
      <c r="E81" s="36">
        <v>8.8369999999999997</v>
      </c>
      <c r="F81" s="38">
        <v>11</v>
      </c>
      <c r="G81" s="38">
        <v>97.21</v>
      </c>
      <c r="H81" s="36">
        <v>22.93</v>
      </c>
      <c r="I81" s="36">
        <v>120.13999999999999</v>
      </c>
    </row>
    <row r="82" spans="1:9" ht="15.75" customHeight="1">
      <c r="A82" s="36">
        <v>76</v>
      </c>
      <c r="B82" s="133" t="s">
        <v>111</v>
      </c>
      <c r="C82" s="269" t="s">
        <v>87</v>
      </c>
      <c r="D82" s="36">
        <v>1495</v>
      </c>
      <c r="E82" s="36">
        <v>8.9559999999999995</v>
      </c>
      <c r="F82" s="38">
        <v>4.5</v>
      </c>
      <c r="G82" s="38">
        <v>40.299999999999997</v>
      </c>
      <c r="H82" s="36">
        <v>9.51</v>
      </c>
      <c r="I82" s="36">
        <v>49.809999999999995</v>
      </c>
    </row>
    <row r="83" spans="1:9">
      <c r="A83" s="36">
        <v>77</v>
      </c>
      <c r="B83" s="133" t="s">
        <v>149</v>
      </c>
      <c r="C83" s="269" t="s">
        <v>89</v>
      </c>
      <c r="D83" s="36">
        <v>1382</v>
      </c>
      <c r="E83" s="36">
        <v>8.2789999999999999</v>
      </c>
      <c r="F83" s="38">
        <v>6</v>
      </c>
      <c r="G83" s="38">
        <v>49.67</v>
      </c>
      <c r="H83" s="36">
        <v>11.72</v>
      </c>
      <c r="I83" s="36">
        <v>61.39</v>
      </c>
    </row>
    <row r="84" spans="1:9">
      <c r="A84" s="36">
        <v>78</v>
      </c>
      <c r="B84" s="133" t="s">
        <v>121</v>
      </c>
      <c r="C84" s="269" t="s">
        <v>90</v>
      </c>
      <c r="D84" s="36">
        <v>1202</v>
      </c>
      <c r="E84" s="36">
        <v>7.2009999999999996</v>
      </c>
      <c r="F84" s="38">
        <v>4.5</v>
      </c>
      <c r="G84" s="38">
        <v>32.4</v>
      </c>
      <c r="H84" s="36">
        <v>7.64</v>
      </c>
      <c r="I84" s="36">
        <v>40.04</v>
      </c>
    </row>
    <row r="85" spans="1:9">
      <c r="A85" s="36">
        <v>79</v>
      </c>
      <c r="B85" s="133" t="s">
        <v>102</v>
      </c>
      <c r="C85" s="269" t="s">
        <v>89</v>
      </c>
      <c r="D85" s="36">
        <v>1425</v>
      </c>
      <c r="E85" s="36">
        <v>8.5370000000000008</v>
      </c>
      <c r="F85" s="38">
        <v>13</v>
      </c>
      <c r="G85" s="38">
        <v>110.98</v>
      </c>
      <c r="H85" s="36">
        <v>26.18</v>
      </c>
      <c r="I85" s="36">
        <v>137.16</v>
      </c>
    </row>
    <row r="86" spans="1:9">
      <c r="A86" s="36">
        <v>80</v>
      </c>
      <c r="B86" s="133" t="s">
        <v>126</v>
      </c>
      <c r="C86" s="269" t="s">
        <v>87</v>
      </c>
      <c r="D86" s="36">
        <v>1652</v>
      </c>
      <c r="E86" s="36">
        <v>9.8970000000000002</v>
      </c>
      <c r="F86" s="38">
        <v>14</v>
      </c>
      <c r="G86" s="38">
        <v>138.56</v>
      </c>
      <c r="H86" s="36">
        <v>32.69</v>
      </c>
      <c r="I86" s="36">
        <v>171.25</v>
      </c>
    </row>
    <row r="87" spans="1:9" ht="14.25" customHeight="1">
      <c r="A87" s="36">
        <v>81</v>
      </c>
      <c r="B87" s="133" t="s">
        <v>152</v>
      </c>
      <c r="C87" s="269" t="s">
        <v>98</v>
      </c>
      <c r="D87" s="36">
        <v>1739</v>
      </c>
      <c r="E87" s="36">
        <v>10.417999999999999</v>
      </c>
      <c r="F87" s="38">
        <v>5</v>
      </c>
      <c r="G87" s="38">
        <v>52.09</v>
      </c>
      <c r="H87" s="36">
        <v>12.29</v>
      </c>
      <c r="I87" s="36">
        <v>64.38</v>
      </c>
    </row>
    <row r="88" spans="1:9" ht="25.5">
      <c r="A88" s="36">
        <v>82</v>
      </c>
      <c r="B88" s="133" t="s">
        <v>153</v>
      </c>
      <c r="C88" s="269" t="s">
        <v>87</v>
      </c>
      <c r="D88" s="36">
        <v>1682</v>
      </c>
      <c r="E88" s="36">
        <v>10.077</v>
      </c>
      <c r="F88" s="38">
        <v>9</v>
      </c>
      <c r="G88" s="38">
        <v>90.69</v>
      </c>
      <c r="H88" s="36">
        <v>21.39</v>
      </c>
      <c r="I88" s="36">
        <v>112.08</v>
      </c>
    </row>
    <row r="89" spans="1:9">
      <c r="A89" s="36">
        <v>83</v>
      </c>
      <c r="B89" s="133" t="s">
        <v>135</v>
      </c>
      <c r="C89" s="269" t="s">
        <v>89</v>
      </c>
      <c r="D89" s="36">
        <v>1405</v>
      </c>
      <c r="E89" s="36">
        <v>8.4169999999999998</v>
      </c>
      <c r="F89" s="38">
        <v>14</v>
      </c>
      <c r="G89" s="38">
        <v>117.84</v>
      </c>
      <c r="H89" s="36">
        <v>27.8</v>
      </c>
      <c r="I89" s="36">
        <v>145.64000000000001</v>
      </c>
    </row>
    <row r="90" spans="1:9" ht="16.5" customHeight="1">
      <c r="A90" s="36">
        <v>84</v>
      </c>
      <c r="B90" s="133" t="s">
        <v>117</v>
      </c>
      <c r="C90" s="269" t="s">
        <v>89</v>
      </c>
      <c r="D90" s="36">
        <v>1405</v>
      </c>
      <c r="E90" s="36">
        <v>8.4169999999999998</v>
      </c>
      <c r="F90" s="38">
        <v>8.5</v>
      </c>
      <c r="G90" s="38">
        <v>71.540000000000006</v>
      </c>
      <c r="H90" s="36">
        <v>16.88</v>
      </c>
      <c r="I90" s="36">
        <v>88.42</v>
      </c>
    </row>
    <row r="91" spans="1:9" ht="18" customHeight="1">
      <c r="A91" s="36">
        <v>85</v>
      </c>
      <c r="B91" s="133" t="s">
        <v>123</v>
      </c>
      <c r="C91" s="269" t="s">
        <v>90</v>
      </c>
      <c r="D91" s="36">
        <v>1430</v>
      </c>
      <c r="E91" s="36">
        <v>8.5670000000000002</v>
      </c>
      <c r="F91" s="38">
        <v>15</v>
      </c>
      <c r="G91" s="38">
        <v>128.51</v>
      </c>
      <c r="H91" s="36">
        <v>30.32</v>
      </c>
      <c r="I91" s="36">
        <v>158.82999999999998</v>
      </c>
    </row>
    <row r="92" spans="1:9" ht="14.25" customHeight="1">
      <c r="A92" s="36">
        <v>86</v>
      </c>
      <c r="B92" s="133" t="s">
        <v>122</v>
      </c>
      <c r="C92" s="269" t="s">
        <v>90</v>
      </c>
      <c r="D92" s="36">
        <v>1430</v>
      </c>
      <c r="E92" s="36">
        <v>8.5670000000000002</v>
      </c>
      <c r="F92" s="38">
        <v>36</v>
      </c>
      <c r="G92" s="38">
        <v>308.41000000000003</v>
      </c>
      <c r="H92" s="36">
        <v>72.75</v>
      </c>
      <c r="I92" s="36">
        <v>381.16</v>
      </c>
    </row>
    <row r="93" spans="1:9" ht="15" customHeight="1">
      <c r="A93" s="36">
        <v>87</v>
      </c>
      <c r="B93" s="133" t="s">
        <v>122</v>
      </c>
      <c r="C93" s="269" t="s">
        <v>90</v>
      </c>
      <c r="D93" s="36">
        <v>1430</v>
      </c>
      <c r="E93" s="36">
        <v>8.5670000000000002</v>
      </c>
      <c r="F93" s="38">
        <v>26</v>
      </c>
      <c r="G93" s="38">
        <v>222.74</v>
      </c>
      <c r="H93" s="36">
        <v>52.54</v>
      </c>
      <c r="I93" s="36">
        <v>275.28000000000003</v>
      </c>
    </row>
    <row r="94" spans="1:9" ht="15" customHeight="1">
      <c r="A94" s="36">
        <v>88</v>
      </c>
      <c r="B94" s="133" t="s">
        <v>146</v>
      </c>
      <c r="C94" s="269" t="s">
        <v>89</v>
      </c>
      <c r="D94" s="36">
        <v>1513</v>
      </c>
      <c r="E94" s="36">
        <v>9.0640000000000001</v>
      </c>
      <c r="F94" s="38">
        <v>5</v>
      </c>
      <c r="G94" s="38">
        <v>45.32</v>
      </c>
      <c r="H94" s="36">
        <v>10.69</v>
      </c>
      <c r="I94" s="36">
        <v>56.01</v>
      </c>
    </row>
    <row r="95" spans="1:9">
      <c r="A95" s="36">
        <v>89</v>
      </c>
      <c r="B95" s="133" t="s">
        <v>121</v>
      </c>
      <c r="C95" s="269" t="s">
        <v>89</v>
      </c>
      <c r="D95" s="36">
        <v>1405</v>
      </c>
      <c r="E95" s="36">
        <v>8.4169999999999998</v>
      </c>
      <c r="F95" s="38">
        <v>4.5</v>
      </c>
      <c r="G95" s="38">
        <v>37.880000000000003</v>
      </c>
      <c r="H95" s="36">
        <v>8.94</v>
      </c>
      <c r="I95" s="36">
        <v>46.82</v>
      </c>
    </row>
    <row r="96" spans="1:9" ht="14.25" customHeight="1">
      <c r="A96" s="36">
        <v>90</v>
      </c>
      <c r="B96" s="133" t="s">
        <v>123</v>
      </c>
      <c r="C96" s="269" t="s">
        <v>90</v>
      </c>
      <c r="D96" s="36">
        <v>1430</v>
      </c>
      <c r="E96" s="36">
        <v>8.5670000000000002</v>
      </c>
      <c r="F96" s="38">
        <v>15</v>
      </c>
      <c r="G96" s="38">
        <v>128.51</v>
      </c>
      <c r="H96" s="36">
        <v>30.32</v>
      </c>
      <c r="I96" s="36">
        <v>158.82999999999998</v>
      </c>
    </row>
    <row r="97" spans="1:9">
      <c r="A97" s="36">
        <v>91</v>
      </c>
      <c r="B97" s="133" t="s">
        <v>135</v>
      </c>
      <c r="C97" s="269" t="s">
        <v>89</v>
      </c>
      <c r="D97" s="36">
        <v>1405</v>
      </c>
      <c r="E97" s="36">
        <v>8.4169999999999998</v>
      </c>
      <c r="F97" s="38">
        <v>10</v>
      </c>
      <c r="G97" s="38">
        <v>84.17</v>
      </c>
      <c r="H97" s="36">
        <v>19.86</v>
      </c>
      <c r="I97" s="36">
        <v>104.03</v>
      </c>
    </row>
    <row r="98" spans="1:9">
      <c r="A98" s="36">
        <v>92</v>
      </c>
      <c r="B98" s="133" t="s">
        <v>93</v>
      </c>
      <c r="C98" s="269" t="s">
        <v>89</v>
      </c>
      <c r="D98" s="36">
        <v>1432</v>
      </c>
      <c r="E98" s="36">
        <v>8.5790000000000006</v>
      </c>
      <c r="F98" s="38">
        <v>4</v>
      </c>
      <c r="G98" s="38">
        <v>34.32</v>
      </c>
      <c r="H98" s="36">
        <v>8.1</v>
      </c>
      <c r="I98" s="36">
        <v>42.42</v>
      </c>
    </row>
    <row r="99" spans="1:9">
      <c r="A99" s="36">
        <v>93</v>
      </c>
      <c r="B99" s="133" t="s">
        <v>93</v>
      </c>
      <c r="C99" s="269" t="s">
        <v>89</v>
      </c>
      <c r="D99" s="36">
        <v>1412</v>
      </c>
      <c r="E99" s="36">
        <v>8.4589999999999996</v>
      </c>
      <c r="F99" s="38">
        <v>10</v>
      </c>
      <c r="G99" s="38">
        <v>84.59</v>
      </c>
      <c r="H99" s="36">
        <v>19.95</v>
      </c>
      <c r="I99" s="36">
        <v>104.54</v>
      </c>
    </row>
    <row r="100" spans="1:9" ht="15.75" customHeight="1">
      <c r="A100" s="36">
        <v>94</v>
      </c>
      <c r="B100" s="133" t="s">
        <v>131</v>
      </c>
      <c r="C100" s="269" t="s">
        <v>87</v>
      </c>
      <c r="D100" s="36">
        <v>1652</v>
      </c>
      <c r="E100" s="36">
        <v>9.8970000000000002</v>
      </c>
      <c r="F100" s="38">
        <v>10</v>
      </c>
      <c r="G100" s="38">
        <v>98.97</v>
      </c>
      <c r="H100" s="36">
        <v>23.35</v>
      </c>
      <c r="I100" s="36">
        <v>122.32</v>
      </c>
    </row>
    <row r="101" spans="1:9" ht="17.25" customHeight="1">
      <c r="A101" s="36">
        <v>95</v>
      </c>
      <c r="B101" s="133" t="s">
        <v>103</v>
      </c>
      <c r="C101" s="269" t="s">
        <v>89</v>
      </c>
      <c r="D101" s="36">
        <v>1385</v>
      </c>
      <c r="E101" s="36">
        <v>8.2970000000000006</v>
      </c>
      <c r="F101" s="38">
        <v>8.5</v>
      </c>
      <c r="G101" s="38">
        <v>70.52</v>
      </c>
      <c r="H101" s="36">
        <v>16.64</v>
      </c>
      <c r="I101" s="36">
        <v>87.16</v>
      </c>
    </row>
    <row r="102" spans="1:9">
      <c r="A102" s="36">
        <v>96</v>
      </c>
      <c r="B102" s="133" t="s">
        <v>100</v>
      </c>
      <c r="C102" s="269" t="s">
        <v>89</v>
      </c>
      <c r="D102" s="36">
        <v>1521</v>
      </c>
      <c r="E102" s="36">
        <v>9.1120000000000001</v>
      </c>
      <c r="F102" s="38">
        <v>15</v>
      </c>
      <c r="G102" s="38">
        <v>136.68</v>
      </c>
      <c r="H102" s="36">
        <v>32.24</v>
      </c>
      <c r="I102" s="36">
        <v>168.92000000000002</v>
      </c>
    </row>
    <row r="103" spans="1:9" ht="15.75" customHeight="1">
      <c r="A103" s="36">
        <v>97</v>
      </c>
      <c r="B103" s="133" t="s">
        <v>123</v>
      </c>
      <c r="C103" s="269" t="s">
        <v>90</v>
      </c>
      <c r="D103" s="36">
        <v>1410</v>
      </c>
      <c r="E103" s="36">
        <v>8.4469999999999992</v>
      </c>
      <c r="F103" s="38">
        <v>8</v>
      </c>
      <c r="G103" s="38">
        <v>67.58</v>
      </c>
      <c r="H103" s="36">
        <v>15.94</v>
      </c>
      <c r="I103" s="36">
        <v>83.52</v>
      </c>
    </row>
    <row r="104" spans="1:9">
      <c r="A104" s="36">
        <v>98</v>
      </c>
      <c r="B104" s="133" t="s">
        <v>113</v>
      </c>
      <c r="C104" s="269" t="s">
        <v>89</v>
      </c>
      <c r="D104" s="36">
        <v>1521</v>
      </c>
      <c r="E104" s="36">
        <v>9.1120000000000001</v>
      </c>
      <c r="F104" s="38">
        <v>4.5</v>
      </c>
      <c r="G104" s="38">
        <v>41</v>
      </c>
      <c r="H104" s="36">
        <v>9.67</v>
      </c>
      <c r="I104" s="36">
        <v>50.67</v>
      </c>
    </row>
    <row r="105" spans="1:9" ht="15.75" customHeight="1">
      <c r="A105" s="36">
        <v>99</v>
      </c>
      <c r="B105" s="133" t="s">
        <v>122</v>
      </c>
      <c r="C105" s="269" t="s">
        <v>90</v>
      </c>
      <c r="D105" s="36">
        <v>1450</v>
      </c>
      <c r="E105" s="36">
        <v>8.6869999999999994</v>
      </c>
      <c r="F105" s="38">
        <v>41</v>
      </c>
      <c r="G105" s="38">
        <v>356.17</v>
      </c>
      <c r="H105" s="36">
        <v>84.02</v>
      </c>
      <c r="I105" s="36">
        <v>440.19</v>
      </c>
    </row>
    <row r="106" spans="1:9">
      <c r="A106" s="36">
        <v>100</v>
      </c>
      <c r="B106" s="133" t="s">
        <v>121</v>
      </c>
      <c r="C106" s="269" t="s">
        <v>87</v>
      </c>
      <c r="D106" s="36">
        <v>1463</v>
      </c>
      <c r="E106" s="36">
        <v>8.7650000000000006</v>
      </c>
      <c r="F106" s="38">
        <v>19.5</v>
      </c>
      <c r="G106" s="38">
        <v>170.92</v>
      </c>
      <c r="H106" s="36">
        <v>40.32</v>
      </c>
      <c r="I106" s="36">
        <v>211.23999999999998</v>
      </c>
    </row>
    <row r="107" spans="1:9" ht="12.75" customHeight="1">
      <c r="A107" s="36">
        <v>101</v>
      </c>
      <c r="B107" s="133" t="s">
        <v>155</v>
      </c>
      <c r="C107" s="269" t="s">
        <v>90</v>
      </c>
      <c r="D107" s="36">
        <v>1410</v>
      </c>
      <c r="E107" s="36">
        <v>8.4469999999999992</v>
      </c>
      <c r="F107" s="38">
        <v>13</v>
      </c>
      <c r="G107" s="38">
        <v>109.81</v>
      </c>
      <c r="H107" s="36">
        <v>25.9</v>
      </c>
      <c r="I107" s="36">
        <v>135.71</v>
      </c>
    </row>
    <row r="108" spans="1:9">
      <c r="A108" s="36">
        <v>102</v>
      </c>
      <c r="B108" s="133" t="s">
        <v>102</v>
      </c>
      <c r="C108" s="269" t="s">
        <v>89</v>
      </c>
      <c r="D108" s="36">
        <v>1405</v>
      </c>
      <c r="E108" s="36">
        <v>8.4169999999999998</v>
      </c>
      <c r="F108" s="38">
        <v>4.5</v>
      </c>
      <c r="G108" s="38">
        <v>37.880000000000003</v>
      </c>
      <c r="H108" s="36">
        <v>8.94</v>
      </c>
      <c r="I108" s="36">
        <v>46.82</v>
      </c>
    </row>
    <row r="109" spans="1:9">
      <c r="A109" s="36">
        <v>103</v>
      </c>
      <c r="B109" s="133" t="s">
        <v>136</v>
      </c>
      <c r="C109" s="269" t="s">
        <v>89</v>
      </c>
      <c r="D109" s="36">
        <v>1524</v>
      </c>
      <c r="E109" s="36">
        <v>9.1300000000000008</v>
      </c>
      <c r="F109" s="38">
        <v>8.5</v>
      </c>
      <c r="G109" s="38">
        <v>77.61</v>
      </c>
      <c r="H109" s="36">
        <v>18.309999999999999</v>
      </c>
      <c r="I109" s="36">
        <v>95.92</v>
      </c>
    </row>
    <row r="110" spans="1:9">
      <c r="A110" s="36">
        <v>104</v>
      </c>
      <c r="B110" s="133" t="s">
        <v>136</v>
      </c>
      <c r="C110" s="269" t="s">
        <v>89</v>
      </c>
      <c r="D110" s="36">
        <v>1432</v>
      </c>
      <c r="E110" s="36">
        <v>8.5790000000000006</v>
      </c>
      <c r="F110" s="38">
        <v>4.5</v>
      </c>
      <c r="G110" s="38">
        <v>38.61</v>
      </c>
      <c r="H110" s="36">
        <v>9.11</v>
      </c>
      <c r="I110" s="36">
        <v>47.72</v>
      </c>
    </row>
    <row r="111" spans="1:9">
      <c r="A111" s="36">
        <v>105</v>
      </c>
      <c r="B111" s="133" t="s">
        <v>136</v>
      </c>
      <c r="C111" s="269" t="s">
        <v>89</v>
      </c>
      <c r="D111" s="36">
        <v>1385</v>
      </c>
      <c r="E111" s="36">
        <v>8.2970000000000006</v>
      </c>
      <c r="F111" s="38">
        <v>4.5</v>
      </c>
      <c r="G111" s="38">
        <v>37.340000000000003</v>
      </c>
      <c r="H111" s="36">
        <v>8.81</v>
      </c>
      <c r="I111" s="36">
        <v>46.150000000000006</v>
      </c>
    </row>
    <row r="112" spans="1:9">
      <c r="A112" s="36">
        <v>106</v>
      </c>
      <c r="B112" s="133" t="s">
        <v>119</v>
      </c>
      <c r="C112" s="269" t="s">
        <v>87</v>
      </c>
      <c r="D112" s="36">
        <v>1435</v>
      </c>
      <c r="E112" s="36">
        <v>8.5969999999999995</v>
      </c>
      <c r="F112" s="38">
        <v>15</v>
      </c>
      <c r="G112" s="38">
        <v>128.96</v>
      </c>
      <c r="H112" s="36">
        <v>30.42</v>
      </c>
      <c r="I112" s="36">
        <v>159.38</v>
      </c>
    </row>
    <row r="113" spans="1:9" ht="14.25" customHeight="1">
      <c r="A113" s="36">
        <v>107</v>
      </c>
      <c r="B113" s="133" t="s">
        <v>155</v>
      </c>
      <c r="C113" s="269" t="s">
        <v>90</v>
      </c>
      <c r="D113" s="36">
        <v>1430</v>
      </c>
      <c r="E113" s="36">
        <v>8.5670000000000002</v>
      </c>
      <c r="F113" s="38">
        <v>13</v>
      </c>
      <c r="G113" s="38">
        <v>111.37</v>
      </c>
      <c r="H113" s="36">
        <v>26.27</v>
      </c>
      <c r="I113" s="36">
        <v>137.64000000000001</v>
      </c>
    </row>
    <row r="114" spans="1:9">
      <c r="A114" s="36">
        <v>108</v>
      </c>
      <c r="B114" s="133" t="s">
        <v>114</v>
      </c>
      <c r="C114" s="269" t="s">
        <v>89</v>
      </c>
      <c r="D114" s="36">
        <v>1412</v>
      </c>
      <c r="E114" s="36">
        <v>8.4589999999999996</v>
      </c>
      <c r="F114" s="38">
        <v>5.5</v>
      </c>
      <c r="G114" s="38">
        <v>46.52</v>
      </c>
      <c r="H114" s="36">
        <v>10.97</v>
      </c>
      <c r="I114" s="36">
        <v>57.49</v>
      </c>
    </row>
    <row r="115" spans="1:9">
      <c r="A115" s="36">
        <v>109</v>
      </c>
      <c r="B115" s="133" t="s">
        <v>102</v>
      </c>
      <c r="C115" s="269" t="s">
        <v>89</v>
      </c>
      <c r="D115" s="36">
        <v>1385</v>
      </c>
      <c r="E115" s="36">
        <v>8.2970000000000006</v>
      </c>
      <c r="F115" s="38">
        <v>13</v>
      </c>
      <c r="G115" s="38">
        <v>107.86</v>
      </c>
      <c r="H115" s="36">
        <v>25.44</v>
      </c>
      <c r="I115" s="36">
        <v>133.30000000000001</v>
      </c>
    </row>
    <row r="116" spans="1:9">
      <c r="A116" s="36">
        <v>110</v>
      </c>
      <c r="B116" s="133" t="s">
        <v>102</v>
      </c>
      <c r="C116" s="269" t="s">
        <v>89</v>
      </c>
      <c r="D116" s="36">
        <v>1385</v>
      </c>
      <c r="E116" s="36">
        <v>8.2970000000000006</v>
      </c>
      <c r="F116" s="38">
        <v>15</v>
      </c>
      <c r="G116" s="38">
        <v>124.46</v>
      </c>
      <c r="H116" s="36">
        <v>29.36</v>
      </c>
      <c r="I116" s="36">
        <v>153.82</v>
      </c>
    </row>
    <row r="117" spans="1:9" ht="17.25" customHeight="1">
      <c r="A117" s="36">
        <v>111</v>
      </c>
      <c r="B117" s="133" t="s">
        <v>122</v>
      </c>
      <c r="C117" s="269" t="s">
        <v>90</v>
      </c>
      <c r="D117" s="36">
        <v>1410</v>
      </c>
      <c r="E117" s="36">
        <v>8.4469999999999992</v>
      </c>
      <c r="F117" s="38">
        <v>36</v>
      </c>
      <c r="G117" s="38">
        <v>304.08999999999997</v>
      </c>
      <c r="H117" s="36">
        <v>71.73</v>
      </c>
      <c r="I117" s="36">
        <v>375.82</v>
      </c>
    </row>
    <row r="118" spans="1:9">
      <c r="A118" s="36">
        <v>112</v>
      </c>
      <c r="B118" s="133" t="s">
        <v>110</v>
      </c>
      <c r="C118" s="269" t="s">
        <v>89</v>
      </c>
      <c r="D118" s="36">
        <v>1412</v>
      </c>
      <c r="E118" s="36">
        <v>8.4589999999999996</v>
      </c>
      <c r="F118" s="38">
        <v>14</v>
      </c>
      <c r="G118" s="38">
        <v>118.43</v>
      </c>
      <c r="H118" s="36">
        <v>27.94</v>
      </c>
      <c r="I118" s="36">
        <v>146.37</v>
      </c>
    </row>
    <row r="119" spans="1:9">
      <c r="A119" s="36">
        <v>113</v>
      </c>
      <c r="B119" s="133" t="s">
        <v>113</v>
      </c>
      <c r="C119" s="269" t="s">
        <v>89</v>
      </c>
      <c r="D119" s="36">
        <v>1493</v>
      </c>
      <c r="E119" s="36">
        <v>8.9440000000000008</v>
      </c>
      <c r="F119" s="38">
        <v>15</v>
      </c>
      <c r="G119" s="38">
        <v>134.16</v>
      </c>
      <c r="H119" s="36">
        <v>31.65</v>
      </c>
      <c r="I119" s="36">
        <v>165.81</v>
      </c>
    </row>
    <row r="120" spans="1:9" ht="16.5" customHeight="1">
      <c r="A120" s="36">
        <v>114</v>
      </c>
      <c r="B120" s="133" t="s">
        <v>155</v>
      </c>
      <c r="C120" s="269" t="s">
        <v>90</v>
      </c>
      <c r="D120" s="36">
        <v>1410</v>
      </c>
      <c r="E120" s="36">
        <v>8.4469999999999992</v>
      </c>
      <c r="F120" s="38">
        <v>8</v>
      </c>
      <c r="G120" s="38">
        <v>67.58</v>
      </c>
      <c r="H120" s="36">
        <v>15.94</v>
      </c>
      <c r="I120" s="36">
        <v>83.52</v>
      </c>
    </row>
    <row r="121" spans="1:9">
      <c r="A121" s="36">
        <v>115</v>
      </c>
      <c r="B121" s="133" t="s">
        <v>102</v>
      </c>
      <c r="C121" s="269" t="s">
        <v>89</v>
      </c>
      <c r="D121" s="36">
        <v>1385</v>
      </c>
      <c r="E121" s="36">
        <v>8.2970000000000006</v>
      </c>
      <c r="F121" s="38">
        <v>4.5</v>
      </c>
      <c r="G121" s="38">
        <v>37.340000000000003</v>
      </c>
      <c r="H121" s="36">
        <v>8.81</v>
      </c>
      <c r="I121" s="36">
        <v>46.150000000000006</v>
      </c>
    </row>
    <row r="122" spans="1:9">
      <c r="A122" s="36">
        <v>116</v>
      </c>
      <c r="B122" s="133" t="s">
        <v>104</v>
      </c>
      <c r="C122" s="269" t="s">
        <v>89</v>
      </c>
      <c r="D122" s="36">
        <v>1473</v>
      </c>
      <c r="E122" s="36">
        <v>8.8249999999999993</v>
      </c>
      <c r="F122" s="38">
        <v>10</v>
      </c>
      <c r="G122" s="38">
        <v>88.25</v>
      </c>
      <c r="H122" s="36">
        <v>20.82</v>
      </c>
      <c r="I122" s="36">
        <v>109.07</v>
      </c>
    </row>
    <row r="123" spans="1:9" ht="16.5" customHeight="1">
      <c r="A123" s="36">
        <v>117</v>
      </c>
      <c r="B123" s="133" t="s">
        <v>155</v>
      </c>
      <c r="C123" s="269" t="s">
        <v>90</v>
      </c>
      <c r="D123" s="36">
        <v>1390</v>
      </c>
      <c r="E123" s="36">
        <v>8.327</v>
      </c>
      <c r="F123" s="38">
        <v>13</v>
      </c>
      <c r="G123" s="38">
        <v>108.25</v>
      </c>
      <c r="H123" s="36">
        <v>25.54</v>
      </c>
      <c r="I123" s="36">
        <v>133.79</v>
      </c>
    </row>
    <row r="124" spans="1:9" ht="18" customHeight="1">
      <c r="A124" s="36">
        <v>118</v>
      </c>
      <c r="B124" s="133" t="s">
        <v>103</v>
      </c>
      <c r="C124" s="269" t="s">
        <v>87</v>
      </c>
      <c r="D124" s="36">
        <v>1443</v>
      </c>
      <c r="E124" s="36">
        <v>8.6449999999999996</v>
      </c>
      <c r="F124" s="38">
        <v>13</v>
      </c>
      <c r="G124" s="38">
        <v>112.39</v>
      </c>
      <c r="H124" s="36">
        <v>26.51</v>
      </c>
      <c r="I124" s="36">
        <v>138.9</v>
      </c>
    </row>
    <row r="125" spans="1:9">
      <c r="A125" s="36">
        <v>119</v>
      </c>
      <c r="B125" s="133" t="s">
        <v>124</v>
      </c>
      <c r="C125" s="269" t="s">
        <v>89</v>
      </c>
      <c r="D125" s="36">
        <v>1365</v>
      </c>
      <c r="E125" s="36">
        <v>8.1780000000000008</v>
      </c>
      <c r="F125" s="38">
        <v>8.5</v>
      </c>
      <c r="G125" s="38">
        <v>69.510000000000005</v>
      </c>
      <c r="H125" s="36">
        <v>16.399999999999999</v>
      </c>
      <c r="I125" s="36">
        <v>85.91</v>
      </c>
    </row>
    <row r="126" spans="1:9">
      <c r="A126" s="36">
        <v>120</v>
      </c>
      <c r="B126" s="133" t="s">
        <v>88</v>
      </c>
      <c r="C126" s="269" t="s">
        <v>89</v>
      </c>
      <c r="D126" s="36">
        <v>1365</v>
      </c>
      <c r="E126" s="36">
        <v>8.1780000000000008</v>
      </c>
      <c r="F126" s="38">
        <v>20.5</v>
      </c>
      <c r="G126" s="38">
        <v>167.65</v>
      </c>
      <c r="H126" s="36">
        <v>39.549999999999997</v>
      </c>
      <c r="I126" s="36">
        <v>207.2</v>
      </c>
    </row>
    <row r="127" spans="1:9" ht="12.75" customHeight="1">
      <c r="A127" s="36">
        <v>121</v>
      </c>
      <c r="B127" s="133" t="s">
        <v>122</v>
      </c>
      <c r="C127" s="269" t="s">
        <v>90</v>
      </c>
      <c r="D127" s="36">
        <v>1390</v>
      </c>
      <c r="E127" s="36">
        <v>8.327</v>
      </c>
      <c r="F127" s="38">
        <v>36</v>
      </c>
      <c r="G127" s="38">
        <v>299.77</v>
      </c>
      <c r="H127" s="36">
        <v>70.72</v>
      </c>
      <c r="I127" s="36">
        <v>370.49</v>
      </c>
    </row>
    <row r="128" spans="1:9">
      <c r="A128" s="36">
        <v>122</v>
      </c>
      <c r="B128" s="133" t="s">
        <v>99</v>
      </c>
      <c r="C128" s="269" t="s">
        <v>90</v>
      </c>
      <c r="D128" s="36">
        <v>1162</v>
      </c>
      <c r="E128" s="36">
        <v>6.9610000000000003</v>
      </c>
      <c r="F128" s="38">
        <v>15</v>
      </c>
      <c r="G128" s="38">
        <v>104.42</v>
      </c>
      <c r="H128" s="36">
        <v>24.63</v>
      </c>
      <c r="I128" s="36">
        <v>129.05000000000001</v>
      </c>
    </row>
    <row r="129" spans="1:9">
      <c r="A129" s="36">
        <v>123</v>
      </c>
      <c r="B129" s="133" t="s">
        <v>125</v>
      </c>
      <c r="C129" s="269" t="s">
        <v>90</v>
      </c>
      <c r="D129" s="36">
        <v>1162</v>
      </c>
      <c r="E129" s="36">
        <v>6.9610000000000003</v>
      </c>
      <c r="F129" s="38">
        <v>8.5</v>
      </c>
      <c r="G129" s="38">
        <v>59.17</v>
      </c>
      <c r="H129" s="36">
        <v>13.96</v>
      </c>
      <c r="I129" s="36">
        <v>73.13</v>
      </c>
    </row>
    <row r="130" spans="1:9">
      <c r="A130" s="36">
        <v>124</v>
      </c>
      <c r="B130" s="133" t="s">
        <v>110</v>
      </c>
      <c r="C130" s="269" t="s">
        <v>89</v>
      </c>
      <c r="D130" s="36">
        <v>1365</v>
      </c>
      <c r="E130" s="36">
        <v>8.1780000000000008</v>
      </c>
      <c r="F130" s="38">
        <v>14</v>
      </c>
      <c r="G130" s="38">
        <v>114.49</v>
      </c>
      <c r="H130" s="36">
        <v>27.01</v>
      </c>
      <c r="I130" s="36">
        <v>141.5</v>
      </c>
    </row>
    <row r="131" spans="1:9">
      <c r="A131" s="36">
        <v>125</v>
      </c>
      <c r="B131" s="133" t="s">
        <v>125</v>
      </c>
      <c r="C131" s="269" t="s">
        <v>89</v>
      </c>
      <c r="D131" s="36">
        <v>1365</v>
      </c>
      <c r="E131" s="36">
        <v>8.1780000000000008</v>
      </c>
      <c r="F131" s="38">
        <v>9</v>
      </c>
      <c r="G131" s="38">
        <v>73.599999999999994</v>
      </c>
      <c r="H131" s="36">
        <v>17.36</v>
      </c>
      <c r="I131" s="36">
        <v>90.96</v>
      </c>
    </row>
    <row r="132" spans="1:9" ht="15.75" customHeight="1">
      <c r="A132" s="36">
        <v>126</v>
      </c>
      <c r="B132" s="133" t="s">
        <v>122</v>
      </c>
      <c r="C132" s="269" t="s">
        <v>90</v>
      </c>
      <c r="D132" s="36">
        <v>1390</v>
      </c>
      <c r="E132" s="36">
        <v>8.327</v>
      </c>
      <c r="F132" s="38">
        <v>13</v>
      </c>
      <c r="G132" s="38">
        <v>108.25</v>
      </c>
      <c r="H132" s="36">
        <v>25.54</v>
      </c>
      <c r="I132" s="36">
        <v>133.79</v>
      </c>
    </row>
    <row r="133" spans="1:9" ht="15.75" customHeight="1">
      <c r="A133" s="36">
        <v>127</v>
      </c>
      <c r="B133" s="133" t="s">
        <v>148</v>
      </c>
      <c r="C133" s="269" t="s">
        <v>89</v>
      </c>
      <c r="D133" s="36">
        <v>1392</v>
      </c>
      <c r="E133" s="36">
        <v>8.3390000000000004</v>
      </c>
      <c r="F133" s="38">
        <v>16.5</v>
      </c>
      <c r="G133" s="38">
        <v>137.59</v>
      </c>
      <c r="H133" s="36">
        <v>32.46</v>
      </c>
      <c r="I133" s="36">
        <v>170.05</v>
      </c>
    </row>
    <row r="134" spans="1:9" ht="16.5" customHeight="1">
      <c r="A134" s="36">
        <v>128</v>
      </c>
      <c r="B134" s="133" t="s">
        <v>155</v>
      </c>
      <c r="C134" s="269" t="s">
        <v>90</v>
      </c>
      <c r="D134" s="36">
        <v>1390</v>
      </c>
      <c r="E134" s="36">
        <v>8.327</v>
      </c>
      <c r="F134" s="38">
        <v>13</v>
      </c>
      <c r="G134" s="38">
        <v>108.25</v>
      </c>
      <c r="H134" s="36">
        <v>25.54</v>
      </c>
      <c r="I134" s="36">
        <v>133.79</v>
      </c>
    </row>
    <row r="136" spans="1:9">
      <c r="B136" s="15" t="s">
        <v>47</v>
      </c>
    </row>
  </sheetData>
  <mergeCells count="2">
    <mergeCell ref="A3:I3"/>
    <mergeCell ref="A6:E6"/>
  </mergeCells>
  <pageMargins left="0.70866141732283472" right="0.70866141732283472" top="0.74803149606299213" bottom="0.74803149606299213" header="0.31496062992125984" footer="0.31496062992125984"/>
  <pageSetup paperSize="9" scale="49"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450"/>
  <sheetViews>
    <sheetView topLeftCell="A359" zoomScaleNormal="100" zoomScaleSheetLayoutView="100" workbookViewId="0">
      <selection activeCell="M8" sqref="M8:M426"/>
    </sheetView>
  </sheetViews>
  <sheetFormatPr defaultColWidth="9.140625" defaultRowHeight="15"/>
  <cols>
    <col min="1" max="1" width="6.28515625" style="41" customWidth="1"/>
    <col min="2" max="2" width="78" style="42" customWidth="1"/>
    <col min="3" max="3" width="22.140625" style="99" customWidth="1"/>
    <col min="4" max="4" width="12.140625" style="41" customWidth="1"/>
    <col min="5" max="5" width="12.5703125" style="41" customWidth="1"/>
    <col min="6" max="6" width="12.140625" style="41" customWidth="1"/>
    <col min="7" max="7" width="12" style="41" customWidth="1"/>
    <col min="8" max="8" width="13.140625" style="43" customWidth="1"/>
    <col min="9" max="9" width="12.5703125" style="41" customWidth="1"/>
    <col min="10" max="10" width="14" style="41" customWidth="1"/>
    <col min="11" max="11" width="9.42578125" style="184" customWidth="1"/>
    <col min="12" max="13" width="9.140625" style="104"/>
    <col min="15" max="16384" width="9.140625" style="104"/>
  </cols>
  <sheetData>
    <row r="1" spans="1:14">
      <c r="H1" s="47"/>
      <c r="I1" s="45"/>
      <c r="J1" s="81" t="s">
        <v>53</v>
      </c>
    </row>
    <row r="2" spans="1:14" s="44" customFormat="1" ht="18.75">
      <c r="A2" s="82" t="s">
        <v>44</v>
      </c>
      <c r="B2" s="46"/>
      <c r="C2" s="110"/>
      <c r="D2" s="45"/>
      <c r="E2" s="45"/>
      <c r="F2" s="45"/>
      <c r="G2" s="45"/>
      <c r="H2" s="100"/>
      <c r="I2" s="100"/>
      <c r="J2" s="100"/>
      <c r="K2" s="185"/>
    </row>
    <row r="3" spans="1:14" s="44" customFormat="1" ht="37.5" customHeight="1">
      <c r="A3" s="288" t="s">
        <v>174</v>
      </c>
      <c r="B3" s="288"/>
      <c r="C3" s="288"/>
      <c r="D3" s="288"/>
      <c r="E3" s="288"/>
      <c r="F3" s="288"/>
      <c r="G3" s="288"/>
      <c r="H3" s="288"/>
      <c r="I3" s="288"/>
      <c r="J3" s="288"/>
      <c r="K3" s="185"/>
    </row>
    <row r="4" spans="1:14" s="44" customFormat="1" ht="15.75">
      <c r="A4" s="109"/>
      <c r="B4" s="109"/>
      <c r="C4" s="109"/>
      <c r="D4" s="109"/>
      <c r="E4" s="109"/>
      <c r="F4" s="111">
        <v>166.92</v>
      </c>
      <c r="G4" s="111"/>
      <c r="H4" s="112"/>
      <c r="I4" s="112"/>
      <c r="J4" s="113"/>
      <c r="K4" s="185"/>
    </row>
    <row r="5" spans="1:14" s="44" customFormat="1" ht="15" customHeight="1">
      <c r="A5" s="289" t="s">
        <v>20</v>
      </c>
      <c r="B5" s="290" t="s">
        <v>21</v>
      </c>
      <c r="C5" s="290" t="s">
        <v>22</v>
      </c>
      <c r="D5" s="290" t="s">
        <v>23</v>
      </c>
      <c r="E5" s="290" t="s">
        <v>45</v>
      </c>
      <c r="F5" s="290" t="s">
        <v>24</v>
      </c>
      <c r="G5" s="294" t="s">
        <v>25</v>
      </c>
      <c r="H5" s="291" t="s">
        <v>46</v>
      </c>
      <c r="I5" s="292" t="s">
        <v>27</v>
      </c>
      <c r="J5" s="293" t="s">
        <v>3</v>
      </c>
      <c r="K5" s="185"/>
    </row>
    <row r="6" spans="1:14" s="41" customFormat="1" ht="38.25" customHeight="1">
      <c r="A6" s="289"/>
      <c r="B6" s="290"/>
      <c r="C6" s="290"/>
      <c r="D6" s="290"/>
      <c r="E6" s="290"/>
      <c r="F6" s="290"/>
      <c r="G6" s="295"/>
      <c r="H6" s="291"/>
      <c r="I6" s="292"/>
      <c r="J6" s="293"/>
      <c r="K6" s="184"/>
    </row>
    <row r="7" spans="1:14" s="101" customFormat="1" ht="24.75" customHeight="1">
      <c r="A7" s="285" t="s">
        <v>28</v>
      </c>
      <c r="B7" s="285"/>
      <c r="C7" s="285"/>
      <c r="D7" s="285"/>
      <c r="E7" s="285"/>
      <c r="F7" s="285"/>
      <c r="G7" s="160">
        <f>SUM(G8:G389)</f>
        <v>10329</v>
      </c>
      <c r="H7" s="160">
        <f>SUM(H8:H389)</f>
        <v>20159.170000000013</v>
      </c>
      <c r="I7" s="160">
        <f>SUM(I8:I389)</f>
        <v>4753.6600000000053</v>
      </c>
      <c r="J7" s="160">
        <f>SUM(J8:J389)</f>
        <v>24912.829999999998</v>
      </c>
      <c r="K7" s="186"/>
    </row>
    <row r="8" spans="1:14" s="44" customFormat="1" ht="12.75">
      <c r="A8" s="114">
        <v>1</v>
      </c>
      <c r="B8" s="102" t="s">
        <v>86</v>
      </c>
      <c r="C8" s="102" t="s">
        <v>87</v>
      </c>
      <c r="D8" s="159">
        <v>1495</v>
      </c>
      <c r="E8" s="127" t="s">
        <v>177</v>
      </c>
      <c r="F8" s="119">
        <f>ROUND(D8/$F$4,3)</f>
        <v>8.9559999999999995</v>
      </c>
      <c r="G8" s="103">
        <v>28</v>
      </c>
      <c r="H8" s="115">
        <v>50.15</v>
      </c>
      <c r="I8" s="103">
        <f t="shared" ref="I8:I71" si="0">ROUND(H8*23.59%,2)</f>
        <v>11.83</v>
      </c>
      <c r="J8" s="103">
        <f t="shared" ref="J8:J71" si="1">H8+I8</f>
        <v>61.98</v>
      </c>
      <c r="K8" s="146"/>
      <c r="N8" s="235"/>
    </row>
    <row r="9" spans="1:14" s="44" customFormat="1" ht="12.75">
      <c r="A9" s="116">
        <f>A8+1</f>
        <v>2</v>
      </c>
      <c r="B9" s="106" t="s">
        <v>88</v>
      </c>
      <c r="C9" s="106" t="s">
        <v>89</v>
      </c>
      <c r="D9" s="118">
        <v>1425</v>
      </c>
      <c r="E9" s="128" t="s">
        <v>177</v>
      </c>
      <c r="F9" s="119">
        <f>ROUND(D9/$F$4,3)</f>
        <v>8.5370000000000008</v>
      </c>
      <c r="G9" s="103">
        <v>42</v>
      </c>
      <c r="H9" s="117">
        <v>71.709999999999994</v>
      </c>
      <c r="I9" s="103">
        <f t="shared" si="0"/>
        <v>16.920000000000002</v>
      </c>
      <c r="J9" s="103">
        <f t="shared" si="1"/>
        <v>88.63</v>
      </c>
      <c r="K9" s="146"/>
      <c r="N9" s="235"/>
    </row>
    <row r="10" spans="1:14" ht="12.75">
      <c r="A10" s="116">
        <f t="shared" ref="A10:A73" si="2">A9+1</f>
        <v>3</v>
      </c>
      <c r="B10" s="106" t="s">
        <v>88</v>
      </c>
      <c r="C10" s="106" t="s">
        <v>90</v>
      </c>
      <c r="D10" s="118">
        <v>1242</v>
      </c>
      <c r="E10" s="128" t="s">
        <v>177</v>
      </c>
      <c r="F10" s="119">
        <f t="shared" ref="F10:F73" si="3">ROUND(D10/$F$4,3)</f>
        <v>7.4409999999999998</v>
      </c>
      <c r="G10" s="103">
        <v>25</v>
      </c>
      <c r="H10" s="117">
        <v>37.21</v>
      </c>
      <c r="I10" s="103">
        <f t="shared" si="0"/>
        <v>8.7799999999999994</v>
      </c>
      <c r="J10" s="103">
        <f t="shared" si="1"/>
        <v>45.99</v>
      </c>
      <c r="K10" s="146"/>
      <c r="M10" s="44"/>
      <c r="N10" s="235"/>
    </row>
    <row r="11" spans="1:14" ht="12.75">
      <c r="A11" s="116">
        <f t="shared" si="2"/>
        <v>4</v>
      </c>
      <c r="B11" s="106" t="s">
        <v>91</v>
      </c>
      <c r="C11" s="106" t="s">
        <v>89</v>
      </c>
      <c r="D11" s="118">
        <v>1553</v>
      </c>
      <c r="E11" s="128" t="s">
        <v>177</v>
      </c>
      <c r="F11" s="119">
        <f t="shared" si="3"/>
        <v>9.3040000000000003</v>
      </c>
      <c r="G11" s="103">
        <v>23</v>
      </c>
      <c r="H11" s="117">
        <v>42.8</v>
      </c>
      <c r="I11" s="103">
        <f t="shared" si="0"/>
        <v>10.1</v>
      </c>
      <c r="J11" s="103">
        <f t="shared" si="1"/>
        <v>52.9</v>
      </c>
      <c r="K11" s="146"/>
      <c r="M11" s="44"/>
      <c r="N11" s="235"/>
    </row>
    <row r="12" spans="1:14" ht="12.75">
      <c r="A12" s="116">
        <f t="shared" si="2"/>
        <v>5</v>
      </c>
      <c r="B12" s="106" t="s">
        <v>92</v>
      </c>
      <c r="C12" s="106" t="s">
        <v>89</v>
      </c>
      <c r="D12" s="118">
        <v>1425</v>
      </c>
      <c r="E12" s="128" t="s">
        <v>177</v>
      </c>
      <c r="F12" s="119">
        <f t="shared" si="3"/>
        <v>8.5370000000000008</v>
      </c>
      <c r="G12" s="103">
        <v>24</v>
      </c>
      <c r="H12" s="117">
        <v>40.98</v>
      </c>
      <c r="I12" s="103">
        <f t="shared" si="0"/>
        <v>9.67</v>
      </c>
      <c r="J12" s="103">
        <f t="shared" si="1"/>
        <v>50.65</v>
      </c>
      <c r="K12" s="146"/>
      <c r="M12" s="44"/>
      <c r="N12" s="235"/>
    </row>
    <row r="13" spans="1:14" ht="12.75">
      <c r="A13" s="116">
        <f t="shared" si="2"/>
        <v>6</v>
      </c>
      <c r="B13" s="106" t="s">
        <v>93</v>
      </c>
      <c r="C13" s="106" t="s">
        <v>87</v>
      </c>
      <c r="D13" s="118">
        <v>1523</v>
      </c>
      <c r="E13" s="128" t="s">
        <v>177</v>
      </c>
      <c r="F13" s="119">
        <f t="shared" si="3"/>
        <v>9.1240000000000006</v>
      </c>
      <c r="G13" s="103">
        <v>36</v>
      </c>
      <c r="H13" s="117">
        <v>65.69</v>
      </c>
      <c r="I13" s="103">
        <f t="shared" si="0"/>
        <v>15.5</v>
      </c>
      <c r="J13" s="103">
        <f t="shared" si="1"/>
        <v>81.19</v>
      </c>
      <c r="K13" s="146"/>
      <c r="M13" s="44"/>
      <c r="N13" s="235"/>
    </row>
    <row r="14" spans="1:14" ht="12.75">
      <c r="A14" s="116">
        <f t="shared" si="2"/>
        <v>7</v>
      </c>
      <c r="B14" s="106" t="s">
        <v>127</v>
      </c>
      <c r="C14" s="106" t="s">
        <v>87</v>
      </c>
      <c r="D14" s="118">
        <v>1523</v>
      </c>
      <c r="E14" s="128" t="s">
        <v>177</v>
      </c>
      <c r="F14" s="119">
        <f t="shared" si="3"/>
        <v>9.1240000000000006</v>
      </c>
      <c r="G14" s="103">
        <v>12</v>
      </c>
      <c r="H14" s="117">
        <v>21.9</v>
      </c>
      <c r="I14" s="103">
        <f t="shared" si="0"/>
        <v>5.17</v>
      </c>
      <c r="J14" s="103">
        <f t="shared" si="1"/>
        <v>27.07</v>
      </c>
      <c r="K14" s="146"/>
      <c r="M14" s="44"/>
      <c r="N14" s="235"/>
    </row>
    <row r="15" spans="1:14" ht="12.75">
      <c r="A15" s="116">
        <f t="shared" si="2"/>
        <v>8</v>
      </c>
      <c r="B15" s="106" t="s">
        <v>94</v>
      </c>
      <c r="C15" s="106" t="s">
        <v>89</v>
      </c>
      <c r="D15" s="118">
        <v>1425</v>
      </c>
      <c r="E15" s="128" t="s">
        <v>177</v>
      </c>
      <c r="F15" s="119">
        <f t="shared" si="3"/>
        <v>8.5370000000000008</v>
      </c>
      <c r="G15" s="103">
        <v>12</v>
      </c>
      <c r="H15" s="117">
        <v>20.49</v>
      </c>
      <c r="I15" s="103">
        <f t="shared" si="0"/>
        <v>4.83</v>
      </c>
      <c r="J15" s="103">
        <f t="shared" si="1"/>
        <v>25.32</v>
      </c>
      <c r="K15" s="146"/>
      <c r="M15" s="44"/>
      <c r="N15" s="235"/>
    </row>
    <row r="16" spans="1:14" ht="12.75">
      <c r="A16" s="116">
        <f t="shared" si="2"/>
        <v>9</v>
      </c>
      <c r="B16" s="106" t="s">
        <v>95</v>
      </c>
      <c r="C16" s="106" t="s">
        <v>89</v>
      </c>
      <c r="D16" s="118">
        <v>1297</v>
      </c>
      <c r="E16" s="128" t="s">
        <v>177</v>
      </c>
      <c r="F16" s="119">
        <f t="shared" si="3"/>
        <v>7.77</v>
      </c>
      <c r="G16" s="103">
        <v>48</v>
      </c>
      <c r="H16" s="117">
        <v>74.59</v>
      </c>
      <c r="I16" s="103">
        <f t="shared" si="0"/>
        <v>17.600000000000001</v>
      </c>
      <c r="J16" s="103">
        <f t="shared" si="1"/>
        <v>92.19</v>
      </c>
      <c r="K16" s="146"/>
      <c r="M16" s="44"/>
      <c r="N16" s="235"/>
    </row>
    <row r="17" spans="1:14" ht="12.75">
      <c r="A17" s="116">
        <f t="shared" si="2"/>
        <v>10</v>
      </c>
      <c r="B17" s="106" t="s">
        <v>152</v>
      </c>
      <c r="C17" s="106" t="s">
        <v>87</v>
      </c>
      <c r="D17" s="118">
        <v>1672</v>
      </c>
      <c r="E17" s="128" t="s">
        <v>177</v>
      </c>
      <c r="F17" s="119">
        <f t="shared" si="3"/>
        <v>10.016999999999999</v>
      </c>
      <c r="G17" s="103">
        <v>12</v>
      </c>
      <c r="H17" s="117">
        <v>24.04</v>
      </c>
      <c r="I17" s="103">
        <f t="shared" si="0"/>
        <v>5.67</v>
      </c>
      <c r="J17" s="103">
        <f t="shared" si="1"/>
        <v>29.71</v>
      </c>
      <c r="K17" s="146"/>
      <c r="M17" s="44"/>
      <c r="N17" s="235"/>
    </row>
    <row r="18" spans="1:14" ht="12.75">
      <c r="A18" s="116">
        <f t="shared" si="2"/>
        <v>11</v>
      </c>
      <c r="B18" s="106" t="s">
        <v>96</v>
      </c>
      <c r="C18" s="106" t="s">
        <v>87</v>
      </c>
      <c r="D18" s="118">
        <v>1495</v>
      </c>
      <c r="E18" s="128" t="s">
        <v>177</v>
      </c>
      <c r="F18" s="119">
        <f t="shared" si="3"/>
        <v>8.9559999999999995</v>
      </c>
      <c r="G18" s="103">
        <v>12</v>
      </c>
      <c r="H18" s="117">
        <v>21.49</v>
      </c>
      <c r="I18" s="103">
        <f t="shared" si="0"/>
        <v>5.07</v>
      </c>
      <c r="J18" s="103">
        <f t="shared" si="1"/>
        <v>26.56</v>
      </c>
      <c r="K18" s="146"/>
      <c r="M18" s="44"/>
      <c r="N18" s="235"/>
    </row>
    <row r="19" spans="1:14" ht="12.75">
      <c r="A19" s="116">
        <f t="shared" si="2"/>
        <v>12</v>
      </c>
      <c r="B19" s="106" t="s">
        <v>97</v>
      </c>
      <c r="C19" s="106" t="s">
        <v>98</v>
      </c>
      <c r="D19" s="118">
        <v>1680</v>
      </c>
      <c r="E19" s="128" t="s">
        <v>177</v>
      </c>
      <c r="F19" s="119">
        <f t="shared" si="3"/>
        <v>10.065</v>
      </c>
      <c r="G19" s="103">
        <v>9</v>
      </c>
      <c r="H19" s="117">
        <v>18.12</v>
      </c>
      <c r="I19" s="103">
        <f t="shared" si="0"/>
        <v>4.2699999999999996</v>
      </c>
      <c r="J19" s="103">
        <f t="shared" si="1"/>
        <v>22.39</v>
      </c>
      <c r="K19" s="146"/>
      <c r="M19" s="44"/>
      <c r="N19" s="235"/>
    </row>
    <row r="20" spans="1:14" ht="12.75">
      <c r="A20" s="116">
        <f t="shared" si="2"/>
        <v>13</v>
      </c>
      <c r="B20" s="106" t="s">
        <v>121</v>
      </c>
      <c r="C20" s="106" t="s">
        <v>87</v>
      </c>
      <c r="D20" s="118">
        <v>1495</v>
      </c>
      <c r="E20" s="128" t="s">
        <v>177</v>
      </c>
      <c r="F20" s="119">
        <f t="shared" si="3"/>
        <v>8.9559999999999995</v>
      </c>
      <c r="G20" s="103">
        <v>12</v>
      </c>
      <c r="H20" s="117">
        <v>21.49</v>
      </c>
      <c r="I20" s="103">
        <f t="shared" si="0"/>
        <v>5.07</v>
      </c>
      <c r="J20" s="103">
        <f t="shared" si="1"/>
        <v>26.56</v>
      </c>
      <c r="K20" s="146"/>
      <c r="M20" s="44"/>
      <c r="N20" s="235"/>
    </row>
    <row r="21" spans="1:14" ht="12.75">
      <c r="A21" s="116">
        <f t="shared" si="2"/>
        <v>14</v>
      </c>
      <c r="B21" s="106" t="s">
        <v>99</v>
      </c>
      <c r="C21" s="106" t="s">
        <v>90</v>
      </c>
      <c r="D21" s="118">
        <v>1242</v>
      </c>
      <c r="E21" s="128" t="s">
        <v>177</v>
      </c>
      <c r="F21" s="119">
        <f t="shared" si="3"/>
        <v>7.4409999999999998</v>
      </c>
      <c r="G21" s="103">
        <v>24.5</v>
      </c>
      <c r="H21" s="117">
        <v>36.46</v>
      </c>
      <c r="I21" s="103">
        <f t="shared" si="0"/>
        <v>8.6</v>
      </c>
      <c r="J21" s="103">
        <f t="shared" si="1"/>
        <v>45.06</v>
      </c>
      <c r="K21" s="146"/>
      <c r="M21" s="44"/>
      <c r="N21" s="235"/>
    </row>
    <row r="22" spans="1:14" ht="12.75">
      <c r="A22" s="116">
        <f t="shared" si="2"/>
        <v>15</v>
      </c>
      <c r="B22" s="106" t="s">
        <v>100</v>
      </c>
      <c r="C22" s="106" t="s">
        <v>98</v>
      </c>
      <c r="D22" s="118">
        <v>2040</v>
      </c>
      <c r="E22" s="128" t="s">
        <v>177</v>
      </c>
      <c r="F22" s="119">
        <f t="shared" si="3"/>
        <v>12.221</v>
      </c>
      <c r="G22" s="103">
        <v>24</v>
      </c>
      <c r="H22" s="117">
        <v>58.66</v>
      </c>
      <c r="I22" s="103">
        <f t="shared" si="0"/>
        <v>13.84</v>
      </c>
      <c r="J22" s="103">
        <f t="shared" si="1"/>
        <v>72.5</v>
      </c>
      <c r="K22" s="146"/>
      <c r="M22" s="44"/>
      <c r="N22" s="235"/>
    </row>
    <row r="23" spans="1:14" ht="12.75">
      <c r="A23" s="116">
        <f t="shared" si="2"/>
        <v>16</v>
      </c>
      <c r="B23" s="106" t="s">
        <v>101</v>
      </c>
      <c r="C23" s="106" t="s">
        <v>98</v>
      </c>
      <c r="D23" s="118">
        <v>1821</v>
      </c>
      <c r="E23" s="128" t="s">
        <v>177</v>
      </c>
      <c r="F23" s="119">
        <f t="shared" si="3"/>
        <v>10.909000000000001</v>
      </c>
      <c r="G23" s="103">
        <v>24</v>
      </c>
      <c r="H23" s="117">
        <v>52.36</v>
      </c>
      <c r="I23" s="103">
        <f t="shared" si="0"/>
        <v>12.35</v>
      </c>
      <c r="J23" s="103">
        <f t="shared" si="1"/>
        <v>64.709999999999994</v>
      </c>
      <c r="K23" s="146"/>
      <c r="M23" s="44"/>
      <c r="N23" s="235"/>
    </row>
    <row r="24" spans="1:14" ht="12.75">
      <c r="A24" s="116">
        <f t="shared" si="2"/>
        <v>17</v>
      </c>
      <c r="B24" s="106" t="s">
        <v>97</v>
      </c>
      <c r="C24" s="106" t="s">
        <v>89</v>
      </c>
      <c r="D24" s="118">
        <v>1445</v>
      </c>
      <c r="E24" s="128" t="s">
        <v>177</v>
      </c>
      <c r="F24" s="119">
        <f t="shared" si="3"/>
        <v>8.657</v>
      </c>
      <c r="G24" s="103">
        <v>12</v>
      </c>
      <c r="H24" s="117">
        <v>20.78</v>
      </c>
      <c r="I24" s="103">
        <f t="shared" si="0"/>
        <v>4.9000000000000004</v>
      </c>
      <c r="J24" s="103">
        <f t="shared" si="1"/>
        <v>25.68</v>
      </c>
      <c r="K24" s="146"/>
      <c r="M24" s="44"/>
      <c r="N24" s="235"/>
    </row>
    <row r="25" spans="1:14" ht="12.75">
      <c r="A25" s="116">
        <f t="shared" si="2"/>
        <v>18</v>
      </c>
      <c r="B25" s="106" t="s">
        <v>102</v>
      </c>
      <c r="C25" s="106" t="s">
        <v>87</v>
      </c>
      <c r="D25" s="118">
        <v>1523</v>
      </c>
      <c r="E25" s="128" t="s">
        <v>177</v>
      </c>
      <c r="F25" s="119">
        <f t="shared" si="3"/>
        <v>9.1240000000000006</v>
      </c>
      <c r="G25" s="103">
        <v>12</v>
      </c>
      <c r="H25" s="117">
        <v>21.9</v>
      </c>
      <c r="I25" s="103">
        <f t="shared" si="0"/>
        <v>5.17</v>
      </c>
      <c r="J25" s="103">
        <f t="shared" si="1"/>
        <v>27.07</v>
      </c>
      <c r="K25" s="146"/>
      <c r="M25" s="44"/>
      <c r="N25" s="235"/>
    </row>
    <row r="26" spans="1:14" ht="12.75">
      <c r="A26" s="116">
        <f t="shared" si="2"/>
        <v>19</v>
      </c>
      <c r="B26" s="106" t="s">
        <v>130</v>
      </c>
      <c r="C26" s="106" t="s">
        <v>98</v>
      </c>
      <c r="D26" s="118">
        <v>1875</v>
      </c>
      <c r="E26" s="128" t="s">
        <v>177</v>
      </c>
      <c r="F26" s="119">
        <f t="shared" si="3"/>
        <v>11.233000000000001</v>
      </c>
      <c r="G26" s="103">
        <v>12</v>
      </c>
      <c r="H26" s="117">
        <v>26.96</v>
      </c>
      <c r="I26" s="103">
        <f t="shared" si="0"/>
        <v>6.36</v>
      </c>
      <c r="J26" s="103">
        <f t="shared" si="1"/>
        <v>33.32</v>
      </c>
      <c r="K26" s="146"/>
      <c r="M26" s="44"/>
      <c r="N26" s="235"/>
    </row>
    <row r="27" spans="1:14" ht="12.75">
      <c r="A27" s="116">
        <f t="shared" si="2"/>
        <v>20</v>
      </c>
      <c r="B27" s="106" t="s">
        <v>111</v>
      </c>
      <c r="C27" s="106" t="s">
        <v>98</v>
      </c>
      <c r="D27" s="118">
        <v>1640</v>
      </c>
      <c r="E27" s="128" t="s">
        <v>177</v>
      </c>
      <c r="F27" s="119">
        <f t="shared" si="3"/>
        <v>9.8249999999999993</v>
      </c>
      <c r="G27" s="103">
        <v>12</v>
      </c>
      <c r="H27" s="117">
        <v>23.58</v>
      </c>
      <c r="I27" s="103">
        <f t="shared" si="0"/>
        <v>5.56</v>
      </c>
      <c r="J27" s="103">
        <f t="shared" si="1"/>
        <v>29.139999999999997</v>
      </c>
      <c r="K27" s="146"/>
      <c r="M27" s="44"/>
      <c r="N27" s="235"/>
    </row>
    <row r="28" spans="1:14" ht="12.75">
      <c r="A28" s="116">
        <f t="shared" si="2"/>
        <v>21</v>
      </c>
      <c r="B28" s="106" t="s">
        <v>111</v>
      </c>
      <c r="C28" s="106" t="s">
        <v>87</v>
      </c>
      <c r="D28" s="118">
        <v>1503</v>
      </c>
      <c r="E28" s="128" t="s">
        <v>177</v>
      </c>
      <c r="F28" s="119">
        <f t="shared" si="3"/>
        <v>9.0039999999999996</v>
      </c>
      <c r="G28" s="103">
        <v>12</v>
      </c>
      <c r="H28" s="117">
        <v>21.61</v>
      </c>
      <c r="I28" s="103">
        <f t="shared" si="0"/>
        <v>5.0999999999999996</v>
      </c>
      <c r="J28" s="103">
        <f t="shared" si="1"/>
        <v>26.71</v>
      </c>
      <c r="K28" s="146"/>
      <c r="M28" s="44"/>
      <c r="N28" s="235"/>
    </row>
    <row r="29" spans="1:14" ht="12.75">
      <c r="A29" s="116">
        <f t="shared" si="2"/>
        <v>22</v>
      </c>
      <c r="B29" s="106" t="s">
        <v>151</v>
      </c>
      <c r="C29" s="106" t="s">
        <v>89</v>
      </c>
      <c r="D29" s="118">
        <v>1504</v>
      </c>
      <c r="E29" s="128" t="s">
        <v>177</v>
      </c>
      <c r="F29" s="119">
        <f t="shared" si="3"/>
        <v>9.01</v>
      </c>
      <c r="G29" s="103">
        <v>24</v>
      </c>
      <c r="H29" s="117">
        <v>43.25</v>
      </c>
      <c r="I29" s="103">
        <f t="shared" si="0"/>
        <v>10.199999999999999</v>
      </c>
      <c r="J29" s="103">
        <f t="shared" si="1"/>
        <v>53.45</v>
      </c>
      <c r="K29" s="146"/>
      <c r="M29" s="44"/>
      <c r="N29" s="235"/>
    </row>
    <row r="30" spans="1:14" ht="12.75">
      <c r="A30" s="116">
        <f t="shared" si="2"/>
        <v>23</v>
      </c>
      <c r="B30" s="106" t="s">
        <v>103</v>
      </c>
      <c r="C30" s="106" t="s">
        <v>89</v>
      </c>
      <c r="D30" s="118">
        <v>1472</v>
      </c>
      <c r="E30" s="128" t="s">
        <v>177</v>
      </c>
      <c r="F30" s="119">
        <f t="shared" si="3"/>
        <v>8.8190000000000008</v>
      </c>
      <c r="G30" s="103">
        <v>12</v>
      </c>
      <c r="H30" s="117">
        <v>21.17</v>
      </c>
      <c r="I30" s="103">
        <f t="shared" si="0"/>
        <v>4.99</v>
      </c>
      <c r="J30" s="103">
        <f t="shared" si="1"/>
        <v>26.160000000000004</v>
      </c>
      <c r="K30" s="146"/>
      <c r="M30" s="44"/>
      <c r="N30" s="235"/>
    </row>
    <row r="31" spans="1:14" ht="15" customHeight="1">
      <c r="A31" s="116">
        <f t="shared" si="2"/>
        <v>24</v>
      </c>
      <c r="B31" s="106" t="s">
        <v>95</v>
      </c>
      <c r="C31" s="106" t="s">
        <v>87</v>
      </c>
      <c r="D31" s="118">
        <v>1340</v>
      </c>
      <c r="E31" s="128" t="s">
        <v>177</v>
      </c>
      <c r="F31" s="119">
        <f t="shared" si="3"/>
        <v>8.0280000000000005</v>
      </c>
      <c r="G31" s="103">
        <v>12</v>
      </c>
      <c r="H31" s="117">
        <v>19.27</v>
      </c>
      <c r="I31" s="103">
        <f t="shared" si="0"/>
        <v>4.55</v>
      </c>
      <c r="J31" s="103">
        <f t="shared" si="1"/>
        <v>23.82</v>
      </c>
      <c r="K31" s="146"/>
      <c r="M31" s="44"/>
      <c r="N31" s="235"/>
    </row>
    <row r="32" spans="1:14" ht="12.75">
      <c r="A32" s="116">
        <f t="shared" si="2"/>
        <v>25</v>
      </c>
      <c r="B32" s="106" t="s">
        <v>104</v>
      </c>
      <c r="C32" s="106" t="s">
        <v>89</v>
      </c>
      <c r="D32" s="118">
        <v>1561</v>
      </c>
      <c r="E32" s="128" t="s">
        <v>177</v>
      </c>
      <c r="F32" s="119">
        <f t="shared" si="3"/>
        <v>9.3520000000000003</v>
      </c>
      <c r="G32" s="103">
        <v>36</v>
      </c>
      <c r="H32" s="117">
        <v>67.33</v>
      </c>
      <c r="I32" s="103">
        <f t="shared" si="0"/>
        <v>15.88</v>
      </c>
      <c r="J32" s="103">
        <f t="shared" si="1"/>
        <v>83.21</v>
      </c>
      <c r="K32" s="146"/>
      <c r="M32" s="44"/>
      <c r="N32" s="235"/>
    </row>
    <row r="33" spans="1:14" ht="12.75">
      <c r="A33" s="116">
        <f t="shared" si="2"/>
        <v>26</v>
      </c>
      <c r="B33" s="106" t="s">
        <v>105</v>
      </c>
      <c r="C33" s="106" t="s">
        <v>98</v>
      </c>
      <c r="D33" s="118">
        <v>1692</v>
      </c>
      <c r="E33" s="128" t="s">
        <v>177</v>
      </c>
      <c r="F33" s="119">
        <f t="shared" si="3"/>
        <v>10.137</v>
      </c>
      <c r="G33" s="103">
        <v>36</v>
      </c>
      <c r="H33" s="117">
        <v>72.989999999999995</v>
      </c>
      <c r="I33" s="103">
        <f t="shared" si="0"/>
        <v>17.22</v>
      </c>
      <c r="J33" s="103">
        <f t="shared" si="1"/>
        <v>90.21</v>
      </c>
      <c r="K33" s="146"/>
      <c r="M33" s="44"/>
      <c r="N33" s="235"/>
    </row>
    <row r="34" spans="1:14" ht="15" customHeight="1">
      <c r="A34" s="116">
        <f t="shared" si="2"/>
        <v>27</v>
      </c>
      <c r="B34" s="106" t="s">
        <v>106</v>
      </c>
      <c r="C34" s="106" t="s">
        <v>107</v>
      </c>
      <c r="D34" s="118">
        <v>1898</v>
      </c>
      <c r="E34" s="128" t="s">
        <v>177</v>
      </c>
      <c r="F34" s="119">
        <f t="shared" si="3"/>
        <v>11.371</v>
      </c>
      <c r="G34" s="103">
        <v>24</v>
      </c>
      <c r="H34" s="117">
        <v>54.58</v>
      </c>
      <c r="I34" s="103">
        <f t="shared" si="0"/>
        <v>12.88</v>
      </c>
      <c r="J34" s="103">
        <f t="shared" si="1"/>
        <v>67.459999999999994</v>
      </c>
      <c r="K34" s="146"/>
      <c r="M34" s="44"/>
      <c r="N34" s="235"/>
    </row>
    <row r="35" spans="1:14" ht="12.75">
      <c r="A35" s="116">
        <f t="shared" si="2"/>
        <v>28</v>
      </c>
      <c r="B35" s="106" t="s">
        <v>95</v>
      </c>
      <c r="C35" s="106" t="s">
        <v>89</v>
      </c>
      <c r="D35" s="118">
        <v>1277</v>
      </c>
      <c r="E35" s="128" t="s">
        <v>177</v>
      </c>
      <c r="F35" s="119">
        <f t="shared" si="3"/>
        <v>7.65</v>
      </c>
      <c r="G35" s="103">
        <v>48</v>
      </c>
      <c r="H35" s="117">
        <v>73.44</v>
      </c>
      <c r="I35" s="103">
        <f t="shared" si="0"/>
        <v>17.32</v>
      </c>
      <c r="J35" s="103">
        <f t="shared" si="1"/>
        <v>90.759999999999991</v>
      </c>
      <c r="K35" s="146"/>
      <c r="M35" s="44"/>
      <c r="N35" s="235"/>
    </row>
    <row r="36" spans="1:14" ht="12.75">
      <c r="A36" s="116">
        <f t="shared" si="2"/>
        <v>29</v>
      </c>
      <c r="B36" s="106" t="s">
        <v>108</v>
      </c>
      <c r="C36" s="106" t="s">
        <v>87</v>
      </c>
      <c r="D36" s="118">
        <v>1640</v>
      </c>
      <c r="E36" s="128" t="s">
        <v>177</v>
      </c>
      <c r="F36" s="119">
        <f t="shared" si="3"/>
        <v>9.8249999999999993</v>
      </c>
      <c r="G36" s="103">
        <v>48</v>
      </c>
      <c r="H36" s="117">
        <v>94.32</v>
      </c>
      <c r="I36" s="103">
        <f t="shared" si="0"/>
        <v>22.25</v>
      </c>
      <c r="J36" s="103">
        <f t="shared" si="1"/>
        <v>116.57</v>
      </c>
      <c r="K36" s="146"/>
      <c r="M36" s="44"/>
      <c r="N36" s="235"/>
    </row>
    <row r="37" spans="1:14" ht="12.75">
      <c r="A37" s="116">
        <f t="shared" si="2"/>
        <v>30</v>
      </c>
      <c r="B37" s="106" t="s">
        <v>103</v>
      </c>
      <c r="C37" s="106" t="s">
        <v>89</v>
      </c>
      <c r="D37" s="118">
        <v>1445</v>
      </c>
      <c r="E37" s="128" t="s">
        <v>177</v>
      </c>
      <c r="F37" s="119">
        <f t="shared" si="3"/>
        <v>8.657</v>
      </c>
      <c r="G37" s="103">
        <v>12</v>
      </c>
      <c r="H37" s="117">
        <v>20.78</v>
      </c>
      <c r="I37" s="103">
        <f t="shared" si="0"/>
        <v>4.9000000000000004</v>
      </c>
      <c r="J37" s="103">
        <f t="shared" si="1"/>
        <v>25.68</v>
      </c>
      <c r="K37" s="146"/>
      <c r="M37" s="44"/>
      <c r="N37" s="235"/>
    </row>
    <row r="38" spans="1:14" ht="12.75">
      <c r="A38" s="116">
        <f t="shared" si="2"/>
        <v>31</v>
      </c>
      <c r="B38" s="106" t="s">
        <v>109</v>
      </c>
      <c r="C38" s="106" t="s">
        <v>89</v>
      </c>
      <c r="D38" s="118">
        <v>1445</v>
      </c>
      <c r="E38" s="128" t="s">
        <v>177</v>
      </c>
      <c r="F38" s="119">
        <f t="shared" si="3"/>
        <v>8.657</v>
      </c>
      <c r="G38" s="103">
        <v>36</v>
      </c>
      <c r="H38" s="117">
        <v>62.33</v>
      </c>
      <c r="I38" s="103">
        <f t="shared" si="0"/>
        <v>14.7</v>
      </c>
      <c r="J38" s="103">
        <f t="shared" si="1"/>
        <v>77.03</v>
      </c>
      <c r="K38" s="146"/>
      <c r="M38" s="44"/>
      <c r="N38" s="235"/>
    </row>
    <row r="39" spans="1:14" ht="12.75">
      <c r="A39" s="116">
        <f t="shared" si="2"/>
        <v>32</v>
      </c>
      <c r="B39" s="106" t="s">
        <v>110</v>
      </c>
      <c r="C39" s="106" t="s">
        <v>87</v>
      </c>
      <c r="D39" s="118">
        <v>1579</v>
      </c>
      <c r="E39" s="128" t="s">
        <v>177</v>
      </c>
      <c r="F39" s="119">
        <f t="shared" si="3"/>
        <v>9.4600000000000009</v>
      </c>
      <c r="G39" s="103">
        <v>36</v>
      </c>
      <c r="H39" s="117">
        <v>68.11</v>
      </c>
      <c r="I39" s="103">
        <f t="shared" si="0"/>
        <v>16.07</v>
      </c>
      <c r="J39" s="103">
        <f t="shared" si="1"/>
        <v>84.18</v>
      </c>
      <c r="K39" s="146"/>
      <c r="M39" s="44"/>
      <c r="N39" s="235"/>
    </row>
    <row r="40" spans="1:14" ht="12.75">
      <c r="A40" s="116">
        <f t="shared" si="2"/>
        <v>33</v>
      </c>
      <c r="B40" s="106" t="s">
        <v>154</v>
      </c>
      <c r="C40" s="106" t="s">
        <v>89</v>
      </c>
      <c r="D40" s="118">
        <v>1445</v>
      </c>
      <c r="E40" s="128" t="s">
        <v>177</v>
      </c>
      <c r="F40" s="119">
        <f t="shared" si="3"/>
        <v>8.657</v>
      </c>
      <c r="G40" s="103">
        <v>12</v>
      </c>
      <c r="H40" s="117">
        <v>20.78</v>
      </c>
      <c r="I40" s="103">
        <f t="shared" si="0"/>
        <v>4.9000000000000004</v>
      </c>
      <c r="J40" s="103">
        <f t="shared" si="1"/>
        <v>25.68</v>
      </c>
      <c r="K40" s="146"/>
      <c r="M40" s="44"/>
      <c r="N40" s="235"/>
    </row>
    <row r="41" spans="1:14" ht="12.75">
      <c r="A41" s="116">
        <f t="shared" si="2"/>
        <v>34</v>
      </c>
      <c r="B41" s="106" t="s">
        <v>110</v>
      </c>
      <c r="C41" s="106" t="s">
        <v>98</v>
      </c>
      <c r="D41" s="118">
        <v>1744</v>
      </c>
      <c r="E41" s="128" t="s">
        <v>177</v>
      </c>
      <c r="F41" s="119">
        <f t="shared" si="3"/>
        <v>10.448</v>
      </c>
      <c r="G41" s="103">
        <v>36</v>
      </c>
      <c r="H41" s="117">
        <v>75.23</v>
      </c>
      <c r="I41" s="103">
        <f t="shared" si="0"/>
        <v>17.75</v>
      </c>
      <c r="J41" s="103">
        <f t="shared" si="1"/>
        <v>92.98</v>
      </c>
      <c r="K41" s="146"/>
      <c r="M41" s="44"/>
      <c r="N41" s="235"/>
    </row>
    <row r="42" spans="1:14" ht="12.75">
      <c r="A42" s="116">
        <f t="shared" si="2"/>
        <v>35</v>
      </c>
      <c r="B42" s="106" t="s">
        <v>111</v>
      </c>
      <c r="C42" s="106" t="s">
        <v>89</v>
      </c>
      <c r="D42" s="118">
        <v>1445</v>
      </c>
      <c r="E42" s="128" t="s">
        <v>177</v>
      </c>
      <c r="F42" s="119">
        <f t="shared" si="3"/>
        <v>8.657</v>
      </c>
      <c r="G42" s="103">
        <v>12</v>
      </c>
      <c r="H42" s="117">
        <v>20.78</v>
      </c>
      <c r="I42" s="103">
        <f t="shared" si="0"/>
        <v>4.9000000000000004</v>
      </c>
      <c r="J42" s="103">
        <f t="shared" si="1"/>
        <v>25.68</v>
      </c>
      <c r="K42" s="146"/>
      <c r="M42" s="44"/>
      <c r="N42" s="235"/>
    </row>
    <row r="43" spans="1:14" ht="12.75">
      <c r="A43" s="116">
        <f t="shared" si="2"/>
        <v>36</v>
      </c>
      <c r="B43" s="106" t="s">
        <v>112</v>
      </c>
      <c r="C43" s="106" t="s">
        <v>89</v>
      </c>
      <c r="D43" s="118">
        <v>1445</v>
      </c>
      <c r="E43" s="128" t="s">
        <v>177</v>
      </c>
      <c r="F43" s="119">
        <f t="shared" si="3"/>
        <v>8.657</v>
      </c>
      <c r="G43" s="103">
        <v>24</v>
      </c>
      <c r="H43" s="117">
        <v>41.55</v>
      </c>
      <c r="I43" s="103">
        <f t="shared" si="0"/>
        <v>9.8000000000000007</v>
      </c>
      <c r="J43" s="103">
        <f t="shared" si="1"/>
        <v>51.349999999999994</v>
      </c>
      <c r="K43" s="146"/>
      <c r="M43" s="44"/>
      <c r="N43" s="235"/>
    </row>
    <row r="44" spans="1:14" ht="12.75">
      <c r="A44" s="116">
        <f t="shared" si="2"/>
        <v>37</v>
      </c>
      <c r="B44" s="106" t="s">
        <v>113</v>
      </c>
      <c r="C44" s="106" t="s">
        <v>89</v>
      </c>
      <c r="D44" s="118">
        <v>1581</v>
      </c>
      <c r="E44" s="128" t="s">
        <v>177</v>
      </c>
      <c r="F44" s="119">
        <f t="shared" si="3"/>
        <v>9.4719999999999995</v>
      </c>
      <c r="G44" s="103">
        <v>36</v>
      </c>
      <c r="H44" s="117">
        <v>68.2</v>
      </c>
      <c r="I44" s="103">
        <f t="shared" si="0"/>
        <v>16.09</v>
      </c>
      <c r="J44" s="103">
        <f t="shared" si="1"/>
        <v>84.29</v>
      </c>
      <c r="K44" s="146"/>
      <c r="M44" s="44"/>
      <c r="N44" s="235"/>
    </row>
    <row r="45" spans="1:14" ht="12.75">
      <c r="A45" s="116">
        <f t="shared" si="2"/>
        <v>38</v>
      </c>
      <c r="B45" s="106" t="s">
        <v>126</v>
      </c>
      <c r="C45" s="106" t="s">
        <v>87</v>
      </c>
      <c r="D45" s="118">
        <v>1652</v>
      </c>
      <c r="E45" s="128" t="s">
        <v>177</v>
      </c>
      <c r="F45" s="119">
        <f t="shared" si="3"/>
        <v>9.8970000000000002</v>
      </c>
      <c r="G45" s="103">
        <v>24</v>
      </c>
      <c r="H45" s="117">
        <v>47.51</v>
      </c>
      <c r="I45" s="103">
        <f t="shared" si="0"/>
        <v>11.21</v>
      </c>
      <c r="J45" s="103">
        <f t="shared" si="1"/>
        <v>58.72</v>
      </c>
      <c r="K45" s="146"/>
      <c r="M45" s="44"/>
      <c r="N45" s="235"/>
    </row>
    <row r="46" spans="1:14" ht="12.75">
      <c r="A46" s="116">
        <f t="shared" si="2"/>
        <v>39</v>
      </c>
      <c r="B46" s="106" t="s">
        <v>114</v>
      </c>
      <c r="C46" s="106" t="s">
        <v>87</v>
      </c>
      <c r="D46" s="118">
        <v>1523</v>
      </c>
      <c r="E46" s="128" t="s">
        <v>177</v>
      </c>
      <c r="F46" s="119">
        <f t="shared" si="3"/>
        <v>9.1240000000000006</v>
      </c>
      <c r="G46" s="103">
        <v>15</v>
      </c>
      <c r="H46" s="117">
        <v>27.37</v>
      </c>
      <c r="I46" s="103">
        <f t="shared" si="0"/>
        <v>6.46</v>
      </c>
      <c r="J46" s="103">
        <f t="shared" si="1"/>
        <v>33.83</v>
      </c>
      <c r="K46" s="146"/>
      <c r="M46" s="44"/>
      <c r="N46" s="235"/>
    </row>
    <row r="47" spans="1:14" ht="25.5">
      <c r="A47" s="116">
        <f t="shared" si="2"/>
        <v>40</v>
      </c>
      <c r="B47" s="106" t="s">
        <v>106</v>
      </c>
      <c r="C47" s="106" t="s">
        <v>115</v>
      </c>
      <c r="D47" s="118">
        <v>1706</v>
      </c>
      <c r="E47" s="128" t="s">
        <v>177</v>
      </c>
      <c r="F47" s="119">
        <f t="shared" si="3"/>
        <v>10.220000000000001</v>
      </c>
      <c r="G47" s="103">
        <v>36</v>
      </c>
      <c r="H47" s="117">
        <v>73.58</v>
      </c>
      <c r="I47" s="103">
        <f t="shared" si="0"/>
        <v>17.36</v>
      </c>
      <c r="J47" s="103">
        <f t="shared" si="1"/>
        <v>90.94</v>
      </c>
      <c r="K47" s="146"/>
      <c r="M47" s="44"/>
      <c r="N47" s="235"/>
    </row>
    <row r="48" spans="1:14" ht="17.25" customHeight="1">
      <c r="A48" s="116">
        <f t="shared" si="2"/>
        <v>41</v>
      </c>
      <c r="B48" s="106" t="s">
        <v>116</v>
      </c>
      <c r="C48" s="106" t="s">
        <v>98</v>
      </c>
      <c r="D48" s="118">
        <v>2043</v>
      </c>
      <c r="E48" s="128" t="s">
        <v>177</v>
      </c>
      <c r="F48" s="119">
        <f t="shared" si="3"/>
        <v>12.239000000000001</v>
      </c>
      <c r="G48" s="103">
        <v>36</v>
      </c>
      <c r="H48" s="117">
        <v>88.12</v>
      </c>
      <c r="I48" s="103">
        <f t="shared" si="0"/>
        <v>20.79</v>
      </c>
      <c r="J48" s="103">
        <f t="shared" si="1"/>
        <v>108.91</v>
      </c>
      <c r="K48" s="146"/>
      <c r="M48" s="44"/>
      <c r="N48" s="235"/>
    </row>
    <row r="49" spans="1:14" ht="12.75">
      <c r="A49" s="116">
        <f t="shared" si="2"/>
        <v>42</v>
      </c>
      <c r="B49" s="106" t="s">
        <v>114</v>
      </c>
      <c r="C49" s="106" t="s">
        <v>87</v>
      </c>
      <c r="D49" s="118">
        <v>1495</v>
      </c>
      <c r="E49" s="128" t="s">
        <v>177</v>
      </c>
      <c r="F49" s="119">
        <f t="shared" si="3"/>
        <v>8.9559999999999995</v>
      </c>
      <c r="G49" s="103">
        <v>13</v>
      </c>
      <c r="H49" s="117">
        <v>23.29</v>
      </c>
      <c r="I49" s="103">
        <f t="shared" si="0"/>
        <v>5.49</v>
      </c>
      <c r="J49" s="103">
        <f t="shared" si="1"/>
        <v>28.78</v>
      </c>
      <c r="K49" s="146"/>
      <c r="M49" s="44"/>
      <c r="N49" s="235"/>
    </row>
    <row r="50" spans="1:14" ht="12.75">
      <c r="A50" s="116">
        <f t="shared" si="2"/>
        <v>43</v>
      </c>
      <c r="B50" s="106" t="s">
        <v>109</v>
      </c>
      <c r="C50" s="106" t="s">
        <v>87</v>
      </c>
      <c r="D50" s="118">
        <v>1475</v>
      </c>
      <c r="E50" s="128" t="s">
        <v>177</v>
      </c>
      <c r="F50" s="119">
        <f t="shared" si="3"/>
        <v>8.8369999999999997</v>
      </c>
      <c r="G50" s="103">
        <v>12</v>
      </c>
      <c r="H50" s="117">
        <v>21.21</v>
      </c>
      <c r="I50" s="103">
        <f t="shared" si="0"/>
        <v>5</v>
      </c>
      <c r="J50" s="103">
        <f t="shared" si="1"/>
        <v>26.21</v>
      </c>
      <c r="K50" s="146"/>
      <c r="M50" s="44"/>
      <c r="N50" s="235"/>
    </row>
    <row r="51" spans="1:14" ht="12.75">
      <c r="A51" s="116">
        <f t="shared" si="2"/>
        <v>44</v>
      </c>
      <c r="B51" s="106" t="s">
        <v>117</v>
      </c>
      <c r="C51" s="106" t="s">
        <v>87</v>
      </c>
      <c r="D51" s="118">
        <v>1523</v>
      </c>
      <c r="E51" s="128" t="s">
        <v>177</v>
      </c>
      <c r="F51" s="119">
        <f t="shared" si="3"/>
        <v>9.1240000000000006</v>
      </c>
      <c r="G51" s="103">
        <v>12</v>
      </c>
      <c r="H51" s="117">
        <v>21.9</v>
      </c>
      <c r="I51" s="103">
        <f t="shared" si="0"/>
        <v>5.17</v>
      </c>
      <c r="J51" s="103">
        <f t="shared" si="1"/>
        <v>27.07</v>
      </c>
      <c r="K51" s="146"/>
      <c r="M51" s="44"/>
      <c r="N51" s="235"/>
    </row>
    <row r="52" spans="1:14" ht="12.75">
      <c r="A52" s="116">
        <f t="shared" si="2"/>
        <v>45</v>
      </c>
      <c r="B52" s="106" t="s">
        <v>109</v>
      </c>
      <c r="C52" s="106" t="s">
        <v>89</v>
      </c>
      <c r="D52" s="118">
        <v>1472</v>
      </c>
      <c r="E52" s="128" t="s">
        <v>177</v>
      </c>
      <c r="F52" s="119">
        <f t="shared" si="3"/>
        <v>8.8190000000000008</v>
      </c>
      <c r="G52" s="103">
        <v>36</v>
      </c>
      <c r="H52" s="117">
        <v>63.5</v>
      </c>
      <c r="I52" s="103">
        <f t="shared" si="0"/>
        <v>14.98</v>
      </c>
      <c r="J52" s="103">
        <f t="shared" si="1"/>
        <v>78.48</v>
      </c>
      <c r="K52" s="146"/>
      <c r="M52" s="44"/>
      <c r="N52" s="235"/>
    </row>
    <row r="53" spans="1:14" ht="12.75">
      <c r="A53" s="116">
        <f t="shared" si="2"/>
        <v>46</v>
      </c>
      <c r="B53" s="106" t="s">
        <v>103</v>
      </c>
      <c r="C53" s="106" t="s">
        <v>87</v>
      </c>
      <c r="D53" s="118">
        <v>1475</v>
      </c>
      <c r="E53" s="128" t="s">
        <v>177</v>
      </c>
      <c r="F53" s="119">
        <f t="shared" si="3"/>
        <v>8.8369999999999997</v>
      </c>
      <c r="G53" s="103">
        <v>12</v>
      </c>
      <c r="H53" s="117">
        <v>21.21</v>
      </c>
      <c r="I53" s="103">
        <f t="shared" si="0"/>
        <v>5</v>
      </c>
      <c r="J53" s="103">
        <f t="shared" si="1"/>
        <v>26.21</v>
      </c>
      <c r="K53" s="146"/>
      <c r="M53" s="44"/>
      <c r="N53" s="235"/>
    </row>
    <row r="54" spans="1:14" ht="12.75">
      <c r="A54" s="116">
        <f t="shared" si="2"/>
        <v>47</v>
      </c>
      <c r="B54" s="106" t="s">
        <v>118</v>
      </c>
      <c r="C54" s="106" t="s">
        <v>87</v>
      </c>
      <c r="D54" s="118">
        <v>1495</v>
      </c>
      <c r="E54" s="128" t="s">
        <v>177</v>
      </c>
      <c r="F54" s="119">
        <f t="shared" si="3"/>
        <v>8.9559999999999995</v>
      </c>
      <c r="G54" s="103">
        <v>24</v>
      </c>
      <c r="H54" s="117">
        <v>42.99</v>
      </c>
      <c r="I54" s="103">
        <f t="shared" si="0"/>
        <v>10.14</v>
      </c>
      <c r="J54" s="103">
        <f t="shared" si="1"/>
        <v>53.13</v>
      </c>
      <c r="K54" s="146"/>
      <c r="M54" s="44"/>
      <c r="N54" s="235"/>
    </row>
    <row r="55" spans="1:14" ht="12.75">
      <c r="A55" s="116">
        <f t="shared" si="2"/>
        <v>48</v>
      </c>
      <c r="B55" s="106" t="s">
        <v>109</v>
      </c>
      <c r="C55" s="106" t="s">
        <v>89</v>
      </c>
      <c r="D55" s="118">
        <v>1445</v>
      </c>
      <c r="E55" s="128" t="s">
        <v>177</v>
      </c>
      <c r="F55" s="119">
        <f t="shared" si="3"/>
        <v>8.657</v>
      </c>
      <c r="G55" s="103">
        <v>12</v>
      </c>
      <c r="H55" s="117">
        <v>20.78</v>
      </c>
      <c r="I55" s="103">
        <f t="shared" si="0"/>
        <v>4.9000000000000004</v>
      </c>
      <c r="J55" s="103">
        <f t="shared" si="1"/>
        <v>25.68</v>
      </c>
      <c r="K55" s="146"/>
      <c r="M55" s="44"/>
      <c r="N55" s="235"/>
    </row>
    <row r="56" spans="1:14" ht="25.5">
      <c r="A56" s="116">
        <f t="shared" si="2"/>
        <v>49</v>
      </c>
      <c r="B56" s="106" t="s">
        <v>153</v>
      </c>
      <c r="C56" s="106" t="s">
        <v>87</v>
      </c>
      <c r="D56" s="118">
        <v>1692</v>
      </c>
      <c r="E56" s="128" t="s">
        <v>177</v>
      </c>
      <c r="F56" s="119">
        <f t="shared" si="3"/>
        <v>10.137</v>
      </c>
      <c r="G56" s="103">
        <v>24</v>
      </c>
      <c r="H56" s="117">
        <v>48.66</v>
      </c>
      <c r="I56" s="103">
        <f t="shared" si="0"/>
        <v>11.48</v>
      </c>
      <c r="J56" s="103">
        <f t="shared" si="1"/>
        <v>60.14</v>
      </c>
      <c r="K56" s="146"/>
      <c r="M56" s="44"/>
      <c r="N56" s="235"/>
    </row>
    <row r="57" spans="1:14" ht="38.25">
      <c r="A57" s="116">
        <f t="shared" si="2"/>
        <v>50</v>
      </c>
      <c r="B57" s="106" t="s">
        <v>84</v>
      </c>
      <c r="C57" s="106" t="s">
        <v>139</v>
      </c>
      <c r="D57" s="118">
        <v>2264</v>
      </c>
      <c r="E57" s="128" t="s">
        <v>177</v>
      </c>
      <c r="F57" s="119">
        <f t="shared" si="3"/>
        <v>13.563000000000001</v>
      </c>
      <c r="G57" s="103">
        <v>12</v>
      </c>
      <c r="H57" s="117">
        <v>32.549999999999997</v>
      </c>
      <c r="I57" s="103">
        <f t="shared" si="0"/>
        <v>7.68</v>
      </c>
      <c r="J57" s="103">
        <f t="shared" si="1"/>
        <v>40.229999999999997</v>
      </c>
      <c r="K57" s="146"/>
      <c r="M57" s="44"/>
      <c r="N57" s="235"/>
    </row>
    <row r="58" spans="1:14" ht="12.75">
      <c r="A58" s="116">
        <f t="shared" si="2"/>
        <v>51</v>
      </c>
      <c r="B58" s="106" t="s">
        <v>118</v>
      </c>
      <c r="C58" s="106" t="s">
        <v>98</v>
      </c>
      <c r="D58" s="118">
        <v>1744</v>
      </c>
      <c r="E58" s="128" t="s">
        <v>177</v>
      </c>
      <c r="F58" s="119">
        <f t="shared" si="3"/>
        <v>10.448</v>
      </c>
      <c r="G58" s="103">
        <v>12</v>
      </c>
      <c r="H58" s="117">
        <v>25.08</v>
      </c>
      <c r="I58" s="103">
        <f t="shared" si="0"/>
        <v>5.92</v>
      </c>
      <c r="J58" s="103">
        <f t="shared" si="1"/>
        <v>31</v>
      </c>
      <c r="K58" s="146"/>
      <c r="M58" s="44"/>
      <c r="N58" s="235"/>
    </row>
    <row r="59" spans="1:14" ht="12.75">
      <c r="A59" s="116">
        <f t="shared" si="2"/>
        <v>52</v>
      </c>
      <c r="B59" s="106" t="s">
        <v>92</v>
      </c>
      <c r="C59" s="106" t="s">
        <v>87</v>
      </c>
      <c r="D59" s="118">
        <v>1495</v>
      </c>
      <c r="E59" s="128" t="s">
        <v>177</v>
      </c>
      <c r="F59" s="119">
        <f t="shared" si="3"/>
        <v>8.9559999999999995</v>
      </c>
      <c r="G59" s="103">
        <v>36</v>
      </c>
      <c r="H59" s="117">
        <v>64.48</v>
      </c>
      <c r="I59" s="103">
        <f t="shared" si="0"/>
        <v>15.21</v>
      </c>
      <c r="J59" s="103">
        <f t="shared" si="1"/>
        <v>79.69</v>
      </c>
      <c r="K59" s="146"/>
      <c r="M59" s="44"/>
      <c r="N59" s="235"/>
    </row>
    <row r="60" spans="1:14" s="44" customFormat="1" ht="12.75">
      <c r="A60" s="116">
        <f t="shared" si="2"/>
        <v>53</v>
      </c>
      <c r="B60" s="120" t="s">
        <v>154</v>
      </c>
      <c r="C60" s="120" t="s">
        <v>87</v>
      </c>
      <c r="D60" s="121">
        <v>1523</v>
      </c>
      <c r="E60" s="129" t="s">
        <v>177</v>
      </c>
      <c r="F60" s="119">
        <f t="shared" si="3"/>
        <v>9.1240000000000006</v>
      </c>
      <c r="G60" s="103">
        <v>24</v>
      </c>
      <c r="H60" s="122">
        <v>43.8</v>
      </c>
      <c r="I60" s="103">
        <f t="shared" si="0"/>
        <v>10.33</v>
      </c>
      <c r="J60" s="103">
        <f t="shared" si="1"/>
        <v>54.129999999999995</v>
      </c>
      <c r="K60" s="146"/>
      <c r="N60" s="235"/>
    </row>
    <row r="61" spans="1:14" ht="12.75">
      <c r="A61" s="116">
        <f t="shared" si="2"/>
        <v>54</v>
      </c>
      <c r="B61" s="106" t="s">
        <v>118</v>
      </c>
      <c r="C61" s="106" t="s">
        <v>87</v>
      </c>
      <c r="D61" s="118">
        <v>1475</v>
      </c>
      <c r="E61" s="128" t="s">
        <v>177</v>
      </c>
      <c r="F61" s="119">
        <f t="shared" si="3"/>
        <v>8.8369999999999997</v>
      </c>
      <c r="G61" s="103">
        <v>24</v>
      </c>
      <c r="H61" s="117">
        <v>42.42</v>
      </c>
      <c r="I61" s="103">
        <f t="shared" si="0"/>
        <v>10.01</v>
      </c>
      <c r="J61" s="103">
        <f t="shared" si="1"/>
        <v>52.43</v>
      </c>
      <c r="K61" s="146"/>
      <c r="M61" s="44"/>
      <c r="N61" s="235"/>
    </row>
    <row r="62" spans="1:14" ht="12.75">
      <c r="A62" s="116">
        <f t="shared" si="2"/>
        <v>55</v>
      </c>
      <c r="B62" s="106" t="s">
        <v>119</v>
      </c>
      <c r="C62" s="106" t="s">
        <v>98</v>
      </c>
      <c r="D62" s="118">
        <v>1640</v>
      </c>
      <c r="E62" s="128" t="s">
        <v>177</v>
      </c>
      <c r="F62" s="119">
        <f t="shared" si="3"/>
        <v>9.8249999999999993</v>
      </c>
      <c r="G62" s="103">
        <v>24</v>
      </c>
      <c r="H62" s="117">
        <v>47.16</v>
      </c>
      <c r="I62" s="103">
        <f t="shared" si="0"/>
        <v>11.13</v>
      </c>
      <c r="J62" s="103">
        <f t="shared" si="1"/>
        <v>58.29</v>
      </c>
      <c r="K62" s="146"/>
      <c r="M62" s="44"/>
      <c r="N62" s="235"/>
    </row>
    <row r="63" spans="1:14" ht="15.75" customHeight="1">
      <c r="A63" s="116">
        <f t="shared" si="2"/>
        <v>56</v>
      </c>
      <c r="B63" s="106" t="s">
        <v>131</v>
      </c>
      <c r="C63" s="106" t="s">
        <v>87</v>
      </c>
      <c r="D63" s="118">
        <v>1692</v>
      </c>
      <c r="E63" s="128" t="s">
        <v>177</v>
      </c>
      <c r="F63" s="119">
        <f t="shared" si="3"/>
        <v>10.137</v>
      </c>
      <c r="G63" s="103">
        <v>12</v>
      </c>
      <c r="H63" s="117">
        <v>24.33</v>
      </c>
      <c r="I63" s="103">
        <f t="shared" si="0"/>
        <v>5.74</v>
      </c>
      <c r="J63" s="103">
        <f t="shared" si="1"/>
        <v>30.07</v>
      </c>
      <c r="K63" s="146"/>
      <c r="M63" s="44"/>
      <c r="N63" s="235"/>
    </row>
    <row r="64" spans="1:14" ht="12.75">
      <c r="A64" s="116">
        <f t="shared" si="2"/>
        <v>57</v>
      </c>
      <c r="B64" s="106" t="s">
        <v>110</v>
      </c>
      <c r="C64" s="106" t="s">
        <v>87</v>
      </c>
      <c r="D64" s="118">
        <v>1523</v>
      </c>
      <c r="E64" s="128" t="s">
        <v>177</v>
      </c>
      <c r="F64" s="119">
        <f t="shared" si="3"/>
        <v>9.1240000000000006</v>
      </c>
      <c r="G64" s="103">
        <v>12</v>
      </c>
      <c r="H64" s="117">
        <v>21.9</v>
      </c>
      <c r="I64" s="103">
        <f t="shared" si="0"/>
        <v>5.17</v>
      </c>
      <c r="J64" s="103">
        <f t="shared" si="1"/>
        <v>27.07</v>
      </c>
      <c r="K64" s="146"/>
      <c r="M64" s="44"/>
      <c r="N64" s="235"/>
    </row>
    <row r="65" spans="1:14" ht="12.75">
      <c r="A65" s="116">
        <f t="shared" si="2"/>
        <v>58</v>
      </c>
      <c r="B65" s="106" t="s">
        <v>109</v>
      </c>
      <c r="C65" s="106" t="s">
        <v>89</v>
      </c>
      <c r="D65" s="118">
        <v>1425</v>
      </c>
      <c r="E65" s="128" t="s">
        <v>177</v>
      </c>
      <c r="F65" s="119">
        <f t="shared" si="3"/>
        <v>8.5370000000000008</v>
      </c>
      <c r="G65" s="103">
        <v>36</v>
      </c>
      <c r="H65" s="117">
        <v>61.47</v>
      </c>
      <c r="I65" s="103">
        <f t="shared" si="0"/>
        <v>14.5</v>
      </c>
      <c r="J65" s="103">
        <f t="shared" si="1"/>
        <v>75.97</v>
      </c>
      <c r="K65" s="146"/>
      <c r="M65" s="44"/>
      <c r="N65" s="235"/>
    </row>
    <row r="66" spans="1:14" ht="12.75">
      <c r="A66" s="116">
        <f t="shared" si="2"/>
        <v>59</v>
      </c>
      <c r="B66" s="106" t="s">
        <v>120</v>
      </c>
      <c r="C66" s="106" t="s">
        <v>89</v>
      </c>
      <c r="D66" s="118">
        <v>1823</v>
      </c>
      <c r="E66" s="128" t="s">
        <v>177</v>
      </c>
      <c r="F66" s="119">
        <f t="shared" si="3"/>
        <v>10.920999999999999</v>
      </c>
      <c r="G66" s="103">
        <v>24</v>
      </c>
      <c r="H66" s="117">
        <v>52.42</v>
      </c>
      <c r="I66" s="103">
        <f t="shared" si="0"/>
        <v>12.37</v>
      </c>
      <c r="J66" s="103">
        <f t="shared" si="1"/>
        <v>64.790000000000006</v>
      </c>
      <c r="K66" s="146"/>
      <c r="M66" s="44"/>
      <c r="N66" s="235"/>
    </row>
    <row r="67" spans="1:14" ht="12.75">
      <c r="A67" s="116">
        <f t="shared" si="2"/>
        <v>60</v>
      </c>
      <c r="B67" s="106" t="s">
        <v>129</v>
      </c>
      <c r="C67" s="106" t="s">
        <v>87</v>
      </c>
      <c r="D67" s="118">
        <v>1475</v>
      </c>
      <c r="E67" s="128" t="s">
        <v>177</v>
      </c>
      <c r="F67" s="119">
        <f t="shared" si="3"/>
        <v>8.8369999999999997</v>
      </c>
      <c r="G67" s="103">
        <v>24</v>
      </c>
      <c r="H67" s="117">
        <v>42.42</v>
      </c>
      <c r="I67" s="103">
        <f t="shared" si="0"/>
        <v>10.01</v>
      </c>
      <c r="J67" s="103">
        <f t="shared" si="1"/>
        <v>52.43</v>
      </c>
      <c r="K67" s="146"/>
      <c r="M67" s="44"/>
      <c r="N67" s="235"/>
    </row>
    <row r="68" spans="1:14" ht="12.75">
      <c r="A68" s="116">
        <f t="shared" si="2"/>
        <v>61</v>
      </c>
      <c r="B68" s="106" t="s">
        <v>121</v>
      </c>
      <c r="C68" s="106" t="s">
        <v>87</v>
      </c>
      <c r="D68" s="118">
        <v>1495</v>
      </c>
      <c r="E68" s="128" t="s">
        <v>177</v>
      </c>
      <c r="F68" s="119">
        <f t="shared" si="3"/>
        <v>8.9559999999999995</v>
      </c>
      <c r="G68" s="103">
        <v>36</v>
      </c>
      <c r="H68" s="117">
        <v>64.48</v>
      </c>
      <c r="I68" s="103">
        <f t="shared" si="0"/>
        <v>15.21</v>
      </c>
      <c r="J68" s="103">
        <f t="shared" si="1"/>
        <v>79.69</v>
      </c>
      <c r="K68" s="146"/>
      <c r="M68" s="44"/>
      <c r="N68" s="235"/>
    </row>
    <row r="69" spans="1:14" ht="12.75">
      <c r="A69" s="116">
        <f t="shared" si="2"/>
        <v>62</v>
      </c>
      <c r="B69" s="106" t="s">
        <v>103</v>
      </c>
      <c r="C69" s="106" t="s">
        <v>87</v>
      </c>
      <c r="D69" s="118">
        <v>1495</v>
      </c>
      <c r="E69" s="128" t="s">
        <v>177</v>
      </c>
      <c r="F69" s="119">
        <f t="shared" si="3"/>
        <v>8.9559999999999995</v>
      </c>
      <c r="G69" s="103">
        <v>12</v>
      </c>
      <c r="H69" s="117">
        <v>21.49</v>
      </c>
      <c r="I69" s="103">
        <f t="shared" si="0"/>
        <v>5.07</v>
      </c>
      <c r="J69" s="103">
        <f t="shared" si="1"/>
        <v>26.56</v>
      </c>
      <c r="K69" s="146"/>
      <c r="M69" s="44"/>
      <c r="N69" s="235"/>
    </row>
    <row r="70" spans="1:14" ht="12.75">
      <c r="A70" s="116">
        <f t="shared" si="2"/>
        <v>63</v>
      </c>
      <c r="B70" s="106" t="s">
        <v>122</v>
      </c>
      <c r="C70" s="106" t="s">
        <v>90</v>
      </c>
      <c r="D70" s="118">
        <v>1450</v>
      </c>
      <c r="E70" s="128" t="s">
        <v>177</v>
      </c>
      <c r="F70" s="119">
        <f t="shared" si="3"/>
        <v>8.6869999999999994</v>
      </c>
      <c r="G70" s="103">
        <v>86.5</v>
      </c>
      <c r="H70" s="117">
        <v>150.29</v>
      </c>
      <c r="I70" s="103">
        <f t="shared" si="0"/>
        <v>35.450000000000003</v>
      </c>
      <c r="J70" s="103">
        <f t="shared" si="1"/>
        <v>185.74</v>
      </c>
      <c r="K70" s="146"/>
      <c r="M70" s="44"/>
      <c r="N70" s="235"/>
    </row>
    <row r="71" spans="1:14" ht="12.75">
      <c r="A71" s="116">
        <f t="shared" si="2"/>
        <v>64</v>
      </c>
      <c r="B71" s="106" t="s">
        <v>122</v>
      </c>
      <c r="C71" s="106" t="s">
        <v>90</v>
      </c>
      <c r="D71" s="118">
        <v>1450</v>
      </c>
      <c r="E71" s="128" t="s">
        <v>178</v>
      </c>
      <c r="F71" s="119">
        <f t="shared" si="3"/>
        <v>8.6869999999999994</v>
      </c>
      <c r="G71" s="103">
        <v>9.5</v>
      </c>
      <c r="H71" s="117">
        <v>41.26</v>
      </c>
      <c r="I71" s="103">
        <f t="shared" si="0"/>
        <v>9.73</v>
      </c>
      <c r="J71" s="103">
        <f t="shared" si="1"/>
        <v>50.989999999999995</v>
      </c>
      <c r="K71" s="146"/>
      <c r="M71" s="44"/>
      <c r="N71" s="235"/>
    </row>
    <row r="72" spans="1:14" ht="12.75">
      <c r="A72" s="116">
        <f t="shared" si="2"/>
        <v>65</v>
      </c>
      <c r="B72" s="106" t="s">
        <v>123</v>
      </c>
      <c r="C72" s="106" t="s">
        <v>90</v>
      </c>
      <c r="D72" s="118">
        <v>1450</v>
      </c>
      <c r="E72" s="128" t="s">
        <v>178</v>
      </c>
      <c r="F72" s="119">
        <f t="shared" si="3"/>
        <v>8.6869999999999994</v>
      </c>
      <c r="G72" s="103">
        <v>17</v>
      </c>
      <c r="H72" s="117">
        <v>73.84</v>
      </c>
      <c r="I72" s="103">
        <f t="shared" ref="I72:I135" si="4">ROUND(H72*23.59%,2)</f>
        <v>17.420000000000002</v>
      </c>
      <c r="J72" s="103">
        <f t="shared" ref="J72:J135" si="5">H72+I72</f>
        <v>91.26</v>
      </c>
      <c r="K72" s="146"/>
      <c r="M72" s="44"/>
      <c r="N72" s="235"/>
    </row>
    <row r="73" spans="1:14" ht="12.75">
      <c r="A73" s="116">
        <f t="shared" si="2"/>
        <v>66</v>
      </c>
      <c r="B73" s="106" t="s">
        <v>123</v>
      </c>
      <c r="C73" s="106" t="s">
        <v>90</v>
      </c>
      <c r="D73" s="118">
        <v>1450</v>
      </c>
      <c r="E73" s="128" t="s">
        <v>177</v>
      </c>
      <c r="F73" s="119">
        <f t="shared" si="3"/>
        <v>8.6869999999999994</v>
      </c>
      <c r="G73" s="103">
        <v>116</v>
      </c>
      <c r="H73" s="117">
        <v>201.54</v>
      </c>
      <c r="I73" s="103">
        <f t="shared" si="4"/>
        <v>47.54</v>
      </c>
      <c r="J73" s="103">
        <f t="shared" si="5"/>
        <v>249.07999999999998</v>
      </c>
      <c r="K73" s="146"/>
      <c r="M73" s="44"/>
      <c r="N73" s="235"/>
    </row>
    <row r="74" spans="1:14" ht="12.75">
      <c r="A74" s="116">
        <f t="shared" ref="A74:A137" si="6">A73+1</f>
        <v>67</v>
      </c>
      <c r="B74" s="106" t="s">
        <v>113</v>
      </c>
      <c r="C74" s="106" t="s">
        <v>98</v>
      </c>
      <c r="D74" s="118">
        <v>1861</v>
      </c>
      <c r="E74" s="128" t="s">
        <v>177</v>
      </c>
      <c r="F74" s="119">
        <f t="shared" ref="F74:F137" si="7">ROUND(D74/$F$4,3)</f>
        <v>11.148999999999999</v>
      </c>
      <c r="G74" s="103">
        <v>24</v>
      </c>
      <c r="H74" s="117">
        <v>53.52</v>
      </c>
      <c r="I74" s="103">
        <f t="shared" si="4"/>
        <v>12.63</v>
      </c>
      <c r="J74" s="103">
        <f t="shared" si="5"/>
        <v>66.150000000000006</v>
      </c>
      <c r="K74" s="146"/>
      <c r="M74" s="44"/>
      <c r="N74" s="235"/>
    </row>
    <row r="75" spans="1:14" s="44" customFormat="1" ht="12.75">
      <c r="A75" s="116">
        <f t="shared" si="6"/>
        <v>68</v>
      </c>
      <c r="B75" s="120" t="s">
        <v>106</v>
      </c>
      <c r="C75" s="120" t="s">
        <v>90</v>
      </c>
      <c r="D75" s="121">
        <v>1226</v>
      </c>
      <c r="E75" s="129" t="s">
        <v>177</v>
      </c>
      <c r="F75" s="119">
        <f t="shared" si="7"/>
        <v>7.3449999999999998</v>
      </c>
      <c r="G75" s="103">
        <v>48</v>
      </c>
      <c r="H75" s="122">
        <v>70.510000000000005</v>
      </c>
      <c r="I75" s="103">
        <f t="shared" si="4"/>
        <v>16.63</v>
      </c>
      <c r="J75" s="103">
        <f t="shared" si="5"/>
        <v>87.14</v>
      </c>
      <c r="K75" s="146"/>
      <c r="N75" s="235"/>
    </row>
    <row r="76" spans="1:14" ht="12.75">
      <c r="A76" s="116">
        <f t="shared" si="6"/>
        <v>69</v>
      </c>
      <c r="B76" s="106" t="s">
        <v>124</v>
      </c>
      <c r="C76" s="106" t="s">
        <v>87</v>
      </c>
      <c r="D76" s="118">
        <v>1523</v>
      </c>
      <c r="E76" s="128" t="s">
        <v>177</v>
      </c>
      <c r="F76" s="119">
        <f t="shared" si="7"/>
        <v>9.1240000000000006</v>
      </c>
      <c r="G76" s="103">
        <v>36</v>
      </c>
      <c r="H76" s="117">
        <v>65.69</v>
      </c>
      <c r="I76" s="103">
        <f t="shared" si="4"/>
        <v>15.5</v>
      </c>
      <c r="J76" s="103">
        <f t="shared" si="5"/>
        <v>81.19</v>
      </c>
      <c r="K76" s="146"/>
      <c r="M76" s="44"/>
      <c r="N76" s="235"/>
    </row>
    <row r="77" spans="1:14" ht="12.75">
      <c r="A77" s="116">
        <f t="shared" si="6"/>
        <v>70</v>
      </c>
      <c r="B77" s="106" t="s">
        <v>125</v>
      </c>
      <c r="C77" s="106" t="s">
        <v>87</v>
      </c>
      <c r="D77" s="118">
        <v>1495</v>
      </c>
      <c r="E77" s="128" t="s">
        <v>177</v>
      </c>
      <c r="F77" s="119">
        <f t="shared" si="7"/>
        <v>8.9559999999999995</v>
      </c>
      <c r="G77" s="103">
        <v>24</v>
      </c>
      <c r="H77" s="117">
        <v>42.99</v>
      </c>
      <c r="I77" s="103">
        <f t="shared" si="4"/>
        <v>10.14</v>
      </c>
      <c r="J77" s="103">
        <f t="shared" si="5"/>
        <v>53.13</v>
      </c>
      <c r="K77" s="146"/>
      <c r="M77" s="44"/>
      <c r="N77" s="235"/>
    </row>
    <row r="78" spans="1:14" ht="12.75">
      <c r="A78" s="116">
        <f t="shared" si="6"/>
        <v>71</v>
      </c>
      <c r="B78" s="106" t="s">
        <v>126</v>
      </c>
      <c r="C78" s="106" t="s">
        <v>87</v>
      </c>
      <c r="D78" s="118">
        <v>1672</v>
      </c>
      <c r="E78" s="128" t="s">
        <v>177</v>
      </c>
      <c r="F78" s="119">
        <f t="shared" si="7"/>
        <v>10.016999999999999</v>
      </c>
      <c r="G78" s="103">
        <v>12</v>
      </c>
      <c r="H78" s="117">
        <v>24.04</v>
      </c>
      <c r="I78" s="103">
        <f t="shared" si="4"/>
        <v>5.67</v>
      </c>
      <c r="J78" s="103">
        <f t="shared" si="5"/>
        <v>29.71</v>
      </c>
      <c r="K78" s="146"/>
      <c r="M78" s="44"/>
      <c r="N78" s="235"/>
    </row>
    <row r="79" spans="1:14" ht="12.75">
      <c r="A79" s="116">
        <f t="shared" si="6"/>
        <v>72</v>
      </c>
      <c r="B79" s="106" t="s">
        <v>94</v>
      </c>
      <c r="C79" s="106" t="s">
        <v>87</v>
      </c>
      <c r="D79" s="118">
        <v>1765</v>
      </c>
      <c r="E79" s="128" t="s">
        <v>177</v>
      </c>
      <c r="F79" s="119">
        <f t="shared" si="7"/>
        <v>10.574</v>
      </c>
      <c r="G79" s="103">
        <v>12</v>
      </c>
      <c r="H79" s="117">
        <v>25.38</v>
      </c>
      <c r="I79" s="103">
        <f t="shared" si="4"/>
        <v>5.99</v>
      </c>
      <c r="J79" s="103">
        <f t="shared" si="5"/>
        <v>31.369999999999997</v>
      </c>
      <c r="K79" s="146"/>
      <c r="M79" s="44"/>
      <c r="N79" s="235"/>
    </row>
    <row r="80" spans="1:14" ht="12.75">
      <c r="A80" s="116">
        <f t="shared" si="6"/>
        <v>73</v>
      </c>
      <c r="B80" s="106" t="s">
        <v>127</v>
      </c>
      <c r="C80" s="106" t="s">
        <v>87</v>
      </c>
      <c r="D80" s="118">
        <v>1765</v>
      </c>
      <c r="E80" s="128" t="s">
        <v>177</v>
      </c>
      <c r="F80" s="119">
        <f t="shared" si="7"/>
        <v>10.574</v>
      </c>
      <c r="G80" s="103">
        <v>24</v>
      </c>
      <c r="H80" s="117">
        <v>50.76</v>
      </c>
      <c r="I80" s="103">
        <f>ROUND(H80*21.94%,2)</f>
        <v>11.14</v>
      </c>
      <c r="J80" s="103">
        <f t="shared" si="5"/>
        <v>61.9</v>
      </c>
      <c r="K80" s="146" t="s">
        <v>156</v>
      </c>
      <c r="M80" s="44"/>
      <c r="N80" s="235"/>
    </row>
    <row r="81" spans="1:14" ht="12.75">
      <c r="A81" s="116">
        <f t="shared" si="6"/>
        <v>74</v>
      </c>
      <c r="B81" s="106" t="s">
        <v>128</v>
      </c>
      <c r="C81" s="106" t="s">
        <v>98</v>
      </c>
      <c r="D81" s="118">
        <v>1882</v>
      </c>
      <c r="E81" s="128" t="s">
        <v>177</v>
      </c>
      <c r="F81" s="119">
        <f t="shared" si="7"/>
        <v>11.275</v>
      </c>
      <c r="G81" s="103">
        <v>24</v>
      </c>
      <c r="H81" s="117">
        <v>54.12</v>
      </c>
      <c r="I81" s="103">
        <f t="shared" si="4"/>
        <v>12.77</v>
      </c>
      <c r="J81" s="103">
        <f t="shared" si="5"/>
        <v>66.89</v>
      </c>
      <c r="K81" s="146"/>
      <c r="M81" s="44"/>
      <c r="N81" s="235"/>
    </row>
    <row r="82" spans="1:14" ht="12.75">
      <c r="A82" s="116">
        <f t="shared" si="6"/>
        <v>75</v>
      </c>
      <c r="B82" s="106" t="s">
        <v>114</v>
      </c>
      <c r="C82" s="106" t="s">
        <v>87</v>
      </c>
      <c r="D82" s="118">
        <v>1503</v>
      </c>
      <c r="E82" s="128" t="s">
        <v>177</v>
      </c>
      <c r="F82" s="119">
        <f t="shared" si="7"/>
        <v>9.0039999999999996</v>
      </c>
      <c r="G82" s="103">
        <v>13</v>
      </c>
      <c r="H82" s="117">
        <v>23.41</v>
      </c>
      <c r="I82" s="103">
        <f t="shared" si="4"/>
        <v>5.52</v>
      </c>
      <c r="J82" s="103">
        <f t="shared" si="5"/>
        <v>28.93</v>
      </c>
      <c r="K82" s="146"/>
      <c r="M82" s="44"/>
      <c r="N82" s="235"/>
    </row>
    <row r="83" spans="1:14" ht="12.75">
      <c r="A83" s="116">
        <f t="shared" si="6"/>
        <v>76</v>
      </c>
      <c r="B83" s="106" t="s">
        <v>129</v>
      </c>
      <c r="C83" s="106" t="s">
        <v>90</v>
      </c>
      <c r="D83" s="118">
        <v>1222</v>
      </c>
      <c r="E83" s="128" t="s">
        <v>177</v>
      </c>
      <c r="F83" s="119">
        <f t="shared" si="7"/>
        <v>7.3209999999999997</v>
      </c>
      <c r="G83" s="103">
        <v>36</v>
      </c>
      <c r="H83" s="117">
        <v>52.71</v>
      </c>
      <c r="I83" s="103">
        <f t="shared" si="4"/>
        <v>12.43</v>
      </c>
      <c r="J83" s="103">
        <f t="shared" si="5"/>
        <v>65.14</v>
      </c>
      <c r="K83" s="146"/>
      <c r="M83" s="44"/>
      <c r="N83" s="235"/>
    </row>
    <row r="84" spans="1:14" ht="12.75">
      <c r="A84" s="116">
        <f t="shared" si="6"/>
        <v>77</v>
      </c>
      <c r="B84" s="106" t="s">
        <v>97</v>
      </c>
      <c r="C84" s="106" t="s">
        <v>89</v>
      </c>
      <c r="D84" s="118">
        <v>1425</v>
      </c>
      <c r="E84" s="128" t="s">
        <v>177</v>
      </c>
      <c r="F84" s="119">
        <f t="shared" si="7"/>
        <v>8.5370000000000008</v>
      </c>
      <c r="G84" s="103">
        <v>12</v>
      </c>
      <c r="H84" s="117">
        <v>20.49</v>
      </c>
      <c r="I84" s="103">
        <f t="shared" si="4"/>
        <v>4.83</v>
      </c>
      <c r="J84" s="103">
        <f t="shared" si="5"/>
        <v>25.32</v>
      </c>
      <c r="K84" s="146"/>
      <c r="M84" s="44"/>
      <c r="N84" s="235"/>
    </row>
    <row r="85" spans="1:14" ht="12.75">
      <c r="A85" s="116">
        <f t="shared" si="6"/>
        <v>78</v>
      </c>
      <c r="B85" s="106" t="s">
        <v>95</v>
      </c>
      <c r="C85" s="106" t="s">
        <v>89</v>
      </c>
      <c r="D85" s="118">
        <v>1547</v>
      </c>
      <c r="E85" s="128" t="s">
        <v>177</v>
      </c>
      <c r="F85" s="119">
        <f t="shared" si="7"/>
        <v>9.2680000000000007</v>
      </c>
      <c r="G85" s="103">
        <v>36</v>
      </c>
      <c r="H85" s="117">
        <v>66.73</v>
      </c>
      <c r="I85" s="103">
        <f t="shared" si="4"/>
        <v>15.74</v>
      </c>
      <c r="J85" s="103">
        <f t="shared" si="5"/>
        <v>82.47</v>
      </c>
      <c r="K85" s="146"/>
      <c r="M85" s="44"/>
      <c r="N85" s="235"/>
    </row>
    <row r="86" spans="1:14" ht="12.75">
      <c r="A86" s="116">
        <f t="shared" si="6"/>
        <v>79</v>
      </c>
      <c r="B86" s="106" t="s">
        <v>129</v>
      </c>
      <c r="C86" s="106" t="s">
        <v>89</v>
      </c>
      <c r="D86" s="118">
        <v>1405</v>
      </c>
      <c r="E86" s="128" t="s">
        <v>177</v>
      </c>
      <c r="F86" s="119">
        <f t="shared" si="7"/>
        <v>8.4169999999999998</v>
      </c>
      <c r="G86" s="103">
        <v>12</v>
      </c>
      <c r="H86" s="117">
        <v>20.2</v>
      </c>
      <c r="I86" s="103">
        <f t="shared" si="4"/>
        <v>4.7699999999999996</v>
      </c>
      <c r="J86" s="103">
        <f t="shared" si="5"/>
        <v>24.97</v>
      </c>
      <c r="K86" s="146"/>
      <c r="M86" s="44"/>
      <c r="N86" s="235"/>
    </row>
    <row r="87" spans="1:14" ht="12.75">
      <c r="A87" s="116">
        <f t="shared" si="6"/>
        <v>80</v>
      </c>
      <c r="B87" s="106" t="s">
        <v>104</v>
      </c>
      <c r="C87" s="106" t="s">
        <v>98</v>
      </c>
      <c r="D87" s="118">
        <v>2165</v>
      </c>
      <c r="E87" s="128" t="s">
        <v>177</v>
      </c>
      <c r="F87" s="119">
        <f t="shared" si="7"/>
        <v>12.97</v>
      </c>
      <c r="G87" s="103">
        <v>15</v>
      </c>
      <c r="H87" s="117">
        <v>38.909999999999997</v>
      </c>
      <c r="I87" s="103">
        <f t="shared" si="4"/>
        <v>9.18</v>
      </c>
      <c r="J87" s="103">
        <f t="shared" si="5"/>
        <v>48.089999999999996</v>
      </c>
      <c r="K87" s="146"/>
      <c r="M87" s="44"/>
      <c r="N87" s="235"/>
    </row>
    <row r="88" spans="1:14" ht="12.75">
      <c r="A88" s="116">
        <f t="shared" si="6"/>
        <v>81</v>
      </c>
      <c r="B88" s="106" t="s">
        <v>130</v>
      </c>
      <c r="C88" s="106" t="s">
        <v>89</v>
      </c>
      <c r="D88" s="118">
        <v>1561</v>
      </c>
      <c r="E88" s="128" t="s">
        <v>177</v>
      </c>
      <c r="F88" s="119">
        <f t="shared" si="7"/>
        <v>9.3520000000000003</v>
      </c>
      <c r="G88" s="103">
        <v>25</v>
      </c>
      <c r="H88" s="117">
        <v>46.76</v>
      </c>
      <c r="I88" s="103">
        <f t="shared" si="4"/>
        <v>11.03</v>
      </c>
      <c r="J88" s="103">
        <f t="shared" si="5"/>
        <v>57.79</v>
      </c>
      <c r="K88" s="146"/>
      <c r="M88" s="44"/>
      <c r="N88" s="235"/>
    </row>
    <row r="89" spans="1:14" ht="12.75">
      <c r="A89" s="116">
        <f t="shared" si="6"/>
        <v>82</v>
      </c>
      <c r="B89" s="106" t="s">
        <v>106</v>
      </c>
      <c r="C89" s="106" t="s">
        <v>175</v>
      </c>
      <c r="D89" s="118">
        <v>1656</v>
      </c>
      <c r="E89" s="128" t="s">
        <v>177</v>
      </c>
      <c r="F89" s="119">
        <f t="shared" si="7"/>
        <v>9.9209999999999994</v>
      </c>
      <c r="G89" s="103">
        <v>36</v>
      </c>
      <c r="H89" s="117">
        <v>71.430000000000007</v>
      </c>
      <c r="I89" s="103">
        <f t="shared" si="4"/>
        <v>16.850000000000001</v>
      </c>
      <c r="J89" s="103">
        <f t="shared" si="5"/>
        <v>88.28</v>
      </c>
      <c r="K89" s="146"/>
      <c r="M89" s="44"/>
      <c r="N89" s="235"/>
    </row>
    <row r="90" spans="1:14" ht="12.75">
      <c r="A90" s="116">
        <f t="shared" si="6"/>
        <v>83</v>
      </c>
      <c r="B90" s="106" t="s">
        <v>93</v>
      </c>
      <c r="C90" s="106" t="s">
        <v>89</v>
      </c>
      <c r="D90" s="118">
        <v>1472</v>
      </c>
      <c r="E90" s="128" t="s">
        <v>177</v>
      </c>
      <c r="F90" s="119">
        <f t="shared" si="7"/>
        <v>8.8190000000000008</v>
      </c>
      <c r="G90" s="103">
        <v>12</v>
      </c>
      <c r="H90" s="117">
        <v>21.17</v>
      </c>
      <c r="I90" s="103">
        <f t="shared" si="4"/>
        <v>4.99</v>
      </c>
      <c r="J90" s="103">
        <f t="shared" si="5"/>
        <v>26.160000000000004</v>
      </c>
      <c r="K90" s="146"/>
      <c r="M90" s="44"/>
      <c r="N90" s="235"/>
    </row>
    <row r="91" spans="1:14" ht="17.25" customHeight="1">
      <c r="A91" s="116">
        <f t="shared" si="6"/>
        <v>84</v>
      </c>
      <c r="B91" s="106" t="s">
        <v>131</v>
      </c>
      <c r="C91" s="106" t="s">
        <v>87</v>
      </c>
      <c r="D91" s="118">
        <v>1722</v>
      </c>
      <c r="E91" s="128" t="s">
        <v>177</v>
      </c>
      <c r="F91" s="119">
        <f t="shared" si="7"/>
        <v>10.316000000000001</v>
      </c>
      <c r="G91" s="103">
        <v>12</v>
      </c>
      <c r="H91" s="117">
        <v>24.76</v>
      </c>
      <c r="I91" s="103">
        <f>ROUND(H91*23.59%,2)-0.01</f>
        <v>5.83</v>
      </c>
      <c r="J91" s="103">
        <f t="shared" si="5"/>
        <v>30.590000000000003</v>
      </c>
      <c r="K91" s="146"/>
      <c r="M91" s="44"/>
      <c r="N91" s="235"/>
    </row>
    <row r="92" spans="1:14" ht="12.75">
      <c r="A92" s="116">
        <f t="shared" si="6"/>
        <v>85</v>
      </c>
      <c r="B92" s="106" t="s">
        <v>130</v>
      </c>
      <c r="C92" s="106" t="s">
        <v>89</v>
      </c>
      <c r="D92" s="118">
        <v>1533</v>
      </c>
      <c r="E92" s="128" t="s">
        <v>177</v>
      </c>
      <c r="F92" s="119">
        <f t="shared" si="7"/>
        <v>9.1839999999999993</v>
      </c>
      <c r="G92" s="103">
        <v>13</v>
      </c>
      <c r="H92" s="117">
        <v>23.88</v>
      </c>
      <c r="I92" s="103">
        <f t="shared" si="4"/>
        <v>5.63</v>
      </c>
      <c r="J92" s="103">
        <f t="shared" si="5"/>
        <v>29.509999999999998</v>
      </c>
      <c r="K92" s="146"/>
      <c r="M92" s="44"/>
      <c r="N92" s="235"/>
    </row>
    <row r="93" spans="1:14" ht="12.75">
      <c r="A93" s="116">
        <f t="shared" si="6"/>
        <v>86</v>
      </c>
      <c r="B93" s="106" t="s">
        <v>131</v>
      </c>
      <c r="C93" s="106" t="s">
        <v>87</v>
      </c>
      <c r="D93" s="118">
        <v>1722</v>
      </c>
      <c r="E93" s="128" t="s">
        <v>177</v>
      </c>
      <c r="F93" s="119">
        <f t="shared" si="7"/>
        <v>10.316000000000001</v>
      </c>
      <c r="G93" s="103">
        <v>12</v>
      </c>
      <c r="H93" s="117">
        <v>24.76</v>
      </c>
      <c r="I93" s="103">
        <f t="shared" si="4"/>
        <v>5.84</v>
      </c>
      <c r="J93" s="103">
        <f t="shared" si="5"/>
        <v>30.6</v>
      </c>
      <c r="K93" s="146"/>
      <c r="M93" s="44"/>
      <c r="N93" s="235"/>
    </row>
    <row r="94" spans="1:14" ht="12.75">
      <c r="A94" s="116">
        <f t="shared" si="6"/>
        <v>87</v>
      </c>
      <c r="B94" s="106" t="s">
        <v>151</v>
      </c>
      <c r="C94" s="106" t="s">
        <v>89</v>
      </c>
      <c r="D94" s="118">
        <v>1425</v>
      </c>
      <c r="E94" s="128" t="s">
        <v>177</v>
      </c>
      <c r="F94" s="119">
        <f t="shared" si="7"/>
        <v>8.5370000000000008</v>
      </c>
      <c r="G94" s="103">
        <v>12</v>
      </c>
      <c r="H94" s="117">
        <v>20.49</v>
      </c>
      <c r="I94" s="103">
        <f t="shared" si="4"/>
        <v>4.83</v>
      </c>
      <c r="J94" s="103">
        <f t="shared" si="5"/>
        <v>25.32</v>
      </c>
      <c r="K94" s="146"/>
      <c r="M94" s="44"/>
      <c r="N94" s="235"/>
    </row>
    <row r="95" spans="1:14" ht="12.75">
      <c r="A95" s="116">
        <f t="shared" si="6"/>
        <v>88</v>
      </c>
      <c r="B95" s="106" t="s">
        <v>92</v>
      </c>
      <c r="C95" s="106" t="s">
        <v>98</v>
      </c>
      <c r="D95" s="118">
        <v>1680</v>
      </c>
      <c r="E95" s="128" t="s">
        <v>177</v>
      </c>
      <c r="F95" s="119">
        <f t="shared" si="7"/>
        <v>10.065</v>
      </c>
      <c r="G95" s="103">
        <v>36</v>
      </c>
      <c r="H95" s="117">
        <v>72.47</v>
      </c>
      <c r="I95" s="103">
        <f t="shared" si="4"/>
        <v>17.100000000000001</v>
      </c>
      <c r="J95" s="103">
        <f t="shared" si="5"/>
        <v>89.57</v>
      </c>
      <c r="K95" s="146"/>
      <c r="M95" s="44"/>
      <c r="N95" s="235"/>
    </row>
    <row r="96" spans="1:14" ht="12.75">
      <c r="A96" s="116">
        <f t="shared" si="6"/>
        <v>89</v>
      </c>
      <c r="B96" s="106" t="s">
        <v>101</v>
      </c>
      <c r="C96" s="106" t="s">
        <v>89</v>
      </c>
      <c r="D96" s="118">
        <v>1581</v>
      </c>
      <c r="E96" s="128" t="s">
        <v>177</v>
      </c>
      <c r="F96" s="119">
        <f t="shared" si="7"/>
        <v>9.4719999999999995</v>
      </c>
      <c r="G96" s="103">
        <v>36</v>
      </c>
      <c r="H96" s="117">
        <v>68.2</v>
      </c>
      <c r="I96" s="103">
        <f>ROUND(H96*23.59%,2)-0.01</f>
        <v>16.079999999999998</v>
      </c>
      <c r="J96" s="103">
        <f t="shared" si="5"/>
        <v>84.28</v>
      </c>
      <c r="K96" s="146"/>
      <c r="M96" s="44"/>
      <c r="N96" s="235"/>
    </row>
    <row r="97" spans="1:14" s="44" customFormat="1" ht="12.75">
      <c r="A97" s="116">
        <f t="shared" si="6"/>
        <v>90</v>
      </c>
      <c r="B97" s="120" t="s">
        <v>94</v>
      </c>
      <c r="C97" s="120" t="s">
        <v>89</v>
      </c>
      <c r="D97" s="121">
        <v>1425</v>
      </c>
      <c r="E97" s="129" t="s">
        <v>177</v>
      </c>
      <c r="F97" s="119">
        <f t="shared" si="7"/>
        <v>8.5370000000000008</v>
      </c>
      <c r="G97" s="103">
        <v>48</v>
      </c>
      <c r="H97" s="122">
        <v>81.96</v>
      </c>
      <c r="I97" s="103">
        <f>ROUND(H97*23.59%,2)-0.01</f>
        <v>19.319999999999997</v>
      </c>
      <c r="J97" s="103">
        <f t="shared" si="5"/>
        <v>101.27999999999999</v>
      </c>
      <c r="K97" s="146"/>
      <c r="N97" s="235"/>
    </row>
    <row r="98" spans="1:14" ht="12.75">
      <c r="A98" s="116">
        <f t="shared" si="6"/>
        <v>91</v>
      </c>
      <c r="B98" s="106" t="s">
        <v>100</v>
      </c>
      <c r="C98" s="106" t="s">
        <v>87</v>
      </c>
      <c r="D98" s="118">
        <v>1640</v>
      </c>
      <c r="E98" s="128" t="s">
        <v>177</v>
      </c>
      <c r="F98" s="119">
        <f t="shared" si="7"/>
        <v>9.8249999999999993</v>
      </c>
      <c r="G98" s="103">
        <v>24</v>
      </c>
      <c r="H98" s="117">
        <v>47.16</v>
      </c>
      <c r="I98" s="103">
        <f t="shared" si="4"/>
        <v>11.13</v>
      </c>
      <c r="J98" s="103">
        <f t="shared" si="5"/>
        <v>58.29</v>
      </c>
      <c r="K98" s="146"/>
      <c r="M98" s="44"/>
      <c r="N98" s="235"/>
    </row>
    <row r="99" spans="1:14" ht="12.75">
      <c r="A99" s="116">
        <f t="shared" si="6"/>
        <v>92</v>
      </c>
      <c r="B99" s="106" t="s">
        <v>96</v>
      </c>
      <c r="C99" s="106" t="s">
        <v>89</v>
      </c>
      <c r="D99" s="118">
        <v>1472</v>
      </c>
      <c r="E99" s="128" t="s">
        <v>177</v>
      </c>
      <c r="F99" s="119">
        <f t="shared" si="7"/>
        <v>8.8190000000000008</v>
      </c>
      <c r="G99" s="103">
        <v>12</v>
      </c>
      <c r="H99" s="117">
        <v>21.17</v>
      </c>
      <c r="I99" s="103">
        <f>ROUND(H99*23.59%,2)-0.01</f>
        <v>4.9800000000000004</v>
      </c>
      <c r="J99" s="103">
        <f t="shared" si="5"/>
        <v>26.150000000000002</v>
      </c>
      <c r="K99" s="146"/>
      <c r="M99" s="44"/>
      <c r="N99" s="235"/>
    </row>
    <row r="100" spans="1:14" ht="12.75">
      <c r="A100" s="116">
        <f t="shared" si="6"/>
        <v>93</v>
      </c>
      <c r="B100" s="106" t="s">
        <v>120</v>
      </c>
      <c r="C100" s="106" t="s">
        <v>89</v>
      </c>
      <c r="D100" s="118">
        <v>1581</v>
      </c>
      <c r="E100" s="128" t="s">
        <v>177</v>
      </c>
      <c r="F100" s="119">
        <f t="shared" si="7"/>
        <v>9.4719999999999995</v>
      </c>
      <c r="G100" s="103">
        <v>24</v>
      </c>
      <c r="H100" s="117">
        <v>45.47</v>
      </c>
      <c r="I100" s="103">
        <f>ROUND(H100*23.59%,2)-0.01</f>
        <v>10.72</v>
      </c>
      <c r="J100" s="103">
        <f t="shared" si="5"/>
        <v>56.19</v>
      </c>
      <c r="K100" s="146"/>
      <c r="M100" s="44"/>
      <c r="N100" s="235"/>
    </row>
    <row r="101" spans="1:14" ht="12.75">
      <c r="A101" s="116">
        <f t="shared" si="6"/>
        <v>94</v>
      </c>
      <c r="B101" s="106" t="s">
        <v>104</v>
      </c>
      <c r="C101" s="106" t="s">
        <v>87</v>
      </c>
      <c r="D101" s="118">
        <v>1640</v>
      </c>
      <c r="E101" s="128" t="s">
        <v>177</v>
      </c>
      <c r="F101" s="119">
        <f t="shared" si="7"/>
        <v>9.8249999999999993</v>
      </c>
      <c r="G101" s="103">
        <v>27</v>
      </c>
      <c r="H101" s="117">
        <v>53.06</v>
      </c>
      <c r="I101" s="103">
        <f t="shared" si="4"/>
        <v>12.52</v>
      </c>
      <c r="J101" s="103">
        <f t="shared" si="5"/>
        <v>65.58</v>
      </c>
      <c r="K101" s="146"/>
      <c r="M101" s="44"/>
      <c r="N101" s="235"/>
    </row>
    <row r="102" spans="1:14" ht="12.75">
      <c r="A102" s="116">
        <f t="shared" si="6"/>
        <v>95</v>
      </c>
      <c r="B102" s="106" t="s">
        <v>93</v>
      </c>
      <c r="C102" s="106" t="s">
        <v>89</v>
      </c>
      <c r="D102" s="118">
        <v>1472</v>
      </c>
      <c r="E102" s="128" t="s">
        <v>177</v>
      </c>
      <c r="F102" s="119">
        <f t="shared" si="7"/>
        <v>8.8190000000000008</v>
      </c>
      <c r="G102" s="103">
        <v>24</v>
      </c>
      <c r="H102" s="117">
        <v>42.33</v>
      </c>
      <c r="I102" s="103">
        <f>ROUND(H102*23.59%,2)-0.01</f>
        <v>9.98</v>
      </c>
      <c r="J102" s="103">
        <f t="shared" si="5"/>
        <v>52.31</v>
      </c>
      <c r="K102" s="146"/>
      <c r="M102" s="44"/>
      <c r="N102" s="235"/>
    </row>
    <row r="103" spans="1:14" ht="12.75">
      <c r="A103" s="116">
        <f t="shared" si="6"/>
        <v>96</v>
      </c>
      <c r="B103" s="106" t="s">
        <v>118</v>
      </c>
      <c r="C103" s="106" t="s">
        <v>89</v>
      </c>
      <c r="D103" s="118">
        <v>1425</v>
      </c>
      <c r="E103" s="128" t="s">
        <v>177</v>
      </c>
      <c r="F103" s="119">
        <f t="shared" si="7"/>
        <v>8.5370000000000008</v>
      </c>
      <c r="G103" s="103">
        <v>24</v>
      </c>
      <c r="H103" s="117">
        <v>40.98</v>
      </c>
      <c r="I103" s="103">
        <f t="shared" si="4"/>
        <v>9.67</v>
      </c>
      <c r="J103" s="103">
        <f t="shared" si="5"/>
        <v>50.65</v>
      </c>
      <c r="K103" s="146"/>
      <c r="M103" s="44"/>
      <c r="N103" s="235"/>
    </row>
    <row r="104" spans="1:14" ht="12.75">
      <c r="A104" s="116">
        <f t="shared" si="6"/>
        <v>97</v>
      </c>
      <c r="B104" s="106" t="s">
        <v>130</v>
      </c>
      <c r="C104" s="106" t="s">
        <v>87</v>
      </c>
      <c r="D104" s="118">
        <v>1611</v>
      </c>
      <c r="E104" s="128" t="s">
        <v>177</v>
      </c>
      <c r="F104" s="119">
        <f t="shared" si="7"/>
        <v>9.6509999999999998</v>
      </c>
      <c r="G104" s="103">
        <v>26</v>
      </c>
      <c r="H104" s="117">
        <v>50.19</v>
      </c>
      <c r="I104" s="103">
        <f t="shared" si="4"/>
        <v>11.84</v>
      </c>
      <c r="J104" s="103">
        <f t="shared" si="5"/>
        <v>62.03</v>
      </c>
      <c r="K104" s="146"/>
      <c r="M104" s="44"/>
      <c r="N104" s="235"/>
    </row>
    <row r="105" spans="1:14" ht="12.75">
      <c r="A105" s="116">
        <f t="shared" si="6"/>
        <v>98</v>
      </c>
      <c r="B105" s="106" t="s">
        <v>146</v>
      </c>
      <c r="C105" s="106" t="s">
        <v>87</v>
      </c>
      <c r="D105" s="118">
        <v>1591</v>
      </c>
      <c r="E105" s="128" t="s">
        <v>177</v>
      </c>
      <c r="F105" s="119">
        <f t="shared" si="7"/>
        <v>9.532</v>
      </c>
      <c r="G105" s="103">
        <v>12</v>
      </c>
      <c r="H105" s="117">
        <v>22.88</v>
      </c>
      <c r="I105" s="103">
        <f t="shared" si="4"/>
        <v>5.4</v>
      </c>
      <c r="J105" s="103">
        <f t="shared" si="5"/>
        <v>28.28</v>
      </c>
      <c r="K105" s="146"/>
      <c r="M105" s="44"/>
      <c r="N105" s="235"/>
    </row>
    <row r="106" spans="1:14" ht="12.75">
      <c r="A106" s="116">
        <f t="shared" si="6"/>
        <v>99</v>
      </c>
      <c r="B106" s="106" t="s">
        <v>126</v>
      </c>
      <c r="C106" s="106" t="s">
        <v>98</v>
      </c>
      <c r="D106" s="118">
        <v>1791</v>
      </c>
      <c r="E106" s="128" t="s">
        <v>177</v>
      </c>
      <c r="F106" s="119">
        <f t="shared" si="7"/>
        <v>10.73</v>
      </c>
      <c r="G106" s="103">
        <v>12</v>
      </c>
      <c r="H106" s="117">
        <v>25.75</v>
      </c>
      <c r="I106" s="103">
        <f t="shared" si="4"/>
        <v>6.07</v>
      </c>
      <c r="J106" s="103">
        <f t="shared" si="5"/>
        <v>31.82</v>
      </c>
      <c r="K106" s="146"/>
      <c r="M106" s="44"/>
      <c r="N106" s="235"/>
    </row>
    <row r="107" spans="1:14" ht="12.75">
      <c r="A107" s="116">
        <f t="shared" si="6"/>
        <v>100</v>
      </c>
      <c r="B107" s="106" t="s">
        <v>106</v>
      </c>
      <c r="C107" s="106" t="s">
        <v>90</v>
      </c>
      <c r="D107" s="118">
        <v>1206</v>
      </c>
      <c r="E107" s="128" t="s">
        <v>177</v>
      </c>
      <c r="F107" s="119">
        <f t="shared" si="7"/>
        <v>7.2249999999999996</v>
      </c>
      <c r="G107" s="103">
        <v>36</v>
      </c>
      <c r="H107" s="117">
        <v>52.02</v>
      </c>
      <c r="I107" s="103">
        <f t="shared" si="4"/>
        <v>12.27</v>
      </c>
      <c r="J107" s="103">
        <f t="shared" si="5"/>
        <v>64.290000000000006</v>
      </c>
      <c r="K107" s="146"/>
      <c r="M107" s="44"/>
      <c r="N107" s="235"/>
    </row>
    <row r="108" spans="1:14" ht="12.75">
      <c r="A108" s="116">
        <f t="shared" si="6"/>
        <v>101</v>
      </c>
      <c r="B108" s="106" t="s">
        <v>128</v>
      </c>
      <c r="C108" s="106" t="s">
        <v>90</v>
      </c>
      <c r="D108" s="118">
        <v>1268</v>
      </c>
      <c r="E108" s="128" t="s">
        <v>177</v>
      </c>
      <c r="F108" s="119">
        <f t="shared" si="7"/>
        <v>7.5960000000000001</v>
      </c>
      <c r="G108" s="103">
        <v>12</v>
      </c>
      <c r="H108" s="117">
        <v>18.23</v>
      </c>
      <c r="I108" s="103">
        <f t="shared" si="4"/>
        <v>4.3</v>
      </c>
      <c r="J108" s="103">
        <f t="shared" si="5"/>
        <v>22.53</v>
      </c>
      <c r="K108" s="146"/>
      <c r="M108" s="44"/>
      <c r="N108" s="235"/>
    </row>
    <row r="109" spans="1:14" ht="12.75">
      <c r="A109" s="116">
        <f t="shared" si="6"/>
        <v>102</v>
      </c>
      <c r="B109" s="106" t="s">
        <v>94</v>
      </c>
      <c r="C109" s="106" t="s">
        <v>89</v>
      </c>
      <c r="D109" s="118">
        <v>1425</v>
      </c>
      <c r="E109" s="128" t="s">
        <v>177</v>
      </c>
      <c r="F109" s="119">
        <f t="shared" si="7"/>
        <v>8.5370000000000008</v>
      </c>
      <c r="G109" s="103">
        <v>12</v>
      </c>
      <c r="H109" s="117">
        <v>20.49</v>
      </c>
      <c r="I109" s="103">
        <f t="shared" si="4"/>
        <v>4.83</v>
      </c>
      <c r="J109" s="103">
        <f t="shared" si="5"/>
        <v>25.32</v>
      </c>
      <c r="K109" s="146"/>
      <c r="M109" s="44"/>
      <c r="N109" s="235"/>
    </row>
    <row r="110" spans="1:14" ht="12.75">
      <c r="A110" s="116">
        <f t="shared" si="6"/>
        <v>103</v>
      </c>
      <c r="B110" s="106" t="s">
        <v>127</v>
      </c>
      <c r="C110" s="106" t="s">
        <v>89</v>
      </c>
      <c r="D110" s="118">
        <v>1546</v>
      </c>
      <c r="E110" s="128" t="s">
        <v>177</v>
      </c>
      <c r="F110" s="119">
        <f t="shared" si="7"/>
        <v>9.2620000000000005</v>
      </c>
      <c r="G110" s="103">
        <v>12</v>
      </c>
      <c r="H110" s="117">
        <v>22.23</v>
      </c>
      <c r="I110" s="103">
        <f t="shared" si="4"/>
        <v>5.24</v>
      </c>
      <c r="J110" s="103">
        <f t="shared" si="5"/>
        <v>27.47</v>
      </c>
      <c r="K110" s="146"/>
      <c r="M110" s="44"/>
      <c r="N110" s="235"/>
    </row>
    <row r="111" spans="1:14" ht="12.75">
      <c r="A111" s="116">
        <f t="shared" si="6"/>
        <v>104</v>
      </c>
      <c r="B111" s="106" t="s">
        <v>123</v>
      </c>
      <c r="C111" s="106" t="s">
        <v>134</v>
      </c>
      <c r="D111" s="118">
        <v>2146</v>
      </c>
      <c r="E111" s="128" t="s">
        <v>177</v>
      </c>
      <c r="F111" s="119">
        <f t="shared" si="7"/>
        <v>12.856</v>
      </c>
      <c r="G111" s="103">
        <v>116</v>
      </c>
      <c r="H111" s="117">
        <v>298.26</v>
      </c>
      <c r="I111" s="103">
        <f t="shared" si="4"/>
        <v>70.36</v>
      </c>
      <c r="J111" s="103">
        <f t="shared" si="5"/>
        <v>368.62</v>
      </c>
      <c r="K111" s="146"/>
      <c r="M111" s="44"/>
      <c r="N111" s="235"/>
    </row>
    <row r="112" spans="1:14" ht="12.75">
      <c r="A112" s="116">
        <f t="shared" si="6"/>
        <v>105</v>
      </c>
      <c r="B112" s="106" t="s">
        <v>123</v>
      </c>
      <c r="C112" s="106" t="s">
        <v>134</v>
      </c>
      <c r="D112" s="118">
        <v>2146</v>
      </c>
      <c r="E112" s="128" t="s">
        <v>178</v>
      </c>
      <c r="F112" s="119">
        <f t="shared" si="7"/>
        <v>12.856</v>
      </c>
      <c r="G112" s="103">
        <v>17</v>
      </c>
      <c r="H112" s="117">
        <v>109.28</v>
      </c>
      <c r="I112" s="103">
        <f>ROUND(H112*23.59%,2)-0.01</f>
        <v>25.77</v>
      </c>
      <c r="J112" s="103">
        <f t="shared" si="5"/>
        <v>135.05000000000001</v>
      </c>
      <c r="K112" s="146"/>
      <c r="M112" s="44"/>
      <c r="N112" s="235"/>
    </row>
    <row r="113" spans="1:14" ht="12.75">
      <c r="A113" s="116">
        <f t="shared" si="6"/>
        <v>106</v>
      </c>
      <c r="B113" s="106" t="s">
        <v>91</v>
      </c>
      <c r="C113" s="106" t="s">
        <v>89</v>
      </c>
      <c r="D113" s="118">
        <v>1561</v>
      </c>
      <c r="E113" s="128" t="s">
        <v>177</v>
      </c>
      <c r="F113" s="119">
        <f t="shared" si="7"/>
        <v>9.3520000000000003</v>
      </c>
      <c r="G113" s="103">
        <v>12</v>
      </c>
      <c r="H113" s="117">
        <v>22.44</v>
      </c>
      <c r="I113" s="103">
        <f>ROUND(H113*23.59%,2)-0.01</f>
        <v>5.28</v>
      </c>
      <c r="J113" s="103">
        <f t="shared" si="5"/>
        <v>27.720000000000002</v>
      </c>
      <c r="K113" s="146"/>
      <c r="M113" s="44"/>
      <c r="N113" s="235"/>
    </row>
    <row r="114" spans="1:14" ht="12.75">
      <c r="A114" s="116">
        <f t="shared" si="6"/>
        <v>107</v>
      </c>
      <c r="B114" s="106" t="s">
        <v>114</v>
      </c>
      <c r="C114" s="106" t="s">
        <v>89</v>
      </c>
      <c r="D114" s="118">
        <v>1452</v>
      </c>
      <c r="E114" s="128" t="s">
        <v>177</v>
      </c>
      <c r="F114" s="119">
        <f t="shared" si="7"/>
        <v>8.6989999999999998</v>
      </c>
      <c r="G114" s="103">
        <v>27</v>
      </c>
      <c r="H114" s="117">
        <v>46.97</v>
      </c>
      <c r="I114" s="103">
        <f t="shared" si="4"/>
        <v>11.08</v>
      </c>
      <c r="J114" s="103">
        <f t="shared" si="5"/>
        <v>58.05</v>
      </c>
      <c r="K114" s="146"/>
      <c r="M114" s="44"/>
      <c r="N114" s="235"/>
    </row>
    <row r="115" spans="1:14" ht="12.75">
      <c r="A115" s="116">
        <f t="shared" si="6"/>
        <v>108</v>
      </c>
      <c r="B115" s="106" t="s">
        <v>91</v>
      </c>
      <c r="C115" s="106" t="s">
        <v>98</v>
      </c>
      <c r="D115" s="118">
        <v>1861</v>
      </c>
      <c r="E115" s="128" t="s">
        <v>177</v>
      </c>
      <c r="F115" s="119">
        <f t="shared" si="7"/>
        <v>11.148999999999999</v>
      </c>
      <c r="G115" s="103">
        <v>22</v>
      </c>
      <c r="H115" s="117">
        <v>49.06</v>
      </c>
      <c r="I115" s="103">
        <f t="shared" si="4"/>
        <v>11.57</v>
      </c>
      <c r="J115" s="103">
        <f t="shared" si="5"/>
        <v>60.63</v>
      </c>
      <c r="K115" s="146"/>
      <c r="M115" s="44"/>
      <c r="N115" s="235"/>
    </row>
    <row r="116" spans="1:14" ht="12.75">
      <c r="A116" s="116">
        <f t="shared" si="6"/>
        <v>109</v>
      </c>
      <c r="B116" s="106" t="s">
        <v>109</v>
      </c>
      <c r="C116" s="106" t="s">
        <v>87</v>
      </c>
      <c r="D116" s="118">
        <v>1475</v>
      </c>
      <c r="E116" s="128" t="s">
        <v>177</v>
      </c>
      <c r="F116" s="119">
        <f t="shared" si="7"/>
        <v>8.8369999999999997</v>
      </c>
      <c r="G116" s="103">
        <v>12</v>
      </c>
      <c r="H116" s="117">
        <v>21.21</v>
      </c>
      <c r="I116" s="103">
        <f t="shared" si="4"/>
        <v>5</v>
      </c>
      <c r="J116" s="103">
        <f t="shared" si="5"/>
        <v>26.21</v>
      </c>
      <c r="K116" s="146"/>
      <c r="M116" s="44"/>
      <c r="N116" s="235"/>
    </row>
    <row r="117" spans="1:14" ht="12.75">
      <c r="A117" s="116">
        <f t="shared" si="6"/>
        <v>110</v>
      </c>
      <c r="B117" s="106" t="s">
        <v>120</v>
      </c>
      <c r="C117" s="106" t="s">
        <v>87</v>
      </c>
      <c r="D117" s="118">
        <v>1640</v>
      </c>
      <c r="E117" s="128" t="s">
        <v>177</v>
      </c>
      <c r="F117" s="119">
        <f t="shared" si="7"/>
        <v>9.8249999999999993</v>
      </c>
      <c r="G117" s="103">
        <v>9</v>
      </c>
      <c r="H117" s="117">
        <v>17.690000000000001</v>
      </c>
      <c r="I117" s="103">
        <f t="shared" si="4"/>
        <v>4.17</v>
      </c>
      <c r="J117" s="103">
        <f t="shared" si="5"/>
        <v>21.86</v>
      </c>
      <c r="K117" s="146"/>
      <c r="M117" s="44"/>
      <c r="N117" s="235"/>
    </row>
    <row r="118" spans="1:14" ht="12.75">
      <c r="A118" s="116">
        <f t="shared" si="6"/>
        <v>111</v>
      </c>
      <c r="B118" s="106" t="s">
        <v>135</v>
      </c>
      <c r="C118" s="106" t="s">
        <v>87</v>
      </c>
      <c r="D118" s="118">
        <v>1475</v>
      </c>
      <c r="E118" s="128" t="s">
        <v>177</v>
      </c>
      <c r="F118" s="119">
        <f t="shared" si="7"/>
        <v>8.8369999999999997</v>
      </c>
      <c r="G118" s="103">
        <v>12</v>
      </c>
      <c r="H118" s="117">
        <v>21.21</v>
      </c>
      <c r="I118" s="103">
        <f t="shared" si="4"/>
        <v>5</v>
      </c>
      <c r="J118" s="103">
        <f t="shared" si="5"/>
        <v>26.21</v>
      </c>
      <c r="K118" s="146"/>
      <c r="M118" s="44"/>
      <c r="N118" s="235"/>
    </row>
    <row r="119" spans="1:14" ht="12.75">
      <c r="A119" s="116">
        <f t="shared" si="6"/>
        <v>112</v>
      </c>
      <c r="B119" s="106" t="s">
        <v>111</v>
      </c>
      <c r="C119" s="106" t="s">
        <v>87</v>
      </c>
      <c r="D119" s="118">
        <v>1495</v>
      </c>
      <c r="E119" s="128" t="s">
        <v>178</v>
      </c>
      <c r="F119" s="119">
        <f t="shared" si="7"/>
        <v>8.9559999999999995</v>
      </c>
      <c r="G119" s="103">
        <v>0.5</v>
      </c>
      <c r="H119" s="117">
        <v>2.2400000000000002</v>
      </c>
      <c r="I119" s="103">
        <f t="shared" si="4"/>
        <v>0.53</v>
      </c>
      <c r="J119" s="103">
        <f t="shared" si="5"/>
        <v>2.7700000000000005</v>
      </c>
      <c r="K119" s="146"/>
      <c r="M119" s="44"/>
      <c r="N119" s="235"/>
    </row>
    <row r="120" spans="1:14" ht="12.75">
      <c r="A120" s="116">
        <f t="shared" si="6"/>
        <v>113</v>
      </c>
      <c r="B120" s="106" t="s">
        <v>111</v>
      </c>
      <c r="C120" s="106" t="s">
        <v>87</v>
      </c>
      <c r="D120" s="118">
        <v>1495</v>
      </c>
      <c r="E120" s="128" t="s">
        <v>177</v>
      </c>
      <c r="F120" s="119">
        <f t="shared" si="7"/>
        <v>8.9559999999999995</v>
      </c>
      <c r="G120" s="103">
        <v>11.5</v>
      </c>
      <c r="H120" s="117">
        <v>20.6</v>
      </c>
      <c r="I120" s="103">
        <f t="shared" si="4"/>
        <v>4.8600000000000003</v>
      </c>
      <c r="J120" s="103">
        <f t="shared" si="5"/>
        <v>25.46</v>
      </c>
      <c r="K120" s="146"/>
      <c r="M120" s="44"/>
      <c r="N120" s="235"/>
    </row>
    <row r="121" spans="1:14" ht="12.75">
      <c r="A121" s="116">
        <f t="shared" si="6"/>
        <v>114</v>
      </c>
      <c r="B121" s="106" t="s">
        <v>117</v>
      </c>
      <c r="C121" s="106" t="s">
        <v>89</v>
      </c>
      <c r="D121" s="118">
        <v>1452</v>
      </c>
      <c r="E121" s="128" t="s">
        <v>177</v>
      </c>
      <c r="F121" s="119">
        <f t="shared" si="7"/>
        <v>8.6989999999999998</v>
      </c>
      <c r="G121" s="103">
        <v>12</v>
      </c>
      <c r="H121" s="117">
        <v>20.88</v>
      </c>
      <c r="I121" s="103">
        <f t="shared" si="4"/>
        <v>4.93</v>
      </c>
      <c r="J121" s="103">
        <f t="shared" si="5"/>
        <v>25.81</v>
      </c>
      <c r="K121" s="146"/>
      <c r="M121" s="44"/>
      <c r="N121" s="235"/>
    </row>
    <row r="122" spans="1:14" ht="12.75">
      <c r="A122" s="116">
        <f t="shared" si="6"/>
        <v>115</v>
      </c>
      <c r="B122" s="106" t="s">
        <v>120</v>
      </c>
      <c r="C122" s="106" t="s">
        <v>89</v>
      </c>
      <c r="D122" s="118">
        <v>1581</v>
      </c>
      <c r="E122" s="128" t="s">
        <v>177</v>
      </c>
      <c r="F122" s="119">
        <f t="shared" si="7"/>
        <v>9.4719999999999995</v>
      </c>
      <c r="G122" s="103">
        <v>36</v>
      </c>
      <c r="H122" s="117">
        <v>68.2</v>
      </c>
      <c r="I122" s="103">
        <f t="shared" si="4"/>
        <v>16.09</v>
      </c>
      <c r="J122" s="103">
        <f t="shared" si="5"/>
        <v>84.29</v>
      </c>
      <c r="K122" s="146"/>
      <c r="M122" s="44"/>
      <c r="N122" s="235"/>
    </row>
    <row r="123" spans="1:14" ht="12.75">
      <c r="A123" s="116">
        <f t="shared" si="6"/>
        <v>116</v>
      </c>
      <c r="B123" s="106" t="s">
        <v>136</v>
      </c>
      <c r="C123" s="106" t="s">
        <v>89</v>
      </c>
      <c r="D123" s="118">
        <v>1425</v>
      </c>
      <c r="E123" s="128" t="s">
        <v>177</v>
      </c>
      <c r="F123" s="119">
        <f t="shared" si="7"/>
        <v>8.5370000000000008</v>
      </c>
      <c r="G123" s="103">
        <v>60</v>
      </c>
      <c r="H123" s="117">
        <v>102.44</v>
      </c>
      <c r="I123" s="103">
        <f>ROUND(H123*23.59%,2)-0.01</f>
        <v>24.16</v>
      </c>
      <c r="J123" s="103">
        <f t="shared" si="5"/>
        <v>126.6</v>
      </c>
      <c r="K123" s="146"/>
      <c r="M123" s="44"/>
      <c r="N123" s="235"/>
    </row>
    <row r="124" spans="1:14" ht="25.5">
      <c r="A124" s="116">
        <f t="shared" si="6"/>
        <v>117</v>
      </c>
      <c r="B124" s="106" t="s">
        <v>153</v>
      </c>
      <c r="C124" s="106" t="s">
        <v>89</v>
      </c>
      <c r="D124" s="118">
        <v>1553</v>
      </c>
      <c r="E124" s="128" t="s">
        <v>177</v>
      </c>
      <c r="F124" s="119">
        <f t="shared" si="7"/>
        <v>9.3040000000000003</v>
      </c>
      <c r="G124" s="103">
        <v>12</v>
      </c>
      <c r="H124" s="117">
        <v>22.33</v>
      </c>
      <c r="I124" s="103">
        <f t="shared" si="4"/>
        <v>5.27</v>
      </c>
      <c r="J124" s="103">
        <f t="shared" si="5"/>
        <v>27.599999999999998</v>
      </c>
      <c r="K124" s="146"/>
      <c r="M124" s="44"/>
      <c r="N124" s="235"/>
    </row>
    <row r="125" spans="1:14" ht="12.75">
      <c r="A125" s="116">
        <f t="shared" si="6"/>
        <v>118</v>
      </c>
      <c r="B125" s="106" t="s">
        <v>122</v>
      </c>
      <c r="C125" s="106" t="s">
        <v>137</v>
      </c>
      <c r="D125" s="118">
        <v>1981</v>
      </c>
      <c r="E125" s="128" t="s">
        <v>178</v>
      </c>
      <c r="F125" s="119">
        <f t="shared" si="7"/>
        <v>11.868</v>
      </c>
      <c r="G125" s="103">
        <v>20</v>
      </c>
      <c r="H125" s="117">
        <v>118.68</v>
      </c>
      <c r="I125" s="103">
        <f t="shared" si="4"/>
        <v>28</v>
      </c>
      <c r="J125" s="103">
        <f t="shared" si="5"/>
        <v>146.68</v>
      </c>
      <c r="K125" s="146"/>
      <c r="M125" s="44"/>
      <c r="N125" s="235"/>
    </row>
    <row r="126" spans="1:14" ht="12.75">
      <c r="A126" s="116">
        <f t="shared" si="6"/>
        <v>119</v>
      </c>
      <c r="B126" s="106" t="s">
        <v>122</v>
      </c>
      <c r="C126" s="106" t="s">
        <v>137</v>
      </c>
      <c r="D126" s="118">
        <v>1981</v>
      </c>
      <c r="E126" s="128" t="s">
        <v>177</v>
      </c>
      <c r="F126" s="119">
        <f t="shared" si="7"/>
        <v>11.868</v>
      </c>
      <c r="G126" s="103">
        <v>100</v>
      </c>
      <c r="H126" s="117">
        <v>237.36</v>
      </c>
      <c r="I126" s="103">
        <f t="shared" si="4"/>
        <v>55.99</v>
      </c>
      <c r="J126" s="103">
        <f t="shared" si="5"/>
        <v>293.35000000000002</v>
      </c>
      <c r="K126" s="146"/>
      <c r="M126" s="44"/>
      <c r="N126" s="235"/>
    </row>
    <row r="127" spans="1:14" ht="38.25">
      <c r="A127" s="116">
        <f t="shared" si="6"/>
        <v>120</v>
      </c>
      <c r="B127" s="106" t="s">
        <v>138</v>
      </c>
      <c r="C127" s="106" t="s">
        <v>139</v>
      </c>
      <c r="D127" s="118">
        <v>2305</v>
      </c>
      <c r="E127" s="128" t="s">
        <v>177</v>
      </c>
      <c r="F127" s="119">
        <f t="shared" si="7"/>
        <v>13.808999999999999</v>
      </c>
      <c r="G127" s="103">
        <v>24</v>
      </c>
      <c r="H127" s="117">
        <v>66.28</v>
      </c>
      <c r="I127" s="103">
        <f t="shared" si="4"/>
        <v>15.64</v>
      </c>
      <c r="J127" s="103">
        <f t="shared" si="5"/>
        <v>81.92</v>
      </c>
      <c r="K127" s="146"/>
      <c r="M127" s="44"/>
      <c r="N127" s="235"/>
    </row>
    <row r="128" spans="1:14" ht="12.75">
      <c r="A128" s="116">
        <f t="shared" si="6"/>
        <v>121</v>
      </c>
      <c r="B128" s="106" t="s">
        <v>135</v>
      </c>
      <c r="C128" s="106" t="s">
        <v>89</v>
      </c>
      <c r="D128" s="118">
        <v>1472</v>
      </c>
      <c r="E128" s="128" t="s">
        <v>177</v>
      </c>
      <c r="F128" s="119">
        <f t="shared" si="7"/>
        <v>8.8190000000000008</v>
      </c>
      <c r="G128" s="103">
        <v>24</v>
      </c>
      <c r="H128" s="117">
        <v>42.33</v>
      </c>
      <c r="I128" s="103">
        <f t="shared" si="4"/>
        <v>9.99</v>
      </c>
      <c r="J128" s="103">
        <f t="shared" si="5"/>
        <v>52.32</v>
      </c>
      <c r="K128" s="146"/>
      <c r="M128" s="44"/>
      <c r="N128" s="235"/>
    </row>
    <row r="129" spans="1:14" ht="12.75">
      <c r="A129" s="116">
        <f t="shared" si="6"/>
        <v>122</v>
      </c>
      <c r="B129" s="106" t="s">
        <v>100</v>
      </c>
      <c r="C129" s="106" t="s">
        <v>89</v>
      </c>
      <c r="D129" s="118">
        <v>1553</v>
      </c>
      <c r="E129" s="128" t="s">
        <v>177</v>
      </c>
      <c r="F129" s="119">
        <f t="shared" si="7"/>
        <v>9.3040000000000003</v>
      </c>
      <c r="G129" s="103">
        <v>24</v>
      </c>
      <c r="H129" s="117">
        <v>44.66</v>
      </c>
      <c r="I129" s="103">
        <f t="shared" si="4"/>
        <v>10.54</v>
      </c>
      <c r="J129" s="103">
        <f t="shared" si="5"/>
        <v>55.199999999999996</v>
      </c>
      <c r="K129" s="146"/>
      <c r="M129" s="44"/>
      <c r="N129" s="235"/>
    </row>
    <row r="130" spans="1:14" ht="12.75">
      <c r="A130" s="116">
        <f t="shared" si="6"/>
        <v>123</v>
      </c>
      <c r="B130" s="106" t="s">
        <v>114</v>
      </c>
      <c r="C130" s="106" t="s">
        <v>89</v>
      </c>
      <c r="D130" s="118">
        <v>1445</v>
      </c>
      <c r="E130" s="128" t="s">
        <v>177</v>
      </c>
      <c r="F130" s="119">
        <f t="shared" si="7"/>
        <v>8.657</v>
      </c>
      <c r="G130" s="103">
        <v>15</v>
      </c>
      <c r="H130" s="117">
        <v>25.97</v>
      </c>
      <c r="I130" s="103">
        <f t="shared" si="4"/>
        <v>6.13</v>
      </c>
      <c r="J130" s="103">
        <f t="shared" si="5"/>
        <v>32.1</v>
      </c>
      <c r="K130" s="146"/>
      <c r="M130" s="44"/>
      <c r="N130" s="235"/>
    </row>
    <row r="131" spans="1:14" ht="12.75">
      <c r="A131" s="116">
        <f t="shared" si="6"/>
        <v>124</v>
      </c>
      <c r="B131" s="106" t="s">
        <v>120</v>
      </c>
      <c r="C131" s="106" t="s">
        <v>89</v>
      </c>
      <c r="D131" s="118">
        <v>1581</v>
      </c>
      <c r="E131" s="128" t="s">
        <v>177</v>
      </c>
      <c r="F131" s="119">
        <f t="shared" si="7"/>
        <v>9.4719999999999995</v>
      </c>
      <c r="G131" s="103">
        <v>36</v>
      </c>
      <c r="H131" s="117">
        <v>68.2</v>
      </c>
      <c r="I131" s="103">
        <f t="shared" si="4"/>
        <v>16.09</v>
      </c>
      <c r="J131" s="103">
        <f t="shared" si="5"/>
        <v>84.29</v>
      </c>
      <c r="K131" s="146"/>
      <c r="M131" s="44"/>
      <c r="N131" s="235"/>
    </row>
    <row r="132" spans="1:14" ht="12.75">
      <c r="A132" s="116">
        <f t="shared" si="6"/>
        <v>125</v>
      </c>
      <c r="B132" s="106" t="s">
        <v>121</v>
      </c>
      <c r="C132" s="106" t="s">
        <v>89</v>
      </c>
      <c r="D132" s="118">
        <v>1472</v>
      </c>
      <c r="E132" s="128" t="s">
        <v>177</v>
      </c>
      <c r="F132" s="119">
        <f t="shared" si="7"/>
        <v>8.8190000000000008</v>
      </c>
      <c r="G132" s="103">
        <v>24</v>
      </c>
      <c r="H132" s="117">
        <v>42.33</v>
      </c>
      <c r="I132" s="103">
        <f t="shared" si="4"/>
        <v>9.99</v>
      </c>
      <c r="J132" s="103">
        <f t="shared" si="5"/>
        <v>52.32</v>
      </c>
      <c r="K132" s="146"/>
      <c r="M132" s="44"/>
      <c r="N132" s="235"/>
    </row>
    <row r="133" spans="1:14" ht="12.75">
      <c r="A133" s="116">
        <f t="shared" si="6"/>
        <v>126</v>
      </c>
      <c r="B133" s="106" t="s">
        <v>140</v>
      </c>
      <c r="C133" s="106" t="s">
        <v>87</v>
      </c>
      <c r="D133" s="118">
        <v>1630</v>
      </c>
      <c r="E133" s="128" t="s">
        <v>177</v>
      </c>
      <c r="F133" s="119">
        <f t="shared" si="7"/>
        <v>9.7650000000000006</v>
      </c>
      <c r="G133" s="103">
        <v>52</v>
      </c>
      <c r="H133" s="117">
        <v>101.56</v>
      </c>
      <c r="I133" s="103">
        <f t="shared" si="4"/>
        <v>23.96</v>
      </c>
      <c r="J133" s="103">
        <f t="shared" si="5"/>
        <v>125.52000000000001</v>
      </c>
      <c r="K133" s="146"/>
      <c r="M133" s="44"/>
      <c r="N133" s="235"/>
    </row>
    <row r="134" spans="1:14" ht="38.25">
      <c r="A134" s="116">
        <f t="shared" si="6"/>
        <v>127</v>
      </c>
      <c r="B134" s="106" t="s">
        <v>138</v>
      </c>
      <c r="C134" s="106" t="s">
        <v>85</v>
      </c>
      <c r="D134" s="118">
        <v>2244</v>
      </c>
      <c r="E134" s="128" t="s">
        <v>177</v>
      </c>
      <c r="F134" s="119">
        <f t="shared" si="7"/>
        <v>13.444000000000001</v>
      </c>
      <c r="G134" s="103">
        <v>43</v>
      </c>
      <c r="H134" s="117">
        <v>115.62</v>
      </c>
      <c r="I134" s="103">
        <f t="shared" si="4"/>
        <v>27.27</v>
      </c>
      <c r="J134" s="103">
        <f t="shared" si="5"/>
        <v>142.89000000000001</v>
      </c>
      <c r="K134" s="146"/>
      <c r="M134" s="44"/>
      <c r="N134" s="235"/>
    </row>
    <row r="135" spans="1:14" ht="12.75">
      <c r="A135" s="116">
        <f t="shared" si="6"/>
        <v>128</v>
      </c>
      <c r="B135" s="106" t="s">
        <v>131</v>
      </c>
      <c r="C135" s="106" t="s">
        <v>98</v>
      </c>
      <c r="D135" s="118">
        <v>1759</v>
      </c>
      <c r="E135" s="128" t="s">
        <v>177</v>
      </c>
      <c r="F135" s="119">
        <f t="shared" si="7"/>
        <v>10.538</v>
      </c>
      <c r="G135" s="103">
        <v>12</v>
      </c>
      <c r="H135" s="117">
        <v>25.29</v>
      </c>
      <c r="I135" s="103">
        <f t="shared" si="4"/>
        <v>5.97</v>
      </c>
      <c r="J135" s="103">
        <f t="shared" si="5"/>
        <v>31.259999999999998</v>
      </c>
      <c r="K135" s="146"/>
      <c r="M135" s="44"/>
      <c r="N135" s="235"/>
    </row>
    <row r="136" spans="1:14" ht="12.75">
      <c r="A136" s="116">
        <f t="shared" si="6"/>
        <v>129</v>
      </c>
      <c r="B136" s="106" t="s">
        <v>94</v>
      </c>
      <c r="C136" s="106" t="s">
        <v>89</v>
      </c>
      <c r="D136" s="118">
        <v>1425</v>
      </c>
      <c r="E136" s="128" t="s">
        <v>177</v>
      </c>
      <c r="F136" s="119">
        <f t="shared" si="7"/>
        <v>8.5370000000000008</v>
      </c>
      <c r="G136" s="103">
        <v>24</v>
      </c>
      <c r="H136" s="117">
        <v>40.98</v>
      </c>
      <c r="I136" s="103">
        <f t="shared" ref="I136:I199" si="8">ROUND(H136*23.59%,2)</f>
        <v>9.67</v>
      </c>
      <c r="J136" s="103">
        <f t="shared" ref="J136:J199" si="9">H136+I136</f>
        <v>50.65</v>
      </c>
      <c r="K136" s="146"/>
      <c r="M136" s="44"/>
      <c r="N136" s="235"/>
    </row>
    <row r="137" spans="1:14" ht="12.75">
      <c r="A137" s="116">
        <f t="shared" si="6"/>
        <v>130</v>
      </c>
      <c r="B137" s="106" t="s">
        <v>99</v>
      </c>
      <c r="C137" s="106" t="s">
        <v>98</v>
      </c>
      <c r="D137" s="118">
        <v>1692</v>
      </c>
      <c r="E137" s="128" t="s">
        <v>177</v>
      </c>
      <c r="F137" s="119">
        <f t="shared" si="7"/>
        <v>10.137</v>
      </c>
      <c r="G137" s="103">
        <v>25</v>
      </c>
      <c r="H137" s="117">
        <v>50.69</v>
      </c>
      <c r="I137" s="103">
        <f t="shared" si="8"/>
        <v>11.96</v>
      </c>
      <c r="J137" s="103">
        <f t="shared" si="9"/>
        <v>62.65</v>
      </c>
      <c r="K137" s="146"/>
      <c r="M137" s="44"/>
      <c r="N137" s="235"/>
    </row>
    <row r="138" spans="1:14" ht="12.75">
      <c r="A138" s="116">
        <f t="shared" ref="A138:A201" si="10">A137+1</f>
        <v>131</v>
      </c>
      <c r="B138" s="106" t="s">
        <v>150</v>
      </c>
      <c r="C138" s="106" t="s">
        <v>87</v>
      </c>
      <c r="D138" s="118">
        <v>1591</v>
      </c>
      <c r="E138" s="128" t="s">
        <v>177</v>
      </c>
      <c r="F138" s="119">
        <f t="shared" ref="F138:F201" si="11">ROUND(D138/$F$4,3)</f>
        <v>9.532</v>
      </c>
      <c r="G138" s="103">
        <v>12</v>
      </c>
      <c r="H138" s="117">
        <v>22.88</v>
      </c>
      <c r="I138" s="103">
        <f t="shared" si="8"/>
        <v>5.4</v>
      </c>
      <c r="J138" s="103">
        <f t="shared" si="9"/>
        <v>28.28</v>
      </c>
      <c r="K138" s="146"/>
      <c r="M138" s="44"/>
      <c r="N138" s="235"/>
    </row>
    <row r="139" spans="1:14" ht="12.75">
      <c r="A139" s="116">
        <f t="shared" si="10"/>
        <v>132</v>
      </c>
      <c r="B139" s="106" t="s">
        <v>123</v>
      </c>
      <c r="C139" s="106" t="s">
        <v>137</v>
      </c>
      <c r="D139" s="118">
        <v>1961</v>
      </c>
      <c r="E139" s="128" t="s">
        <v>178</v>
      </c>
      <c r="F139" s="119">
        <f t="shared" si="11"/>
        <v>11.747999999999999</v>
      </c>
      <c r="G139" s="103">
        <v>24.5</v>
      </c>
      <c r="H139" s="117">
        <v>143.91</v>
      </c>
      <c r="I139" s="103">
        <f t="shared" si="8"/>
        <v>33.950000000000003</v>
      </c>
      <c r="J139" s="103">
        <f t="shared" si="9"/>
        <v>177.86</v>
      </c>
      <c r="K139" s="146"/>
      <c r="M139" s="44"/>
      <c r="N139" s="235"/>
    </row>
    <row r="140" spans="1:14" ht="12.75">
      <c r="A140" s="116">
        <f t="shared" si="10"/>
        <v>133</v>
      </c>
      <c r="B140" s="106" t="s">
        <v>123</v>
      </c>
      <c r="C140" s="106" t="s">
        <v>137</v>
      </c>
      <c r="D140" s="118">
        <v>1961</v>
      </c>
      <c r="E140" s="128" t="s">
        <v>177</v>
      </c>
      <c r="F140" s="119">
        <f t="shared" si="11"/>
        <v>11.747999999999999</v>
      </c>
      <c r="G140" s="103">
        <v>95.5</v>
      </c>
      <c r="H140" s="117">
        <v>224.39</v>
      </c>
      <c r="I140" s="103">
        <f>ROUND(H140*23.59%,2)-0.01</f>
        <v>52.92</v>
      </c>
      <c r="J140" s="103">
        <f t="shared" si="9"/>
        <v>277.31</v>
      </c>
      <c r="K140" s="146"/>
      <c r="M140" s="44"/>
      <c r="N140" s="235"/>
    </row>
    <row r="141" spans="1:14" ht="16.5" customHeight="1">
      <c r="A141" s="116">
        <f t="shared" si="10"/>
        <v>134</v>
      </c>
      <c r="B141" s="106" t="s">
        <v>140</v>
      </c>
      <c r="C141" s="106" t="s">
        <v>98</v>
      </c>
      <c r="D141" s="118">
        <v>1738</v>
      </c>
      <c r="E141" s="128" t="s">
        <v>177</v>
      </c>
      <c r="F141" s="119">
        <f t="shared" si="11"/>
        <v>10.412000000000001</v>
      </c>
      <c r="G141" s="103">
        <v>12</v>
      </c>
      <c r="H141" s="117">
        <v>24.99</v>
      </c>
      <c r="I141" s="103">
        <f t="shared" si="8"/>
        <v>5.9</v>
      </c>
      <c r="J141" s="103">
        <f t="shared" si="9"/>
        <v>30.89</v>
      </c>
      <c r="K141" s="146"/>
      <c r="M141" s="44"/>
      <c r="N141" s="235"/>
    </row>
    <row r="142" spans="1:14" ht="12.75">
      <c r="A142" s="116">
        <f t="shared" si="10"/>
        <v>135</v>
      </c>
      <c r="B142" s="106" t="s">
        <v>109</v>
      </c>
      <c r="C142" s="106" t="s">
        <v>98</v>
      </c>
      <c r="D142" s="118">
        <v>1838</v>
      </c>
      <c r="E142" s="128" t="s">
        <v>177</v>
      </c>
      <c r="F142" s="119">
        <f t="shared" si="11"/>
        <v>11.010999999999999</v>
      </c>
      <c r="G142" s="103">
        <v>28</v>
      </c>
      <c r="H142" s="117">
        <v>61.66</v>
      </c>
      <c r="I142" s="103">
        <f t="shared" si="8"/>
        <v>14.55</v>
      </c>
      <c r="J142" s="103">
        <f t="shared" si="9"/>
        <v>76.209999999999994</v>
      </c>
      <c r="K142" s="146"/>
      <c r="M142" s="44"/>
      <c r="N142" s="235"/>
    </row>
    <row r="143" spans="1:14" ht="12.75">
      <c r="A143" s="116">
        <f t="shared" si="10"/>
        <v>136</v>
      </c>
      <c r="B143" s="106" t="s">
        <v>130</v>
      </c>
      <c r="C143" s="106" t="s">
        <v>89</v>
      </c>
      <c r="D143" s="118">
        <v>1581</v>
      </c>
      <c r="E143" s="128" t="s">
        <v>177</v>
      </c>
      <c r="F143" s="119">
        <f t="shared" si="11"/>
        <v>9.4719999999999995</v>
      </c>
      <c r="G143" s="103">
        <v>12</v>
      </c>
      <c r="H143" s="117">
        <v>22.73</v>
      </c>
      <c r="I143" s="103">
        <f t="shared" si="8"/>
        <v>5.36</v>
      </c>
      <c r="J143" s="103">
        <f t="shared" si="9"/>
        <v>28.09</v>
      </c>
      <c r="K143" s="146"/>
      <c r="M143" s="44"/>
      <c r="N143" s="235"/>
    </row>
    <row r="144" spans="1:14" ht="25.5">
      <c r="A144" s="116">
        <f t="shared" si="10"/>
        <v>137</v>
      </c>
      <c r="B144" s="106" t="s">
        <v>153</v>
      </c>
      <c r="C144" s="106" t="s">
        <v>98</v>
      </c>
      <c r="D144" s="118">
        <v>1811</v>
      </c>
      <c r="E144" s="128" t="s">
        <v>177</v>
      </c>
      <c r="F144" s="119">
        <f t="shared" si="11"/>
        <v>10.85</v>
      </c>
      <c r="G144" s="103">
        <v>12</v>
      </c>
      <c r="H144" s="117">
        <v>26.04</v>
      </c>
      <c r="I144" s="103">
        <f t="shared" si="8"/>
        <v>6.14</v>
      </c>
      <c r="J144" s="103">
        <f t="shared" si="9"/>
        <v>32.18</v>
      </c>
      <c r="K144" s="146"/>
      <c r="M144" s="44"/>
      <c r="N144" s="235"/>
    </row>
    <row r="145" spans="1:14" ht="12.75">
      <c r="A145" s="116">
        <f t="shared" si="10"/>
        <v>138</v>
      </c>
      <c r="B145" s="106" t="s">
        <v>108</v>
      </c>
      <c r="C145" s="106" t="s">
        <v>89</v>
      </c>
      <c r="D145" s="118">
        <v>1581</v>
      </c>
      <c r="E145" s="128" t="s">
        <v>177</v>
      </c>
      <c r="F145" s="119">
        <f t="shared" si="11"/>
        <v>9.4719999999999995</v>
      </c>
      <c r="G145" s="103">
        <v>24</v>
      </c>
      <c r="H145" s="117">
        <v>45.47</v>
      </c>
      <c r="I145" s="103">
        <f t="shared" si="8"/>
        <v>10.73</v>
      </c>
      <c r="J145" s="103">
        <f t="shared" si="9"/>
        <v>56.2</v>
      </c>
      <c r="K145" s="146"/>
      <c r="M145" s="44"/>
      <c r="N145" s="235"/>
    </row>
    <row r="146" spans="1:14" ht="12.75">
      <c r="A146" s="116">
        <f t="shared" si="10"/>
        <v>139</v>
      </c>
      <c r="B146" s="106" t="s">
        <v>88</v>
      </c>
      <c r="C146" s="106" t="s">
        <v>90</v>
      </c>
      <c r="D146" s="118">
        <v>1242</v>
      </c>
      <c r="E146" s="128" t="s">
        <v>177</v>
      </c>
      <c r="F146" s="119">
        <f t="shared" si="11"/>
        <v>7.4409999999999998</v>
      </c>
      <c r="G146" s="103">
        <v>49.5</v>
      </c>
      <c r="H146" s="117">
        <v>73.67</v>
      </c>
      <c r="I146" s="103">
        <f t="shared" si="8"/>
        <v>17.38</v>
      </c>
      <c r="J146" s="103">
        <f t="shared" si="9"/>
        <v>91.05</v>
      </c>
      <c r="K146" s="146"/>
      <c r="M146" s="44"/>
      <c r="N146" s="235"/>
    </row>
    <row r="147" spans="1:14" ht="25.5">
      <c r="A147" s="116">
        <f t="shared" si="10"/>
        <v>140</v>
      </c>
      <c r="B147" s="106" t="s">
        <v>153</v>
      </c>
      <c r="C147" s="106" t="s">
        <v>87</v>
      </c>
      <c r="D147" s="118">
        <v>1702</v>
      </c>
      <c r="E147" s="128" t="s">
        <v>177</v>
      </c>
      <c r="F147" s="119">
        <f t="shared" si="11"/>
        <v>10.196999999999999</v>
      </c>
      <c r="G147" s="103">
        <v>12</v>
      </c>
      <c r="H147" s="117">
        <v>24.47</v>
      </c>
      <c r="I147" s="103">
        <f t="shared" si="8"/>
        <v>5.77</v>
      </c>
      <c r="J147" s="103">
        <f t="shared" si="9"/>
        <v>30.24</v>
      </c>
      <c r="K147" s="146"/>
      <c r="M147" s="44"/>
      <c r="N147" s="235"/>
    </row>
    <row r="148" spans="1:14" ht="12.75">
      <c r="A148" s="116">
        <f t="shared" si="10"/>
        <v>141</v>
      </c>
      <c r="B148" s="106" t="s">
        <v>123</v>
      </c>
      <c r="C148" s="106" t="s">
        <v>90</v>
      </c>
      <c r="D148" s="118">
        <v>1450</v>
      </c>
      <c r="E148" s="128" t="s">
        <v>177</v>
      </c>
      <c r="F148" s="119">
        <f t="shared" si="11"/>
        <v>8.6869999999999994</v>
      </c>
      <c r="G148" s="103">
        <v>95.5</v>
      </c>
      <c r="H148" s="117">
        <v>165.92</v>
      </c>
      <c r="I148" s="103">
        <f t="shared" si="8"/>
        <v>39.14</v>
      </c>
      <c r="J148" s="103">
        <f t="shared" si="9"/>
        <v>205.06</v>
      </c>
      <c r="K148" s="146"/>
      <c r="M148" s="44"/>
      <c r="N148" s="235"/>
    </row>
    <row r="149" spans="1:14" ht="12.75">
      <c r="A149" s="116">
        <f t="shared" si="10"/>
        <v>142</v>
      </c>
      <c r="B149" s="106" t="s">
        <v>123</v>
      </c>
      <c r="C149" s="106" t="s">
        <v>90</v>
      </c>
      <c r="D149" s="118">
        <v>1450</v>
      </c>
      <c r="E149" s="128" t="s">
        <v>178</v>
      </c>
      <c r="F149" s="119">
        <f t="shared" si="11"/>
        <v>8.6869999999999994</v>
      </c>
      <c r="G149" s="103">
        <v>24.5</v>
      </c>
      <c r="H149" s="117">
        <v>106.42</v>
      </c>
      <c r="I149" s="103">
        <f t="shared" si="8"/>
        <v>25.1</v>
      </c>
      <c r="J149" s="103">
        <f t="shared" si="9"/>
        <v>131.52000000000001</v>
      </c>
      <c r="K149" s="146"/>
      <c r="M149" s="44"/>
      <c r="N149" s="235"/>
    </row>
    <row r="150" spans="1:14" ht="12.75">
      <c r="A150" s="116">
        <f t="shared" si="10"/>
        <v>143</v>
      </c>
      <c r="B150" s="106" t="s">
        <v>91</v>
      </c>
      <c r="C150" s="106" t="s">
        <v>87</v>
      </c>
      <c r="D150" s="118">
        <v>1620</v>
      </c>
      <c r="E150" s="128" t="s">
        <v>177</v>
      </c>
      <c r="F150" s="119">
        <f t="shared" si="11"/>
        <v>9.7050000000000001</v>
      </c>
      <c r="G150" s="103">
        <v>12</v>
      </c>
      <c r="H150" s="117">
        <v>23.29</v>
      </c>
      <c r="I150" s="103">
        <f t="shared" si="8"/>
        <v>5.49</v>
      </c>
      <c r="J150" s="103">
        <f t="shared" si="9"/>
        <v>28.78</v>
      </c>
      <c r="K150" s="146"/>
      <c r="M150" s="44"/>
      <c r="N150" s="235"/>
    </row>
    <row r="151" spans="1:14" ht="12.75">
      <c r="A151" s="116">
        <f t="shared" si="10"/>
        <v>144</v>
      </c>
      <c r="B151" s="106" t="s">
        <v>127</v>
      </c>
      <c r="C151" s="106" t="s">
        <v>89</v>
      </c>
      <c r="D151" s="118">
        <v>1445</v>
      </c>
      <c r="E151" s="128" t="s">
        <v>177</v>
      </c>
      <c r="F151" s="119">
        <f t="shared" si="11"/>
        <v>8.657</v>
      </c>
      <c r="G151" s="103">
        <v>50</v>
      </c>
      <c r="H151" s="117">
        <v>86.57</v>
      </c>
      <c r="I151" s="103">
        <f t="shared" si="8"/>
        <v>20.420000000000002</v>
      </c>
      <c r="J151" s="103">
        <f t="shared" si="9"/>
        <v>106.99</v>
      </c>
      <c r="K151" s="146"/>
      <c r="M151" s="44"/>
      <c r="N151" s="235"/>
    </row>
    <row r="152" spans="1:14" ht="12.75">
      <c r="A152" s="116">
        <f t="shared" si="10"/>
        <v>145</v>
      </c>
      <c r="B152" s="106" t="s">
        <v>114</v>
      </c>
      <c r="C152" s="106" t="s">
        <v>87</v>
      </c>
      <c r="D152" s="118">
        <v>1475</v>
      </c>
      <c r="E152" s="128" t="s">
        <v>177</v>
      </c>
      <c r="F152" s="119">
        <f t="shared" si="11"/>
        <v>8.8369999999999997</v>
      </c>
      <c r="G152" s="103">
        <v>16</v>
      </c>
      <c r="H152" s="117">
        <v>28.28</v>
      </c>
      <c r="I152" s="103">
        <f t="shared" si="8"/>
        <v>6.67</v>
      </c>
      <c r="J152" s="103">
        <f t="shared" si="9"/>
        <v>34.950000000000003</v>
      </c>
      <c r="K152" s="146"/>
      <c r="M152" s="44"/>
      <c r="N152" s="235"/>
    </row>
    <row r="153" spans="1:14" ht="12.75">
      <c r="A153" s="116">
        <f t="shared" si="10"/>
        <v>146</v>
      </c>
      <c r="B153" s="106" t="s">
        <v>88</v>
      </c>
      <c r="C153" s="106" t="s">
        <v>90</v>
      </c>
      <c r="D153" s="118">
        <v>1739</v>
      </c>
      <c r="E153" s="128" t="s">
        <v>177</v>
      </c>
      <c r="F153" s="119">
        <f t="shared" si="11"/>
        <v>10.417999999999999</v>
      </c>
      <c r="G153" s="103">
        <v>37.5</v>
      </c>
      <c r="H153" s="117">
        <v>78.14</v>
      </c>
      <c r="I153" s="103">
        <f>ROUND(H153*23.59%,2)-0.01</f>
        <v>18.419999999999998</v>
      </c>
      <c r="J153" s="103">
        <f t="shared" si="9"/>
        <v>96.56</v>
      </c>
      <c r="K153" s="146"/>
      <c r="M153" s="44"/>
      <c r="N153" s="235"/>
    </row>
    <row r="154" spans="1:14" ht="12.75">
      <c r="A154" s="116">
        <f t="shared" si="10"/>
        <v>147</v>
      </c>
      <c r="B154" s="106" t="s">
        <v>95</v>
      </c>
      <c r="C154" s="106" t="s">
        <v>98</v>
      </c>
      <c r="D154" s="118">
        <v>1559</v>
      </c>
      <c r="E154" s="128" t="s">
        <v>178</v>
      </c>
      <c r="F154" s="119">
        <f t="shared" si="11"/>
        <v>9.34</v>
      </c>
      <c r="G154" s="103">
        <v>1</v>
      </c>
      <c r="H154" s="117">
        <v>4.67</v>
      </c>
      <c r="I154" s="103">
        <f t="shared" si="8"/>
        <v>1.1000000000000001</v>
      </c>
      <c r="J154" s="103">
        <f t="shared" si="9"/>
        <v>5.77</v>
      </c>
      <c r="K154" s="146"/>
      <c r="M154" s="44"/>
      <c r="N154" s="235"/>
    </row>
    <row r="155" spans="1:14" ht="12.75">
      <c r="A155" s="116">
        <f t="shared" si="10"/>
        <v>148</v>
      </c>
      <c r="B155" s="106" t="s">
        <v>95</v>
      </c>
      <c r="C155" s="106" t="s">
        <v>98</v>
      </c>
      <c r="D155" s="118">
        <v>1559</v>
      </c>
      <c r="E155" s="128" t="s">
        <v>177</v>
      </c>
      <c r="F155" s="119">
        <f t="shared" si="11"/>
        <v>9.34</v>
      </c>
      <c r="G155" s="103">
        <v>55</v>
      </c>
      <c r="H155" s="117">
        <v>102.74</v>
      </c>
      <c r="I155" s="103">
        <f t="shared" si="8"/>
        <v>24.24</v>
      </c>
      <c r="J155" s="103">
        <f t="shared" si="9"/>
        <v>126.97999999999999</v>
      </c>
      <c r="K155" s="146"/>
      <c r="M155" s="44"/>
      <c r="N155" s="235"/>
    </row>
    <row r="156" spans="1:14" ht="12.75">
      <c r="A156" s="116">
        <f t="shared" si="10"/>
        <v>149</v>
      </c>
      <c r="B156" s="106" t="s">
        <v>117</v>
      </c>
      <c r="C156" s="106" t="s">
        <v>89</v>
      </c>
      <c r="D156" s="118">
        <v>1445</v>
      </c>
      <c r="E156" s="128" t="s">
        <v>177</v>
      </c>
      <c r="F156" s="119">
        <f t="shared" si="11"/>
        <v>8.657</v>
      </c>
      <c r="G156" s="103">
        <v>24</v>
      </c>
      <c r="H156" s="117">
        <v>41.55</v>
      </c>
      <c r="I156" s="103">
        <f t="shared" si="8"/>
        <v>9.8000000000000007</v>
      </c>
      <c r="J156" s="103">
        <f t="shared" si="9"/>
        <v>51.349999999999994</v>
      </c>
      <c r="K156" s="146"/>
      <c r="M156" s="44"/>
      <c r="N156" s="235"/>
    </row>
    <row r="157" spans="1:14" ht="12.75">
      <c r="A157" s="116">
        <f t="shared" si="10"/>
        <v>150</v>
      </c>
      <c r="B157" s="106" t="s">
        <v>118</v>
      </c>
      <c r="C157" s="106" t="s">
        <v>89</v>
      </c>
      <c r="D157" s="118">
        <v>1445</v>
      </c>
      <c r="E157" s="128" t="s">
        <v>177</v>
      </c>
      <c r="F157" s="119">
        <f t="shared" si="11"/>
        <v>8.657</v>
      </c>
      <c r="G157" s="103">
        <v>36</v>
      </c>
      <c r="H157" s="117">
        <v>62.33</v>
      </c>
      <c r="I157" s="103">
        <f t="shared" si="8"/>
        <v>14.7</v>
      </c>
      <c r="J157" s="103">
        <f t="shared" si="9"/>
        <v>77.03</v>
      </c>
      <c r="K157" s="146"/>
      <c r="M157" s="44"/>
      <c r="N157" s="235"/>
    </row>
    <row r="158" spans="1:14" ht="12.75">
      <c r="A158" s="116">
        <f t="shared" si="10"/>
        <v>151</v>
      </c>
      <c r="B158" s="106" t="s">
        <v>129</v>
      </c>
      <c r="C158" s="106" t="s">
        <v>87</v>
      </c>
      <c r="D158" s="118">
        <v>1531</v>
      </c>
      <c r="E158" s="128" t="s">
        <v>177</v>
      </c>
      <c r="F158" s="119">
        <f t="shared" si="11"/>
        <v>9.1720000000000006</v>
      </c>
      <c r="G158" s="103">
        <v>12</v>
      </c>
      <c r="H158" s="117">
        <v>22.01</v>
      </c>
      <c r="I158" s="103">
        <f t="shared" si="8"/>
        <v>5.19</v>
      </c>
      <c r="J158" s="103">
        <f t="shared" si="9"/>
        <v>27.200000000000003</v>
      </c>
      <c r="K158" s="146"/>
      <c r="M158" s="44"/>
      <c r="N158" s="235"/>
    </row>
    <row r="159" spans="1:14" ht="12.75">
      <c r="A159" s="116">
        <f t="shared" si="10"/>
        <v>152</v>
      </c>
      <c r="B159" s="106" t="s">
        <v>84</v>
      </c>
      <c r="C159" s="106" t="s">
        <v>141</v>
      </c>
      <c r="D159" s="118">
        <v>2483</v>
      </c>
      <c r="E159" s="128" t="s">
        <v>177</v>
      </c>
      <c r="F159" s="119">
        <f t="shared" si="11"/>
        <v>14.875</v>
      </c>
      <c r="G159" s="103">
        <v>24</v>
      </c>
      <c r="H159" s="117">
        <v>71.400000000000006</v>
      </c>
      <c r="I159" s="103">
        <f t="shared" si="8"/>
        <v>16.84</v>
      </c>
      <c r="J159" s="103">
        <f t="shared" si="9"/>
        <v>88.240000000000009</v>
      </c>
      <c r="K159" s="146"/>
      <c r="M159" s="44"/>
      <c r="N159" s="235"/>
    </row>
    <row r="160" spans="1:14" ht="12.75">
      <c r="A160" s="116">
        <f t="shared" si="10"/>
        <v>153</v>
      </c>
      <c r="B160" s="106" t="s">
        <v>142</v>
      </c>
      <c r="C160" s="106" t="s">
        <v>87</v>
      </c>
      <c r="D160" s="118">
        <v>1503</v>
      </c>
      <c r="E160" s="128" t="s">
        <v>177</v>
      </c>
      <c r="F160" s="119">
        <f t="shared" si="11"/>
        <v>9.0039999999999996</v>
      </c>
      <c r="G160" s="103">
        <v>9</v>
      </c>
      <c r="H160" s="117">
        <v>16.21</v>
      </c>
      <c r="I160" s="103">
        <f t="shared" si="8"/>
        <v>3.82</v>
      </c>
      <c r="J160" s="103">
        <f t="shared" si="9"/>
        <v>20.03</v>
      </c>
      <c r="K160" s="146"/>
      <c r="M160" s="44"/>
      <c r="N160" s="235"/>
    </row>
    <row r="161" spans="1:14" ht="12.75">
      <c r="A161" s="116">
        <f t="shared" si="10"/>
        <v>154</v>
      </c>
      <c r="B161" s="106" t="s">
        <v>112</v>
      </c>
      <c r="C161" s="106" t="s">
        <v>87</v>
      </c>
      <c r="D161" s="118">
        <v>1475</v>
      </c>
      <c r="E161" s="128" t="s">
        <v>177</v>
      </c>
      <c r="F161" s="119">
        <f t="shared" si="11"/>
        <v>8.8369999999999997</v>
      </c>
      <c r="G161" s="103">
        <v>24</v>
      </c>
      <c r="H161" s="117">
        <v>42.42</v>
      </c>
      <c r="I161" s="103">
        <f t="shared" si="8"/>
        <v>10.01</v>
      </c>
      <c r="J161" s="103">
        <f t="shared" si="9"/>
        <v>52.43</v>
      </c>
      <c r="K161" s="146"/>
      <c r="M161" s="44"/>
      <c r="N161" s="235"/>
    </row>
    <row r="162" spans="1:14" ht="12.75">
      <c r="A162" s="116">
        <f t="shared" si="10"/>
        <v>155</v>
      </c>
      <c r="B162" s="106" t="s">
        <v>116</v>
      </c>
      <c r="C162" s="106" t="s">
        <v>87</v>
      </c>
      <c r="D162" s="118">
        <v>1475</v>
      </c>
      <c r="E162" s="128" t="s">
        <v>177</v>
      </c>
      <c r="F162" s="119">
        <f t="shared" si="11"/>
        <v>8.8369999999999997</v>
      </c>
      <c r="G162" s="103">
        <v>24</v>
      </c>
      <c r="H162" s="117">
        <v>42.42</v>
      </c>
      <c r="I162" s="103">
        <f t="shared" si="8"/>
        <v>10.01</v>
      </c>
      <c r="J162" s="103">
        <f t="shared" si="9"/>
        <v>52.43</v>
      </c>
      <c r="K162" s="146"/>
      <c r="M162" s="44"/>
      <c r="N162" s="235"/>
    </row>
    <row r="163" spans="1:14" ht="12.75">
      <c r="A163" s="116">
        <f t="shared" si="10"/>
        <v>156</v>
      </c>
      <c r="B163" s="106" t="s">
        <v>150</v>
      </c>
      <c r="C163" s="106" t="s">
        <v>87</v>
      </c>
      <c r="D163" s="118">
        <v>1910</v>
      </c>
      <c r="E163" s="128" t="s">
        <v>177</v>
      </c>
      <c r="F163" s="119">
        <f t="shared" si="11"/>
        <v>11.443</v>
      </c>
      <c r="G163" s="103">
        <v>26</v>
      </c>
      <c r="H163" s="117">
        <v>59.5</v>
      </c>
      <c r="I163" s="103">
        <f>ROUND(H163*21.94%,2)</f>
        <v>13.05</v>
      </c>
      <c r="J163" s="103">
        <f t="shared" si="9"/>
        <v>72.55</v>
      </c>
      <c r="K163" s="146" t="s">
        <v>156</v>
      </c>
      <c r="M163" s="44"/>
      <c r="N163" s="235"/>
    </row>
    <row r="164" spans="1:14" ht="12.75">
      <c r="A164" s="116">
        <f t="shared" si="10"/>
        <v>157</v>
      </c>
      <c r="B164" s="106" t="s">
        <v>96</v>
      </c>
      <c r="C164" s="106" t="s">
        <v>87</v>
      </c>
      <c r="D164" s="118">
        <v>1475</v>
      </c>
      <c r="E164" s="128" t="s">
        <v>177</v>
      </c>
      <c r="F164" s="119">
        <f t="shared" si="11"/>
        <v>8.8369999999999997</v>
      </c>
      <c r="G164" s="103">
        <v>24</v>
      </c>
      <c r="H164" s="117">
        <v>42.42</v>
      </c>
      <c r="I164" s="103">
        <f t="shared" si="8"/>
        <v>10.01</v>
      </c>
      <c r="J164" s="103">
        <f t="shared" si="9"/>
        <v>52.43</v>
      </c>
      <c r="K164" s="146"/>
      <c r="M164" s="44"/>
      <c r="N164" s="235"/>
    </row>
    <row r="165" spans="1:14" ht="12.75">
      <c r="A165" s="116">
        <f t="shared" si="10"/>
        <v>158</v>
      </c>
      <c r="B165" s="106" t="s">
        <v>93</v>
      </c>
      <c r="C165" s="106" t="s">
        <v>87</v>
      </c>
      <c r="D165" s="118">
        <v>1523</v>
      </c>
      <c r="E165" s="128" t="s">
        <v>177</v>
      </c>
      <c r="F165" s="119">
        <f t="shared" si="11"/>
        <v>9.1240000000000006</v>
      </c>
      <c r="G165" s="103">
        <v>24</v>
      </c>
      <c r="H165" s="117">
        <v>43.8</v>
      </c>
      <c r="I165" s="103">
        <f t="shared" si="8"/>
        <v>10.33</v>
      </c>
      <c r="J165" s="103">
        <f t="shared" si="9"/>
        <v>54.129999999999995</v>
      </c>
      <c r="K165" s="146"/>
      <c r="M165" s="44"/>
      <c r="N165" s="235"/>
    </row>
    <row r="166" spans="1:14" ht="12.75">
      <c r="A166" s="116">
        <f t="shared" si="10"/>
        <v>159</v>
      </c>
      <c r="B166" s="106" t="s">
        <v>96</v>
      </c>
      <c r="C166" s="106" t="s">
        <v>89</v>
      </c>
      <c r="D166" s="118">
        <v>1445</v>
      </c>
      <c r="E166" s="128" t="s">
        <v>177</v>
      </c>
      <c r="F166" s="119">
        <f t="shared" si="11"/>
        <v>8.657</v>
      </c>
      <c r="G166" s="103">
        <v>12</v>
      </c>
      <c r="H166" s="117">
        <v>20.78</v>
      </c>
      <c r="I166" s="103">
        <f t="shared" si="8"/>
        <v>4.9000000000000004</v>
      </c>
      <c r="J166" s="103">
        <f t="shared" si="9"/>
        <v>25.68</v>
      </c>
      <c r="K166" s="146"/>
      <c r="M166" s="44"/>
      <c r="N166" s="235"/>
    </row>
    <row r="167" spans="1:14" ht="12.75">
      <c r="A167" s="116">
        <f t="shared" si="10"/>
        <v>160</v>
      </c>
      <c r="B167" s="106" t="s">
        <v>127</v>
      </c>
      <c r="C167" s="106" t="s">
        <v>89</v>
      </c>
      <c r="D167" s="118">
        <v>1425</v>
      </c>
      <c r="E167" s="128" t="s">
        <v>177</v>
      </c>
      <c r="F167" s="119">
        <f t="shared" si="11"/>
        <v>8.5370000000000008</v>
      </c>
      <c r="G167" s="103">
        <v>24</v>
      </c>
      <c r="H167" s="117">
        <v>40.98</v>
      </c>
      <c r="I167" s="103">
        <f t="shared" si="8"/>
        <v>9.67</v>
      </c>
      <c r="J167" s="103">
        <f t="shared" si="9"/>
        <v>50.65</v>
      </c>
      <c r="K167" s="146"/>
      <c r="M167" s="44"/>
      <c r="N167" s="235"/>
    </row>
    <row r="168" spans="1:14" ht="12.75">
      <c r="A168" s="116">
        <f t="shared" si="10"/>
        <v>161</v>
      </c>
      <c r="B168" s="106" t="s">
        <v>126</v>
      </c>
      <c r="C168" s="106" t="s">
        <v>87</v>
      </c>
      <c r="D168" s="118">
        <v>1672</v>
      </c>
      <c r="E168" s="128" t="s">
        <v>177</v>
      </c>
      <c r="F168" s="119">
        <f t="shared" si="11"/>
        <v>10.016999999999999</v>
      </c>
      <c r="G168" s="103">
        <v>12</v>
      </c>
      <c r="H168" s="117">
        <v>24.04</v>
      </c>
      <c r="I168" s="103">
        <f t="shared" si="8"/>
        <v>5.67</v>
      </c>
      <c r="J168" s="103">
        <f t="shared" si="9"/>
        <v>29.71</v>
      </c>
      <c r="K168" s="146"/>
      <c r="M168" s="44"/>
      <c r="N168" s="235"/>
    </row>
    <row r="169" spans="1:14" ht="12.75">
      <c r="A169" s="116">
        <f t="shared" si="10"/>
        <v>162</v>
      </c>
      <c r="B169" s="106" t="s">
        <v>91</v>
      </c>
      <c r="C169" s="106" t="s">
        <v>87</v>
      </c>
      <c r="D169" s="118">
        <v>1640</v>
      </c>
      <c r="E169" s="128" t="s">
        <v>177</v>
      </c>
      <c r="F169" s="119">
        <f t="shared" si="11"/>
        <v>9.8249999999999993</v>
      </c>
      <c r="G169" s="103">
        <v>12</v>
      </c>
      <c r="H169" s="117">
        <v>23.58</v>
      </c>
      <c r="I169" s="103">
        <f t="shared" si="8"/>
        <v>5.56</v>
      </c>
      <c r="J169" s="103">
        <f t="shared" si="9"/>
        <v>29.139999999999997</v>
      </c>
      <c r="K169" s="146"/>
      <c r="M169" s="44"/>
      <c r="N169" s="235"/>
    </row>
    <row r="170" spans="1:14" ht="12.75">
      <c r="A170" s="116">
        <f t="shared" si="10"/>
        <v>163</v>
      </c>
      <c r="B170" s="106" t="s">
        <v>121</v>
      </c>
      <c r="C170" s="106" t="s">
        <v>89</v>
      </c>
      <c r="D170" s="118">
        <v>1445</v>
      </c>
      <c r="E170" s="128" t="s">
        <v>177</v>
      </c>
      <c r="F170" s="119">
        <f t="shared" si="11"/>
        <v>8.657</v>
      </c>
      <c r="G170" s="103">
        <v>36</v>
      </c>
      <c r="H170" s="117">
        <v>62.33</v>
      </c>
      <c r="I170" s="103">
        <f t="shared" si="8"/>
        <v>14.7</v>
      </c>
      <c r="J170" s="103">
        <f t="shared" si="9"/>
        <v>77.03</v>
      </c>
      <c r="K170" s="146"/>
      <c r="M170" s="44"/>
      <c r="N170" s="235"/>
    </row>
    <row r="171" spans="1:14" ht="12.75">
      <c r="A171" s="116">
        <f t="shared" si="10"/>
        <v>164</v>
      </c>
      <c r="B171" s="106" t="s">
        <v>106</v>
      </c>
      <c r="C171" s="106" t="s">
        <v>89</v>
      </c>
      <c r="D171" s="118">
        <v>1345</v>
      </c>
      <c r="E171" s="128" t="s">
        <v>177</v>
      </c>
      <c r="F171" s="119">
        <f t="shared" si="11"/>
        <v>8.0579999999999998</v>
      </c>
      <c r="G171" s="103">
        <v>36</v>
      </c>
      <c r="H171" s="117">
        <v>58.02</v>
      </c>
      <c r="I171" s="103">
        <f>ROUND(H171*23.59%,2)-0.01</f>
        <v>13.68</v>
      </c>
      <c r="J171" s="103">
        <f t="shared" si="9"/>
        <v>71.7</v>
      </c>
      <c r="K171" s="146"/>
      <c r="M171" s="44"/>
      <c r="N171" s="235"/>
    </row>
    <row r="172" spans="1:14" ht="12.75">
      <c r="A172" s="116">
        <f t="shared" si="10"/>
        <v>165</v>
      </c>
      <c r="B172" s="106" t="s">
        <v>113</v>
      </c>
      <c r="C172" s="106" t="s">
        <v>87</v>
      </c>
      <c r="D172" s="118">
        <v>1640</v>
      </c>
      <c r="E172" s="128" t="s">
        <v>177</v>
      </c>
      <c r="F172" s="119">
        <f t="shared" si="11"/>
        <v>9.8249999999999993</v>
      </c>
      <c r="G172" s="103">
        <v>24</v>
      </c>
      <c r="H172" s="117">
        <v>47.16</v>
      </c>
      <c r="I172" s="103">
        <f t="shared" si="8"/>
        <v>11.13</v>
      </c>
      <c r="J172" s="103">
        <f t="shared" si="9"/>
        <v>58.29</v>
      </c>
      <c r="K172" s="146"/>
      <c r="M172" s="44"/>
      <c r="N172" s="235"/>
    </row>
    <row r="173" spans="1:14" ht="12.75">
      <c r="A173" s="116">
        <f t="shared" si="10"/>
        <v>166</v>
      </c>
      <c r="B173" s="106" t="s">
        <v>96</v>
      </c>
      <c r="C173" s="106" t="s">
        <v>87</v>
      </c>
      <c r="D173" s="118">
        <v>1523</v>
      </c>
      <c r="E173" s="128" t="s">
        <v>177</v>
      </c>
      <c r="F173" s="119">
        <f t="shared" si="11"/>
        <v>9.1240000000000006</v>
      </c>
      <c r="G173" s="103">
        <v>12</v>
      </c>
      <c r="H173" s="117">
        <v>21.9</v>
      </c>
      <c r="I173" s="103">
        <f t="shared" si="8"/>
        <v>5.17</v>
      </c>
      <c r="J173" s="103">
        <f t="shared" si="9"/>
        <v>27.07</v>
      </c>
      <c r="K173" s="146"/>
      <c r="M173" s="44"/>
      <c r="N173" s="235"/>
    </row>
    <row r="174" spans="1:14" ht="12.75">
      <c r="A174" s="116">
        <f t="shared" si="10"/>
        <v>167</v>
      </c>
      <c r="B174" s="106" t="s">
        <v>93</v>
      </c>
      <c r="C174" s="106" t="s">
        <v>98</v>
      </c>
      <c r="D174" s="118">
        <v>1671</v>
      </c>
      <c r="E174" s="128" t="s">
        <v>177</v>
      </c>
      <c r="F174" s="119">
        <f t="shared" si="11"/>
        <v>10.010999999999999</v>
      </c>
      <c r="G174" s="103">
        <v>12</v>
      </c>
      <c r="H174" s="117">
        <v>24.03</v>
      </c>
      <c r="I174" s="103">
        <f t="shared" si="8"/>
        <v>5.67</v>
      </c>
      <c r="J174" s="103">
        <f t="shared" si="9"/>
        <v>29.700000000000003</v>
      </c>
      <c r="K174" s="146"/>
      <c r="M174" s="44"/>
      <c r="N174" s="235"/>
    </row>
    <row r="175" spans="1:14" ht="12.75">
      <c r="A175" s="116">
        <f t="shared" si="10"/>
        <v>168</v>
      </c>
      <c r="B175" s="106" t="s">
        <v>100</v>
      </c>
      <c r="C175" s="106" t="s">
        <v>87</v>
      </c>
      <c r="D175" s="118">
        <v>1591</v>
      </c>
      <c r="E175" s="128" t="s">
        <v>177</v>
      </c>
      <c r="F175" s="119">
        <f t="shared" si="11"/>
        <v>9.532</v>
      </c>
      <c r="G175" s="103">
        <v>12</v>
      </c>
      <c r="H175" s="117">
        <v>22.88</v>
      </c>
      <c r="I175" s="103">
        <f t="shared" si="8"/>
        <v>5.4</v>
      </c>
      <c r="J175" s="103">
        <f t="shared" si="9"/>
        <v>28.28</v>
      </c>
      <c r="K175" s="146"/>
      <c r="M175" s="44"/>
      <c r="N175" s="235"/>
    </row>
    <row r="176" spans="1:14" ht="12.75">
      <c r="A176" s="116">
        <f t="shared" si="10"/>
        <v>169</v>
      </c>
      <c r="B176" s="106" t="s">
        <v>111</v>
      </c>
      <c r="C176" s="106" t="s">
        <v>87</v>
      </c>
      <c r="D176" s="118">
        <v>1523</v>
      </c>
      <c r="E176" s="128" t="s">
        <v>177</v>
      </c>
      <c r="F176" s="119">
        <f t="shared" si="11"/>
        <v>9.1240000000000006</v>
      </c>
      <c r="G176" s="103">
        <v>36</v>
      </c>
      <c r="H176" s="117">
        <v>65.69</v>
      </c>
      <c r="I176" s="103">
        <f t="shared" si="8"/>
        <v>15.5</v>
      </c>
      <c r="J176" s="103">
        <f t="shared" si="9"/>
        <v>81.19</v>
      </c>
      <c r="K176" s="146"/>
      <c r="M176" s="44"/>
      <c r="N176" s="235"/>
    </row>
    <row r="177" spans="1:14" ht="12.75">
      <c r="A177" s="116">
        <f t="shared" si="10"/>
        <v>170</v>
      </c>
      <c r="B177" s="106" t="s">
        <v>101</v>
      </c>
      <c r="C177" s="106" t="s">
        <v>87</v>
      </c>
      <c r="D177" s="118">
        <v>1640</v>
      </c>
      <c r="E177" s="128" t="s">
        <v>177</v>
      </c>
      <c r="F177" s="119">
        <f t="shared" si="11"/>
        <v>9.8249999999999993</v>
      </c>
      <c r="G177" s="103">
        <v>24</v>
      </c>
      <c r="H177" s="117">
        <v>47.16</v>
      </c>
      <c r="I177" s="103">
        <f t="shared" si="8"/>
        <v>11.13</v>
      </c>
      <c r="J177" s="103">
        <f t="shared" si="9"/>
        <v>58.29</v>
      </c>
      <c r="K177" s="146"/>
      <c r="M177" s="44"/>
      <c r="N177" s="235"/>
    </row>
    <row r="178" spans="1:14" ht="12.75">
      <c r="A178" s="116">
        <f t="shared" si="10"/>
        <v>171</v>
      </c>
      <c r="B178" s="106" t="s">
        <v>101</v>
      </c>
      <c r="C178" s="106" t="s">
        <v>89</v>
      </c>
      <c r="D178" s="118">
        <v>1581</v>
      </c>
      <c r="E178" s="128" t="s">
        <v>178</v>
      </c>
      <c r="F178" s="119">
        <f t="shared" si="11"/>
        <v>9.4719999999999995</v>
      </c>
      <c r="G178" s="103">
        <v>0.5</v>
      </c>
      <c r="H178" s="117">
        <v>2.37</v>
      </c>
      <c r="I178" s="103">
        <f t="shared" si="8"/>
        <v>0.56000000000000005</v>
      </c>
      <c r="J178" s="103">
        <f t="shared" si="9"/>
        <v>2.93</v>
      </c>
      <c r="K178" s="146"/>
      <c r="M178" s="44"/>
      <c r="N178" s="235"/>
    </row>
    <row r="179" spans="1:14" ht="12.75">
      <c r="A179" s="116">
        <f t="shared" si="10"/>
        <v>172</v>
      </c>
      <c r="B179" s="106" t="s">
        <v>101</v>
      </c>
      <c r="C179" s="106" t="s">
        <v>89</v>
      </c>
      <c r="D179" s="118">
        <v>1581</v>
      </c>
      <c r="E179" s="128" t="s">
        <v>177</v>
      </c>
      <c r="F179" s="119">
        <f t="shared" si="11"/>
        <v>9.4719999999999995</v>
      </c>
      <c r="G179" s="103">
        <v>11.5</v>
      </c>
      <c r="H179" s="117">
        <v>21.79</v>
      </c>
      <c r="I179" s="103">
        <f t="shared" si="8"/>
        <v>5.14</v>
      </c>
      <c r="J179" s="103">
        <f t="shared" si="9"/>
        <v>26.93</v>
      </c>
      <c r="K179" s="146"/>
      <c r="M179" s="44"/>
      <c r="N179" s="235"/>
    </row>
    <row r="180" spans="1:14" ht="12.75">
      <c r="A180" s="116">
        <f t="shared" si="10"/>
        <v>173</v>
      </c>
      <c r="B180" s="106" t="s">
        <v>122</v>
      </c>
      <c r="C180" s="106" t="s">
        <v>90</v>
      </c>
      <c r="D180" s="118">
        <v>1450</v>
      </c>
      <c r="E180" s="128" t="s">
        <v>178</v>
      </c>
      <c r="F180" s="119">
        <f t="shared" si="11"/>
        <v>8.6869999999999994</v>
      </c>
      <c r="G180" s="103">
        <v>13.5</v>
      </c>
      <c r="H180" s="117">
        <v>58.64</v>
      </c>
      <c r="I180" s="103">
        <f t="shared" si="8"/>
        <v>13.83</v>
      </c>
      <c r="J180" s="103">
        <f t="shared" si="9"/>
        <v>72.47</v>
      </c>
      <c r="K180" s="146"/>
      <c r="M180" s="44"/>
      <c r="N180" s="235"/>
    </row>
    <row r="181" spans="1:14" ht="12.75">
      <c r="A181" s="116">
        <f t="shared" si="10"/>
        <v>174</v>
      </c>
      <c r="B181" s="106" t="s">
        <v>122</v>
      </c>
      <c r="C181" s="106" t="s">
        <v>90</v>
      </c>
      <c r="D181" s="118">
        <v>1450</v>
      </c>
      <c r="E181" s="128" t="s">
        <v>177</v>
      </c>
      <c r="F181" s="119">
        <f t="shared" si="11"/>
        <v>8.6869999999999994</v>
      </c>
      <c r="G181" s="103">
        <v>106.5</v>
      </c>
      <c r="H181" s="117">
        <v>185.03</v>
      </c>
      <c r="I181" s="103">
        <f>ROUND(H181*23.59%,2)-0.01</f>
        <v>43.64</v>
      </c>
      <c r="J181" s="103">
        <f t="shared" si="9"/>
        <v>228.67000000000002</v>
      </c>
      <c r="K181" s="146"/>
      <c r="M181" s="44"/>
      <c r="N181" s="235"/>
    </row>
    <row r="182" spans="1:14" ht="12.75">
      <c r="A182" s="116">
        <f t="shared" si="10"/>
        <v>175</v>
      </c>
      <c r="B182" s="106" t="s">
        <v>122</v>
      </c>
      <c r="C182" s="106" t="s">
        <v>134</v>
      </c>
      <c r="D182" s="118">
        <v>2182</v>
      </c>
      <c r="E182" s="128" t="s">
        <v>178</v>
      </c>
      <c r="F182" s="119">
        <f t="shared" si="11"/>
        <v>13.071999999999999</v>
      </c>
      <c r="G182" s="103">
        <v>20</v>
      </c>
      <c r="H182" s="117">
        <v>130.72</v>
      </c>
      <c r="I182" s="103">
        <f t="shared" si="8"/>
        <v>30.84</v>
      </c>
      <c r="J182" s="103">
        <f t="shared" si="9"/>
        <v>161.56</v>
      </c>
      <c r="K182" s="146"/>
      <c r="M182" s="44"/>
      <c r="N182" s="235"/>
    </row>
    <row r="183" spans="1:14" ht="12.75">
      <c r="A183" s="116">
        <f t="shared" si="10"/>
        <v>176</v>
      </c>
      <c r="B183" s="106" t="s">
        <v>122</v>
      </c>
      <c r="C183" s="106" t="s">
        <v>134</v>
      </c>
      <c r="D183" s="118">
        <v>2182</v>
      </c>
      <c r="E183" s="128" t="s">
        <v>177</v>
      </c>
      <c r="F183" s="119">
        <f t="shared" si="11"/>
        <v>13.071999999999999</v>
      </c>
      <c r="G183" s="103">
        <v>100</v>
      </c>
      <c r="H183" s="117">
        <v>261.44</v>
      </c>
      <c r="I183" s="103">
        <f t="shared" si="8"/>
        <v>61.67</v>
      </c>
      <c r="J183" s="103">
        <f t="shared" si="9"/>
        <v>323.11</v>
      </c>
      <c r="K183" s="146"/>
      <c r="M183" s="44"/>
      <c r="N183" s="235"/>
    </row>
    <row r="184" spans="1:14" ht="12.75">
      <c r="A184" s="116">
        <f t="shared" si="10"/>
        <v>177</v>
      </c>
      <c r="B184" s="106" t="s">
        <v>143</v>
      </c>
      <c r="C184" s="106" t="s">
        <v>98</v>
      </c>
      <c r="D184" s="118">
        <v>1895</v>
      </c>
      <c r="E184" s="128" t="s">
        <v>177</v>
      </c>
      <c r="F184" s="119">
        <f t="shared" si="11"/>
        <v>11.353</v>
      </c>
      <c r="G184" s="103">
        <v>33</v>
      </c>
      <c r="H184" s="117">
        <v>74.930000000000007</v>
      </c>
      <c r="I184" s="103">
        <f t="shared" si="8"/>
        <v>17.68</v>
      </c>
      <c r="J184" s="103">
        <f t="shared" si="9"/>
        <v>92.610000000000014</v>
      </c>
      <c r="K184" s="146"/>
      <c r="M184" s="44"/>
      <c r="N184" s="235"/>
    </row>
    <row r="185" spans="1:14" ht="12.75">
      <c r="A185" s="116">
        <f t="shared" si="10"/>
        <v>178</v>
      </c>
      <c r="B185" s="106" t="s">
        <v>122</v>
      </c>
      <c r="C185" s="106" t="s">
        <v>90</v>
      </c>
      <c r="D185" s="118">
        <v>1430</v>
      </c>
      <c r="E185" s="128" t="s">
        <v>178</v>
      </c>
      <c r="F185" s="119">
        <f t="shared" si="11"/>
        <v>8.5670000000000002</v>
      </c>
      <c r="G185" s="103">
        <v>11</v>
      </c>
      <c r="H185" s="117">
        <v>47.12</v>
      </c>
      <c r="I185" s="103">
        <f t="shared" si="8"/>
        <v>11.12</v>
      </c>
      <c r="J185" s="103">
        <f t="shared" si="9"/>
        <v>58.239999999999995</v>
      </c>
      <c r="K185" s="146"/>
      <c r="M185" s="44"/>
      <c r="N185" s="235"/>
    </row>
    <row r="186" spans="1:14" ht="12.75">
      <c r="A186" s="116">
        <f t="shared" si="10"/>
        <v>179</v>
      </c>
      <c r="B186" s="106" t="s">
        <v>122</v>
      </c>
      <c r="C186" s="106" t="s">
        <v>90</v>
      </c>
      <c r="D186" s="118">
        <v>1430</v>
      </c>
      <c r="E186" s="128" t="s">
        <v>177</v>
      </c>
      <c r="F186" s="119">
        <f t="shared" si="11"/>
        <v>8.5670000000000002</v>
      </c>
      <c r="G186" s="103">
        <v>85</v>
      </c>
      <c r="H186" s="117">
        <v>145.63999999999999</v>
      </c>
      <c r="I186" s="103">
        <f t="shared" si="8"/>
        <v>34.36</v>
      </c>
      <c r="J186" s="103">
        <f t="shared" si="9"/>
        <v>180</v>
      </c>
      <c r="K186" s="146"/>
      <c r="M186" s="44"/>
      <c r="N186" s="235"/>
    </row>
    <row r="187" spans="1:14" ht="15" customHeight="1">
      <c r="A187" s="116">
        <f t="shared" si="10"/>
        <v>180</v>
      </c>
      <c r="B187" s="106" t="s">
        <v>144</v>
      </c>
      <c r="C187" s="106" t="s">
        <v>145</v>
      </c>
      <c r="D187" s="118">
        <v>2318</v>
      </c>
      <c r="E187" s="128" t="s">
        <v>177</v>
      </c>
      <c r="F187" s="119">
        <f t="shared" si="11"/>
        <v>13.887</v>
      </c>
      <c r="G187" s="103">
        <v>24</v>
      </c>
      <c r="H187" s="117">
        <v>66.66</v>
      </c>
      <c r="I187" s="103">
        <f t="shared" si="8"/>
        <v>15.73</v>
      </c>
      <c r="J187" s="103">
        <f t="shared" si="9"/>
        <v>82.39</v>
      </c>
      <c r="K187" s="146"/>
      <c r="M187" s="44"/>
      <c r="N187" s="235"/>
    </row>
    <row r="188" spans="1:14" ht="12.75">
      <c r="A188" s="116">
        <f t="shared" si="10"/>
        <v>181</v>
      </c>
      <c r="B188" s="106" t="s">
        <v>116</v>
      </c>
      <c r="C188" s="106" t="s">
        <v>87</v>
      </c>
      <c r="D188" s="118">
        <v>1503</v>
      </c>
      <c r="E188" s="128" t="s">
        <v>177</v>
      </c>
      <c r="F188" s="119">
        <f t="shared" si="11"/>
        <v>9.0039999999999996</v>
      </c>
      <c r="G188" s="103">
        <v>48</v>
      </c>
      <c r="H188" s="117">
        <v>86.44</v>
      </c>
      <c r="I188" s="103">
        <f t="shared" si="8"/>
        <v>20.39</v>
      </c>
      <c r="J188" s="103">
        <f t="shared" si="9"/>
        <v>106.83</v>
      </c>
      <c r="K188" s="146"/>
      <c r="M188" s="44"/>
      <c r="N188" s="235"/>
    </row>
    <row r="189" spans="1:14" s="44" customFormat="1" ht="12.75">
      <c r="A189" s="116">
        <f t="shared" si="10"/>
        <v>182</v>
      </c>
      <c r="B189" s="120" t="s">
        <v>121</v>
      </c>
      <c r="C189" s="120" t="s">
        <v>87</v>
      </c>
      <c r="D189" s="121">
        <v>1495</v>
      </c>
      <c r="E189" s="129" t="s">
        <v>177</v>
      </c>
      <c r="F189" s="119">
        <f t="shared" si="11"/>
        <v>8.9559999999999995</v>
      </c>
      <c r="G189" s="103">
        <v>12</v>
      </c>
      <c r="H189" s="122">
        <v>21.49</v>
      </c>
      <c r="I189" s="103">
        <f t="shared" si="8"/>
        <v>5.07</v>
      </c>
      <c r="J189" s="103">
        <f t="shared" si="9"/>
        <v>26.56</v>
      </c>
      <c r="K189" s="146"/>
      <c r="N189" s="235"/>
    </row>
    <row r="190" spans="1:14" ht="12.75">
      <c r="A190" s="116">
        <f t="shared" si="10"/>
        <v>183</v>
      </c>
      <c r="B190" s="106" t="s">
        <v>122</v>
      </c>
      <c r="C190" s="106" t="s">
        <v>90</v>
      </c>
      <c r="D190" s="118">
        <v>1470</v>
      </c>
      <c r="E190" s="128" t="s">
        <v>177</v>
      </c>
      <c r="F190" s="119">
        <f t="shared" si="11"/>
        <v>8.8070000000000004</v>
      </c>
      <c r="G190" s="103">
        <v>85</v>
      </c>
      <c r="H190" s="117">
        <v>149.72</v>
      </c>
      <c r="I190" s="103">
        <f t="shared" si="8"/>
        <v>35.32</v>
      </c>
      <c r="J190" s="103">
        <f t="shared" si="9"/>
        <v>185.04</v>
      </c>
      <c r="K190" s="146"/>
      <c r="M190" s="44"/>
      <c r="N190" s="235"/>
    </row>
    <row r="191" spans="1:14" ht="12.75">
      <c r="A191" s="116">
        <f t="shared" si="10"/>
        <v>184</v>
      </c>
      <c r="B191" s="106" t="s">
        <v>122</v>
      </c>
      <c r="C191" s="106" t="s">
        <v>90</v>
      </c>
      <c r="D191" s="118">
        <v>1470</v>
      </c>
      <c r="E191" s="128" t="s">
        <v>178</v>
      </c>
      <c r="F191" s="119">
        <f t="shared" si="11"/>
        <v>8.8070000000000004</v>
      </c>
      <c r="G191" s="103">
        <v>11</v>
      </c>
      <c r="H191" s="117">
        <v>48.44</v>
      </c>
      <c r="I191" s="103">
        <f t="shared" si="8"/>
        <v>11.43</v>
      </c>
      <c r="J191" s="103">
        <f t="shared" si="9"/>
        <v>59.87</v>
      </c>
      <c r="K191" s="146"/>
      <c r="M191" s="44"/>
      <c r="N191" s="235"/>
    </row>
    <row r="192" spans="1:14" ht="12.75">
      <c r="A192" s="116">
        <f t="shared" si="10"/>
        <v>185</v>
      </c>
      <c r="B192" s="106" t="s">
        <v>106</v>
      </c>
      <c r="C192" s="106" t="s">
        <v>175</v>
      </c>
      <c r="D192" s="118">
        <v>1676</v>
      </c>
      <c r="E192" s="128" t="s">
        <v>177</v>
      </c>
      <c r="F192" s="119">
        <f t="shared" si="11"/>
        <v>10.041</v>
      </c>
      <c r="G192" s="103">
        <v>24</v>
      </c>
      <c r="H192" s="117">
        <v>48.2</v>
      </c>
      <c r="I192" s="103">
        <f t="shared" si="8"/>
        <v>11.37</v>
      </c>
      <c r="J192" s="103">
        <f t="shared" si="9"/>
        <v>59.57</v>
      </c>
      <c r="K192" s="146"/>
      <c r="M192" s="44"/>
      <c r="N192" s="235"/>
    </row>
    <row r="193" spans="1:14" ht="12.75">
      <c r="A193" s="116">
        <f t="shared" si="10"/>
        <v>186</v>
      </c>
      <c r="B193" s="106" t="s">
        <v>103</v>
      </c>
      <c r="C193" s="106" t="s">
        <v>98</v>
      </c>
      <c r="D193" s="118">
        <v>1640</v>
      </c>
      <c r="E193" s="128" t="s">
        <v>177</v>
      </c>
      <c r="F193" s="119">
        <f t="shared" si="11"/>
        <v>9.8249999999999993</v>
      </c>
      <c r="G193" s="103">
        <v>24</v>
      </c>
      <c r="H193" s="117">
        <v>47.16</v>
      </c>
      <c r="I193" s="103">
        <f t="shared" si="8"/>
        <v>11.13</v>
      </c>
      <c r="J193" s="103">
        <f t="shared" si="9"/>
        <v>58.29</v>
      </c>
      <c r="K193" s="146"/>
      <c r="M193" s="44"/>
      <c r="N193" s="235"/>
    </row>
    <row r="194" spans="1:14" ht="12.75">
      <c r="A194" s="116">
        <f t="shared" si="10"/>
        <v>187</v>
      </c>
      <c r="B194" s="106" t="s">
        <v>155</v>
      </c>
      <c r="C194" s="106" t="s">
        <v>134</v>
      </c>
      <c r="D194" s="118">
        <v>2146</v>
      </c>
      <c r="E194" s="128" t="s">
        <v>177</v>
      </c>
      <c r="F194" s="119">
        <f t="shared" si="11"/>
        <v>12.856</v>
      </c>
      <c r="G194" s="103">
        <v>123</v>
      </c>
      <c r="H194" s="117">
        <v>316.26</v>
      </c>
      <c r="I194" s="103">
        <f t="shared" si="8"/>
        <v>74.61</v>
      </c>
      <c r="J194" s="103">
        <f t="shared" si="9"/>
        <v>390.87</v>
      </c>
      <c r="K194" s="146"/>
      <c r="M194" s="44"/>
      <c r="N194" s="235"/>
    </row>
    <row r="195" spans="1:14" ht="12.75">
      <c r="A195" s="116">
        <f t="shared" si="10"/>
        <v>188</v>
      </c>
      <c r="B195" s="106" t="s">
        <v>155</v>
      </c>
      <c r="C195" s="106" t="s">
        <v>134</v>
      </c>
      <c r="D195" s="118">
        <v>2146</v>
      </c>
      <c r="E195" s="128" t="s">
        <v>178</v>
      </c>
      <c r="F195" s="119">
        <f t="shared" si="11"/>
        <v>12.856</v>
      </c>
      <c r="G195" s="103">
        <v>21</v>
      </c>
      <c r="H195" s="117">
        <v>134.99</v>
      </c>
      <c r="I195" s="103">
        <f>ROUND(H195*23.59%,2)-0.01</f>
        <v>31.83</v>
      </c>
      <c r="J195" s="103">
        <f t="shared" si="9"/>
        <v>166.82</v>
      </c>
      <c r="K195" s="146"/>
      <c r="M195" s="44"/>
      <c r="N195" s="235"/>
    </row>
    <row r="196" spans="1:14" ht="12.75">
      <c r="A196" s="116">
        <f t="shared" si="10"/>
        <v>189</v>
      </c>
      <c r="B196" s="106" t="s">
        <v>101</v>
      </c>
      <c r="C196" s="106" t="s">
        <v>89</v>
      </c>
      <c r="D196" s="118">
        <v>1533</v>
      </c>
      <c r="E196" s="128" t="s">
        <v>177</v>
      </c>
      <c r="F196" s="119">
        <f t="shared" si="11"/>
        <v>9.1839999999999993</v>
      </c>
      <c r="G196" s="103">
        <v>12</v>
      </c>
      <c r="H196" s="117">
        <v>22.04</v>
      </c>
      <c r="I196" s="103">
        <f t="shared" si="8"/>
        <v>5.2</v>
      </c>
      <c r="J196" s="103">
        <f t="shared" si="9"/>
        <v>27.24</v>
      </c>
      <c r="K196" s="146"/>
      <c r="M196" s="44"/>
      <c r="N196" s="235"/>
    </row>
    <row r="197" spans="1:14" ht="12.75">
      <c r="A197" s="116">
        <f t="shared" si="10"/>
        <v>190</v>
      </c>
      <c r="B197" s="106" t="s">
        <v>97</v>
      </c>
      <c r="C197" s="106" t="s">
        <v>89</v>
      </c>
      <c r="D197" s="118">
        <v>1445</v>
      </c>
      <c r="E197" s="128" t="s">
        <v>177</v>
      </c>
      <c r="F197" s="119">
        <f t="shared" si="11"/>
        <v>8.657</v>
      </c>
      <c r="G197" s="103">
        <v>24</v>
      </c>
      <c r="H197" s="117">
        <v>41.55</v>
      </c>
      <c r="I197" s="103">
        <f t="shared" si="8"/>
        <v>9.8000000000000007</v>
      </c>
      <c r="J197" s="103">
        <f t="shared" si="9"/>
        <v>51.349999999999994</v>
      </c>
      <c r="K197" s="146"/>
      <c r="M197" s="44"/>
      <c r="N197" s="235"/>
    </row>
    <row r="198" spans="1:14" ht="12.75">
      <c r="A198" s="116">
        <f t="shared" si="10"/>
        <v>191</v>
      </c>
      <c r="B198" s="106" t="s">
        <v>136</v>
      </c>
      <c r="C198" s="106" t="s">
        <v>98</v>
      </c>
      <c r="D198" s="118">
        <v>1826</v>
      </c>
      <c r="E198" s="128" t="s">
        <v>177</v>
      </c>
      <c r="F198" s="119">
        <f t="shared" si="11"/>
        <v>10.939</v>
      </c>
      <c r="G198" s="103">
        <v>24</v>
      </c>
      <c r="H198" s="117">
        <v>52.51</v>
      </c>
      <c r="I198" s="103">
        <f t="shared" si="8"/>
        <v>12.39</v>
      </c>
      <c r="J198" s="103">
        <f t="shared" si="9"/>
        <v>64.900000000000006</v>
      </c>
      <c r="K198" s="146"/>
      <c r="M198" s="44"/>
      <c r="N198" s="235"/>
    </row>
    <row r="199" spans="1:14" ht="12.75">
      <c r="A199" s="116">
        <f t="shared" si="10"/>
        <v>192</v>
      </c>
      <c r="B199" s="106" t="s">
        <v>112</v>
      </c>
      <c r="C199" s="106" t="s">
        <v>98</v>
      </c>
      <c r="D199" s="118">
        <v>1794</v>
      </c>
      <c r="E199" s="128" t="s">
        <v>177</v>
      </c>
      <c r="F199" s="119">
        <f t="shared" si="11"/>
        <v>10.747999999999999</v>
      </c>
      <c r="G199" s="103">
        <v>24</v>
      </c>
      <c r="H199" s="117">
        <v>51.59</v>
      </c>
      <c r="I199" s="103">
        <f t="shared" si="8"/>
        <v>12.17</v>
      </c>
      <c r="J199" s="103">
        <f t="shared" si="9"/>
        <v>63.760000000000005</v>
      </c>
      <c r="K199" s="146"/>
      <c r="M199" s="44"/>
      <c r="N199" s="235"/>
    </row>
    <row r="200" spans="1:14" ht="12.75">
      <c r="A200" s="116">
        <f t="shared" si="10"/>
        <v>193</v>
      </c>
      <c r="B200" s="106" t="s">
        <v>114</v>
      </c>
      <c r="C200" s="106" t="s">
        <v>89</v>
      </c>
      <c r="D200" s="118">
        <v>1445</v>
      </c>
      <c r="E200" s="128" t="s">
        <v>177</v>
      </c>
      <c r="F200" s="119">
        <f t="shared" si="11"/>
        <v>8.657</v>
      </c>
      <c r="G200" s="103">
        <v>28</v>
      </c>
      <c r="H200" s="117">
        <v>48.48</v>
      </c>
      <c r="I200" s="103">
        <f t="shared" ref="I200:I263" si="12">ROUND(H200*23.59%,2)</f>
        <v>11.44</v>
      </c>
      <c r="J200" s="103">
        <f t="shared" ref="J200:J263" si="13">H200+I200</f>
        <v>59.919999999999995</v>
      </c>
      <c r="K200" s="146"/>
      <c r="M200" s="44"/>
      <c r="N200" s="235"/>
    </row>
    <row r="201" spans="1:14" ht="12.75">
      <c r="A201" s="116">
        <f t="shared" si="10"/>
        <v>194</v>
      </c>
      <c r="B201" s="106" t="s">
        <v>106</v>
      </c>
      <c r="C201" s="106" t="s">
        <v>98</v>
      </c>
      <c r="D201" s="118">
        <v>1505</v>
      </c>
      <c r="E201" s="128" t="s">
        <v>177</v>
      </c>
      <c r="F201" s="119">
        <f t="shared" si="11"/>
        <v>9.016</v>
      </c>
      <c r="G201" s="103">
        <v>40</v>
      </c>
      <c r="H201" s="117">
        <v>72.13</v>
      </c>
      <c r="I201" s="103">
        <f t="shared" si="12"/>
        <v>17.02</v>
      </c>
      <c r="J201" s="103">
        <f t="shared" si="13"/>
        <v>89.149999999999991</v>
      </c>
      <c r="K201" s="146"/>
      <c r="M201" s="44"/>
      <c r="N201" s="235"/>
    </row>
    <row r="202" spans="1:14" ht="12.75">
      <c r="A202" s="116">
        <f t="shared" ref="A202:A265" si="14">A201+1</f>
        <v>195</v>
      </c>
      <c r="B202" s="106" t="s">
        <v>146</v>
      </c>
      <c r="C202" s="106" t="s">
        <v>89</v>
      </c>
      <c r="D202" s="118">
        <v>1493</v>
      </c>
      <c r="E202" s="128" t="s">
        <v>177</v>
      </c>
      <c r="F202" s="119">
        <f t="shared" ref="F202:F265" si="15">ROUND(D202/$F$4,3)</f>
        <v>8.9440000000000008</v>
      </c>
      <c r="G202" s="103">
        <v>13</v>
      </c>
      <c r="H202" s="117">
        <v>23.25</v>
      </c>
      <c r="I202" s="103">
        <f t="shared" si="12"/>
        <v>5.48</v>
      </c>
      <c r="J202" s="103">
        <f t="shared" si="13"/>
        <v>28.73</v>
      </c>
      <c r="K202" s="146"/>
      <c r="M202" s="44"/>
      <c r="N202" s="235"/>
    </row>
    <row r="203" spans="1:14" ht="12.75">
      <c r="A203" s="116">
        <f t="shared" si="14"/>
        <v>196</v>
      </c>
      <c r="B203" s="106" t="s">
        <v>120</v>
      </c>
      <c r="C203" s="106" t="s">
        <v>87</v>
      </c>
      <c r="D203" s="118">
        <v>1571</v>
      </c>
      <c r="E203" s="128" t="s">
        <v>177</v>
      </c>
      <c r="F203" s="119">
        <f t="shared" si="15"/>
        <v>9.4120000000000008</v>
      </c>
      <c r="G203" s="103">
        <v>36</v>
      </c>
      <c r="H203" s="117">
        <v>67.77</v>
      </c>
      <c r="I203" s="103">
        <f t="shared" si="12"/>
        <v>15.99</v>
      </c>
      <c r="J203" s="103">
        <f t="shared" si="13"/>
        <v>83.759999999999991</v>
      </c>
      <c r="K203" s="146"/>
      <c r="M203" s="44"/>
      <c r="N203" s="235"/>
    </row>
    <row r="204" spans="1:14" ht="38.25">
      <c r="A204" s="116">
        <f t="shared" si="14"/>
        <v>197</v>
      </c>
      <c r="B204" s="106" t="s">
        <v>176</v>
      </c>
      <c r="C204" s="106" t="s">
        <v>147</v>
      </c>
      <c r="D204" s="118">
        <v>1482</v>
      </c>
      <c r="E204" s="128" t="s">
        <v>177</v>
      </c>
      <c r="F204" s="119">
        <f t="shared" si="15"/>
        <v>8.8789999999999996</v>
      </c>
      <c r="G204" s="103">
        <v>36</v>
      </c>
      <c r="H204" s="117">
        <v>63.93</v>
      </c>
      <c r="I204" s="103">
        <f t="shared" si="12"/>
        <v>15.08</v>
      </c>
      <c r="J204" s="103">
        <f t="shared" si="13"/>
        <v>79.010000000000005</v>
      </c>
      <c r="K204" s="146"/>
      <c r="M204" s="44"/>
      <c r="N204" s="235"/>
    </row>
    <row r="205" spans="1:14" ht="12.75">
      <c r="A205" s="116">
        <f t="shared" si="14"/>
        <v>198</v>
      </c>
      <c r="B205" s="106" t="s">
        <v>117</v>
      </c>
      <c r="C205" s="106" t="s">
        <v>89</v>
      </c>
      <c r="D205" s="118">
        <v>1445</v>
      </c>
      <c r="E205" s="128" t="s">
        <v>177</v>
      </c>
      <c r="F205" s="119">
        <f t="shared" si="15"/>
        <v>8.657</v>
      </c>
      <c r="G205" s="103">
        <v>12</v>
      </c>
      <c r="H205" s="117">
        <v>20.78</v>
      </c>
      <c r="I205" s="103">
        <f t="shared" si="12"/>
        <v>4.9000000000000004</v>
      </c>
      <c r="J205" s="103">
        <f t="shared" si="13"/>
        <v>25.68</v>
      </c>
      <c r="K205" s="146"/>
      <c r="M205" s="44"/>
      <c r="N205" s="235"/>
    </row>
    <row r="206" spans="1:14" ht="12.75">
      <c r="A206" s="116">
        <f t="shared" si="14"/>
        <v>199</v>
      </c>
      <c r="B206" s="106" t="s">
        <v>104</v>
      </c>
      <c r="C206" s="106" t="s">
        <v>89</v>
      </c>
      <c r="D206" s="118">
        <v>1831</v>
      </c>
      <c r="E206" s="128" t="s">
        <v>177</v>
      </c>
      <c r="F206" s="119">
        <f t="shared" si="15"/>
        <v>10.968999999999999</v>
      </c>
      <c r="G206" s="103">
        <v>24</v>
      </c>
      <c r="H206" s="117">
        <v>52.65</v>
      </c>
      <c r="I206" s="103">
        <f>ROUND(H206*23.59%,2)-0.01</f>
        <v>12.41</v>
      </c>
      <c r="J206" s="103">
        <f t="shared" si="13"/>
        <v>65.06</v>
      </c>
      <c r="K206" s="146"/>
      <c r="M206" s="44"/>
      <c r="N206" s="235"/>
    </row>
    <row r="207" spans="1:14" ht="12.75">
      <c r="A207" s="116">
        <f t="shared" si="14"/>
        <v>200</v>
      </c>
      <c r="B207" s="106" t="s">
        <v>146</v>
      </c>
      <c r="C207" s="106" t="s">
        <v>87</v>
      </c>
      <c r="D207" s="118">
        <v>1640</v>
      </c>
      <c r="E207" s="128" t="s">
        <v>177</v>
      </c>
      <c r="F207" s="119">
        <f t="shared" si="15"/>
        <v>9.8249999999999993</v>
      </c>
      <c r="G207" s="103">
        <v>36</v>
      </c>
      <c r="H207" s="117">
        <v>70.739999999999995</v>
      </c>
      <c r="I207" s="103">
        <f t="shared" si="12"/>
        <v>16.690000000000001</v>
      </c>
      <c r="J207" s="103">
        <f t="shared" si="13"/>
        <v>87.429999999999993</v>
      </c>
      <c r="K207" s="146"/>
      <c r="M207" s="44"/>
      <c r="N207" s="235"/>
    </row>
    <row r="208" spans="1:14" ht="12.75">
      <c r="A208" s="116">
        <f t="shared" si="14"/>
        <v>201</v>
      </c>
      <c r="B208" s="106" t="s">
        <v>96</v>
      </c>
      <c r="C208" s="106" t="s">
        <v>87</v>
      </c>
      <c r="D208" s="118">
        <v>1475</v>
      </c>
      <c r="E208" s="128" t="s">
        <v>177</v>
      </c>
      <c r="F208" s="119">
        <f t="shared" si="15"/>
        <v>8.8369999999999997</v>
      </c>
      <c r="G208" s="103">
        <v>24</v>
      </c>
      <c r="H208" s="117">
        <v>42.42</v>
      </c>
      <c r="I208" s="103">
        <f t="shared" si="12"/>
        <v>10.01</v>
      </c>
      <c r="J208" s="103">
        <f t="shared" si="13"/>
        <v>52.43</v>
      </c>
      <c r="K208" s="146"/>
      <c r="M208" s="44"/>
      <c r="N208" s="235"/>
    </row>
    <row r="209" spans="1:14" ht="12.75">
      <c r="A209" s="116">
        <f t="shared" si="14"/>
        <v>202</v>
      </c>
      <c r="B209" s="106" t="s">
        <v>142</v>
      </c>
      <c r="C209" s="106" t="s">
        <v>89</v>
      </c>
      <c r="D209" s="118">
        <v>1517</v>
      </c>
      <c r="E209" s="128" t="s">
        <v>177</v>
      </c>
      <c r="F209" s="119">
        <f t="shared" si="15"/>
        <v>9.0879999999999992</v>
      </c>
      <c r="G209" s="103">
        <v>24</v>
      </c>
      <c r="H209" s="117">
        <v>43.62</v>
      </c>
      <c r="I209" s="103">
        <f t="shared" si="12"/>
        <v>10.29</v>
      </c>
      <c r="J209" s="103">
        <f t="shared" si="13"/>
        <v>53.91</v>
      </c>
      <c r="K209" s="146"/>
      <c r="M209" s="44"/>
      <c r="N209" s="235"/>
    </row>
    <row r="210" spans="1:14" ht="12.75">
      <c r="A210" s="116">
        <f t="shared" si="14"/>
        <v>203</v>
      </c>
      <c r="B210" s="106" t="s">
        <v>95</v>
      </c>
      <c r="C210" s="106" t="s">
        <v>89</v>
      </c>
      <c r="D210" s="118">
        <v>1337</v>
      </c>
      <c r="E210" s="128" t="s">
        <v>177</v>
      </c>
      <c r="F210" s="119">
        <f t="shared" si="15"/>
        <v>8.01</v>
      </c>
      <c r="G210" s="103">
        <v>68</v>
      </c>
      <c r="H210" s="117">
        <v>108.94</v>
      </c>
      <c r="I210" s="103">
        <f t="shared" si="12"/>
        <v>25.7</v>
      </c>
      <c r="J210" s="103">
        <f t="shared" si="13"/>
        <v>134.63999999999999</v>
      </c>
      <c r="K210" s="146"/>
      <c r="M210" s="44"/>
      <c r="N210" s="235"/>
    </row>
    <row r="211" spans="1:14" ht="12.75">
      <c r="A211" s="116">
        <f t="shared" si="14"/>
        <v>204</v>
      </c>
      <c r="B211" s="106" t="s">
        <v>148</v>
      </c>
      <c r="C211" s="106" t="s">
        <v>89</v>
      </c>
      <c r="D211" s="118">
        <v>1425</v>
      </c>
      <c r="E211" s="128" t="s">
        <v>177</v>
      </c>
      <c r="F211" s="119">
        <f t="shared" si="15"/>
        <v>8.5370000000000008</v>
      </c>
      <c r="G211" s="103">
        <v>24</v>
      </c>
      <c r="H211" s="117">
        <v>40.98</v>
      </c>
      <c r="I211" s="103">
        <f t="shared" si="12"/>
        <v>9.67</v>
      </c>
      <c r="J211" s="103">
        <f t="shared" si="13"/>
        <v>50.65</v>
      </c>
      <c r="K211" s="146"/>
      <c r="M211" s="44"/>
      <c r="N211" s="235"/>
    </row>
    <row r="212" spans="1:14" ht="12.75">
      <c r="A212" s="116">
        <f t="shared" si="14"/>
        <v>205</v>
      </c>
      <c r="B212" s="106" t="s">
        <v>119</v>
      </c>
      <c r="C212" s="106" t="s">
        <v>89</v>
      </c>
      <c r="D212" s="118">
        <v>1445</v>
      </c>
      <c r="E212" s="128" t="s">
        <v>177</v>
      </c>
      <c r="F212" s="119">
        <f t="shared" si="15"/>
        <v>8.657</v>
      </c>
      <c r="G212" s="103">
        <v>12</v>
      </c>
      <c r="H212" s="117">
        <v>20.78</v>
      </c>
      <c r="I212" s="103">
        <f t="shared" si="12"/>
        <v>4.9000000000000004</v>
      </c>
      <c r="J212" s="103">
        <f t="shared" si="13"/>
        <v>25.68</v>
      </c>
      <c r="K212" s="146"/>
      <c r="M212" s="44"/>
      <c r="N212" s="235"/>
    </row>
    <row r="213" spans="1:14" ht="25.5">
      <c r="A213" s="116">
        <f t="shared" si="14"/>
        <v>206</v>
      </c>
      <c r="B213" s="106" t="s">
        <v>153</v>
      </c>
      <c r="C213" s="106" t="s">
        <v>98</v>
      </c>
      <c r="D213" s="118">
        <v>1791</v>
      </c>
      <c r="E213" s="128" t="s">
        <v>177</v>
      </c>
      <c r="F213" s="119">
        <f t="shared" si="15"/>
        <v>10.73</v>
      </c>
      <c r="G213" s="103">
        <v>12</v>
      </c>
      <c r="H213" s="117">
        <v>25.75</v>
      </c>
      <c r="I213" s="103">
        <f t="shared" si="12"/>
        <v>6.07</v>
      </c>
      <c r="J213" s="103">
        <f t="shared" si="13"/>
        <v>31.82</v>
      </c>
      <c r="K213" s="146"/>
      <c r="M213" s="44"/>
      <c r="N213" s="235"/>
    </row>
    <row r="214" spans="1:14" ht="12.75">
      <c r="A214" s="116">
        <f t="shared" si="14"/>
        <v>207</v>
      </c>
      <c r="B214" s="106" t="s">
        <v>116</v>
      </c>
      <c r="C214" s="106" t="s">
        <v>87</v>
      </c>
      <c r="D214" s="118">
        <v>1622</v>
      </c>
      <c r="E214" s="128" t="s">
        <v>177</v>
      </c>
      <c r="F214" s="119">
        <f t="shared" si="15"/>
        <v>9.7170000000000005</v>
      </c>
      <c r="G214" s="103">
        <v>48</v>
      </c>
      <c r="H214" s="117">
        <v>93.28</v>
      </c>
      <c r="I214" s="103">
        <f t="shared" si="12"/>
        <v>22</v>
      </c>
      <c r="J214" s="103">
        <f t="shared" si="13"/>
        <v>115.28</v>
      </c>
      <c r="K214" s="146"/>
      <c r="M214" s="44"/>
      <c r="N214" s="235"/>
    </row>
    <row r="215" spans="1:14" ht="12.75">
      <c r="A215" s="116">
        <f t="shared" si="14"/>
        <v>208</v>
      </c>
      <c r="B215" s="106" t="s">
        <v>122</v>
      </c>
      <c r="C215" s="106" t="s">
        <v>90</v>
      </c>
      <c r="D215" s="118">
        <v>1470</v>
      </c>
      <c r="E215" s="128" t="s">
        <v>178</v>
      </c>
      <c r="F215" s="119">
        <f t="shared" si="15"/>
        <v>8.8070000000000004</v>
      </c>
      <c r="G215" s="103">
        <v>9.5</v>
      </c>
      <c r="H215" s="117">
        <v>41.83</v>
      </c>
      <c r="I215" s="103">
        <f t="shared" si="12"/>
        <v>9.8699999999999992</v>
      </c>
      <c r="J215" s="103">
        <f t="shared" si="13"/>
        <v>51.699999999999996</v>
      </c>
      <c r="K215" s="146"/>
      <c r="M215" s="44"/>
      <c r="N215" s="235"/>
    </row>
    <row r="216" spans="1:14" ht="12.75">
      <c r="A216" s="116">
        <f t="shared" si="14"/>
        <v>209</v>
      </c>
      <c r="B216" s="106" t="s">
        <v>122</v>
      </c>
      <c r="C216" s="106" t="s">
        <v>90</v>
      </c>
      <c r="D216" s="118">
        <v>1470</v>
      </c>
      <c r="E216" s="128" t="s">
        <v>177</v>
      </c>
      <c r="F216" s="119">
        <f t="shared" si="15"/>
        <v>8.8070000000000004</v>
      </c>
      <c r="G216" s="103">
        <v>86.5</v>
      </c>
      <c r="H216" s="117">
        <v>152.36000000000001</v>
      </c>
      <c r="I216" s="103">
        <f t="shared" si="12"/>
        <v>35.94</v>
      </c>
      <c r="J216" s="103">
        <f t="shared" si="13"/>
        <v>188.3</v>
      </c>
      <c r="K216" s="146"/>
      <c r="M216" s="44"/>
      <c r="N216" s="235"/>
    </row>
    <row r="217" spans="1:14" ht="12.75">
      <c r="A217" s="116">
        <f t="shared" si="14"/>
        <v>210</v>
      </c>
      <c r="B217" s="106" t="s">
        <v>88</v>
      </c>
      <c r="C217" s="106" t="s">
        <v>98</v>
      </c>
      <c r="D217" s="118">
        <v>1950</v>
      </c>
      <c r="E217" s="128" t="s">
        <v>177</v>
      </c>
      <c r="F217" s="119">
        <f t="shared" si="15"/>
        <v>11.682</v>
      </c>
      <c r="G217" s="103">
        <v>25</v>
      </c>
      <c r="H217" s="117">
        <v>58.41</v>
      </c>
      <c r="I217" s="103">
        <f t="shared" si="12"/>
        <v>13.78</v>
      </c>
      <c r="J217" s="103">
        <f t="shared" si="13"/>
        <v>72.19</v>
      </c>
      <c r="K217" s="146"/>
      <c r="M217" s="44"/>
      <c r="N217" s="235"/>
    </row>
    <row r="218" spans="1:14" ht="12.75">
      <c r="A218" s="116">
        <f t="shared" si="14"/>
        <v>211</v>
      </c>
      <c r="B218" s="106" t="s">
        <v>96</v>
      </c>
      <c r="C218" s="106" t="s">
        <v>89</v>
      </c>
      <c r="D218" s="118">
        <v>1432</v>
      </c>
      <c r="E218" s="128" t="s">
        <v>178</v>
      </c>
      <c r="F218" s="119">
        <f t="shared" si="15"/>
        <v>8.5790000000000006</v>
      </c>
      <c r="G218" s="103">
        <v>0.5</v>
      </c>
      <c r="H218" s="117">
        <v>2.14</v>
      </c>
      <c r="I218" s="103">
        <f t="shared" si="12"/>
        <v>0.5</v>
      </c>
      <c r="J218" s="103">
        <f t="shared" si="13"/>
        <v>2.64</v>
      </c>
      <c r="K218" s="146"/>
      <c r="M218" s="44"/>
      <c r="N218" s="235"/>
    </row>
    <row r="219" spans="1:14" ht="12.75">
      <c r="A219" s="116">
        <f t="shared" si="14"/>
        <v>212</v>
      </c>
      <c r="B219" s="106" t="s">
        <v>96</v>
      </c>
      <c r="C219" s="106" t="s">
        <v>89</v>
      </c>
      <c r="D219" s="118">
        <v>1432</v>
      </c>
      <c r="E219" s="128" t="s">
        <v>177</v>
      </c>
      <c r="F219" s="119">
        <f t="shared" si="15"/>
        <v>8.5790000000000006</v>
      </c>
      <c r="G219" s="103">
        <v>23.5</v>
      </c>
      <c r="H219" s="117">
        <v>40.32</v>
      </c>
      <c r="I219" s="103">
        <f t="shared" si="12"/>
        <v>9.51</v>
      </c>
      <c r="J219" s="103">
        <f t="shared" si="13"/>
        <v>49.83</v>
      </c>
      <c r="K219" s="146"/>
      <c r="M219" s="44"/>
      <c r="N219" s="235"/>
    </row>
    <row r="220" spans="1:14" ht="12.75">
      <c r="A220" s="116">
        <f t="shared" si="14"/>
        <v>213</v>
      </c>
      <c r="B220" s="106" t="s">
        <v>121</v>
      </c>
      <c r="C220" s="106" t="s">
        <v>87</v>
      </c>
      <c r="D220" s="118">
        <v>1475</v>
      </c>
      <c r="E220" s="128" t="s">
        <v>177</v>
      </c>
      <c r="F220" s="119">
        <f t="shared" si="15"/>
        <v>8.8369999999999997</v>
      </c>
      <c r="G220" s="103">
        <v>24</v>
      </c>
      <c r="H220" s="117">
        <v>42.42</v>
      </c>
      <c r="I220" s="103">
        <f t="shared" si="12"/>
        <v>10.01</v>
      </c>
      <c r="J220" s="103">
        <f t="shared" si="13"/>
        <v>52.43</v>
      </c>
      <c r="K220" s="146"/>
      <c r="M220" s="44"/>
      <c r="N220" s="235"/>
    </row>
    <row r="221" spans="1:14" ht="12.75">
      <c r="A221" s="116">
        <f t="shared" si="14"/>
        <v>214</v>
      </c>
      <c r="B221" s="106" t="s">
        <v>142</v>
      </c>
      <c r="C221" s="106" t="s">
        <v>98</v>
      </c>
      <c r="D221" s="118">
        <v>1640</v>
      </c>
      <c r="E221" s="128" t="s">
        <v>177</v>
      </c>
      <c r="F221" s="119">
        <f t="shared" si="15"/>
        <v>9.8249999999999993</v>
      </c>
      <c r="G221" s="103">
        <v>24</v>
      </c>
      <c r="H221" s="117">
        <v>47.16</v>
      </c>
      <c r="I221" s="103">
        <f t="shared" si="12"/>
        <v>11.13</v>
      </c>
      <c r="J221" s="103">
        <f t="shared" si="13"/>
        <v>58.29</v>
      </c>
      <c r="K221" s="146"/>
      <c r="M221" s="44"/>
      <c r="N221" s="235"/>
    </row>
    <row r="222" spans="1:14" ht="12.75">
      <c r="A222" s="116">
        <f t="shared" si="14"/>
        <v>215</v>
      </c>
      <c r="B222" s="106" t="s">
        <v>101</v>
      </c>
      <c r="C222" s="106" t="s">
        <v>87</v>
      </c>
      <c r="D222" s="118">
        <v>1620</v>
      </c>
      <c r="E222" s="128" t="s">
        <v>177</v>
      </c>
      <c r="F222" s="119">
        <f t="shared" si="15"/>
        <v>9.7050000000000001</v>
      </c>
      <c r="G222" s="103">
        <v>24</v>
      </c>
      <c r="H222" s="117">
        <v>46.58</v>
      </c>
      <c r="I222" s="103">
        <f t="shared" si="12"/>
        <v>10.99</v>
      </c>
      <c r="J222" s="103">
        <f t="shared" si="13"/>
        <v>57.57</v>
      </c>
      <c r="K222" s="146"/>
      <c r="M222" s="44"/>
      <c r="N222" s="235"/>
    </row>
    <row r="223" spans="1:14" ht="12.75">
      <c r="A223" s="116">
        <f t="shared" si="14"/>
        <v>216</v>
      </c>
      <c r="B223" s="106" t="s">
        <v>126</v>
      </c>
      <c r="C223" s="106" t="s">
        <v>98</v>
      </c>
      <c r="D223" s="118">
        <v>1779</v>
      </c>
      <c r="E223" s="128" t="s">
        <v>177</v>
      </c>
      <c r="F223" s="119">
        <f t="shared" si="15"/>
        <v>10.657999999999999</v>
      </c>
      <c r="G223" s="103">
        <v>12</v>
      </c>
      <c r="H223" s="117">
        <v>25.58</v>
      </c>
      <c r="I223" s="103">
        <f t="shared" si="12"/>
        <v>6.03</v>
      </c>
      <c r="J223" s="103">
        <f t="shared" si="13"/>
        <v>31.61</v>
      </c>
      <c r="K223" s="146"/>
      <c r="M223" s="44"/>
      <c r="N223" s="235"/>
    </row>
    <row r="224" spans="1:14" ht="12.75">
      <c r="A224" s="116">
        <f t="shared" si="14"/>
        <v>217</v>
      </c>
      <c r="B224" s="106" t="s">
        <v>113</v>
      </c>
      <c r="C224" s="106" t="s">
        <v>89</v>
      </c>
      <c r="D224" s="118">
        <v>1533</v>
      </c>
      <c r="E224" s="128" t="s">
        <v>177</v>
      </c>
      <c r="F224" s="119">
        <f t="shared" si="15"/>
        <v>9.1839999999999993</v>
      </c>
      <c r="G224" s="103">
        <v>12</v>
      </c>
      <c r="H224" s="117">
        <v>22.04</v>
      </c>
      <c r="I224" s="103">
        <f t="shared" si="12"/>
        <v>5.2</v>
      </c>
      <c r="J224" s="103">
        <f t="shared" si="13"/>
        <v>27.24</v>
      </c>
      <c r="K224" s="146"/>
      <c r="M224" s="44"/>
      <c r="N224" s="235"/>
    </row>
    <row r="225" spans="1:14" ht="12.75">
      <c r="A225" s="116">
        <f t="shared" si="14"/>
        <v>218</v>
      </c>
      <c r="B225" s="106" t="s">
        <v>148</v>
      </c>
      <c r="C225" s="106" t="s">
        <v>89</v>
      </c>
      <c r="D225" s="118">
        <v>1425</v>
      </c>
      <c r="E225" s="128" t="s">
        <v>177</v>
      </c>
      <c r="F225" s="119">
        <f t="shared" si="15"/>
        <v>8.5370000000000008</v>
      </c>
      <c r="G225" s="103">
        <v>48</v>
      </c>
      <c r="H225" s="117">
        <v>81.96</v>
      </c>
      <c r="I225" s="103">
        <f t="shared" si="12"/>
        <v>19.329999999999998</v>
      </c>
      <c r="J225" s="103">
        <f t="shared" si="13"/>
        <v>101.28999999999999</v>
      </c>
      <c r="K225" s="146"/>
      <c r="M225" s="44"/>
      <c r="N225" s="235"/>
    </row>
    <row r="226" spans="1:14" ht="12.75">
      <c r="A226" s="116">
        <f t="shared" si="14"/>
        <v>219</v>
      </c>
      <c r="B226" s="106" t="s">
        <v>128</v>
      </c>
      <c r="C226" s="106" t="s">
        <v>87</v>
      </c>
      <c r="D226" s="118">
        <v>1483</v>
      </c>
      <c r="E226" s="128" t="s">
        <v>177</v>
      </c>
      <c r="F226" s="119">
        <f t="shared" si="15"/>
        <v>8.8840000000000003</v>
      </c>
      <c r="G226" s="103">
        <v>12</v>
      </c>
      <c r="H226" s="117">
        <v>21.32</v>
      </c>
      <c r="I226" s="103">
        <f t="shared" si="12"/>
        <v>5.03</v>
      </c>
      <c r="J226" s="103">
        <f t="shared" si="13"/>
        <v>26.35</v>
      </c>
      <c r="K226" s="146"/>
      <c r="M226" s="44"/>
      <c r="N226" s="235"/>
    </row>
    <row r="227" spans="1:14" ht="12.75">
      <c r="A227" s="116">
        <f t="shared" si="14"/>
        <v>220</v>
      </c>
      <c r="B227" s="106" t="s">
        <v>135</v>
      </c>
      <c r="C227" s="106" t="s">
        <v>89</v>
      </c>
      <c r="D227" s="118">
        <v>1452</v>
      </c>
      <c r="E227" s="128" t="s">
        <v>177</v>
      </c>
      <c r="F227" s="119">
        <f t="shared" si="15"/>
        <v>8.6989999999999998</v>
      </c>
      <c r="G227" s="103">
        <v>24</v>
      </c>
      <c r="H227" s="117">
        <v>41.76</v>
      </c>
      <c r="I227" s="103">
        <f t="shared" si="12"/>
        <v>9.85</v>
      </c>
      <c r="J227" s="103">
        <f t="shared" si="13"/>
        <v>51.61</v>
      </c>
      <c r="K227" s="146"/>
      <c r="M227" s="44"/>
      <c r="N227" s="235"/>
    </row>
    <row r="228" spans="1:14" ht="12.75">
      <c r="A228" s="116">
        <f t="shared" si="14"/>
        <v>221</v>
      </c>
      <c r="B228" s="106" t="s">
        <v>135</v>
      </c>
      <c r="C228" s="106" t="s">
        <v>87</v>
      </c>
      <c r="D228" s="118">
        <v>1435</v>
      </c>
      <c r="E228" s="128" t="s">
        <v>177</v>
      </c>
      <c r="F228" s="119">
        <f t="shared" si="15"/>
        <v>8.5969999999999995</v>
      </c>
      <c r="G228" s="103">
        <v>12</v>
      </c>
      <c r="H228" s="117">
        <v>20.63</v>
      </c>
      <c r="I228" s="103">
        <f>ROUND(H228*23.59%,2)-0.01</f>
        <v>4.8600000000000003</v>
      </c>
      <c r="J228" s="103">
        <f t="shared" si="13"/>
        <v>25.49</v>
      </c>
      <c r="K228" s="146"/>
      <c r="M228" s="44"/>
      <c r="N228" s="235"/>
    </row>
    <row r="229" spans="1:14" ht="12.75">
      <c r="A229" s="116">
        <f t="shared" si="14"/>
        <v>222</v>
      </c>
      <c r="B229" s="106" t="s">
        <v>103</v>
      </c>
      <c r="C229" s="106" t="s">
        <v>87</v>
      </c>
      <c r="D229" s="118">
        <v>1455</v>
      </c>
      <c r="E229" s="128" t="s">
        <v>177</v>
      </c>
      <c r="F229" s="119">
        <f t="shared" si="15"/>
        <v>8.7170000000000005</v>
      </c>
      <c r="G229" s="103">
        <v>12</v>
      </c>
      <c r="H229" s="117">
        <v>20.92</v>
      </c>
      <c r="I229" s="103">
        <f t="shared" si="12"/>
        <v>4.9400000000000004</v>
      </c>
      <c r="J229" s="103">
        <f t="shared" si="13"/>
        <v>25.860000000000003</v>
      </c>
      <c r="K229" s="146"/>
      <c r="M229" s="44"/>
      <c r="N229" s="235"/>
    </row>
    <row r="230" spans="1:14" ht="12.75">
      <c r="A230" s="116">
        <f t="shared" si="14"/>
        <v>223</v>
      </c>
      <c r="B230" s="106" t="s">
        <v>150</v>
      </c>
      <c r="C230" s="106" t="s">
        <v>87</v>
      </c>
      <c r="D230" s="118">
        <v>1591</v>
      </c>
      <c r="E230" s="128" t="s">
        <v>177</v>
      </c>
      <c r="F230" s="119">
        <f t="shared" si="15"/>
        <v>9.532</v>
      </c>
      <c r="G230" s="103">
        <v>26</v>
      </c>
      <c r="H230" s="117">
        <v>49.57</v>
      </c>
      <c r="I230" s="103">
        <f t="shared" si="12"/>
        <v>11.69</v>
      </c>
      <c r="J230" s="103">
        <f t="shared" si="13"/>
        <v>61.26</v>
      </c>
      <c r="K230" s="146"/>
      <c r="M230" s="44"/>
      <c r="N230" s="235"/>
    </row>
    <row r="231" spans="1:14" ht="12.75">
      <c r="A231" s="116">
        <f t="shared" si="14"/>
        <v>224</v>
      </c>
      <c r="B231" s="106" t="s">
        <v>94</v>
      </c>
      <c r="C231" s="106" t="s">
        <v>87</v>
      </c>
      <c r="D231" s="118">
        <v>1475</v>
      </c>
      <c r="E231" s="128" t="s">
        <v>177</v>
      </c>
      <c r="F231" s="119">
        <f t="shared" si="15"/>
        <v>8.8369999999999997</v>
      </c>
      <c r="G231" s="103">
        <v>24</v>
      </c>
      <c r="H231" s="117">
        <v>42.42</v>
      </c>
      <c r="I231" s="103">
        <f t="shared" si="12"/>
        <v>10.01</v>
      </c>
      <c r="J231" s="103">
        <f t="shared" si="13"/>
        <v>52.43</v>
      </c>
      <c r="K231" s="146"/>
      <c r="M231" s="44"/>
      <c r="N231" s="235"/>
    </row>
    <row r="232" spans="1:14" ht="12.75">
      <c r="A232" s="116">
        <f t="shared" si="14"/>
        <v>225</v>
      </c>
      <c r="B232" s="106" t="s">
        <v>109</v>
      </c>
      <c r="C232" s="106" t="s">
        <v>89</v>
      </c>
      <c r="D232" s="118">
        <v>1425</v>
      </c>
      <c r="E232" s="128" t="s">
        <v>177</v>
      </c>
      <c r="F232" s="119">
        <f t="shared" si="15"/>
        <v>8.5370000000000008</v>
      </c>
      <c r="G232" s="103">
        <v>36</v>
      </c>
      <c r="H232" s="117">
        <v>61.47</v>
      </c>
      <c r="I232" s="103">
        <f t="shared" si="12"/>
        <v>14.5</v>
      </c>
      <c r="J232" s="103">
        <f t="shared" si="13"/>
        <v>75.97</v>
      </c>
      <c r="K232" s="146"/>
      <c r="M232" s="44"/>
      <c r="N232" s="235"/>
    </row>
    <row r="233" spans="1:14" ht="12.75">
      <c r="A233" s="116">
        <f t="shared" si="14"/>
        <v>226</v>
      </c>
      <c r="B233" s="106" t="s">
        <v>111</v>
      </c>
      <c r="C233" s="106" t="s">
        <v>87</v>
      </c>
      <c r="D233" s="118">
        <v>1495</v>
      </c>
      <c r="E233" s="128" t="s">
        <v>177</v>
      </c>
      <c r="F233" s="119">
        <f t="shared" si="15"/>
        <v>8.9559999999999995</v>
      </c>
      <c r="G233" s="103">
        <v>12</v>
      </c>
      <c r="H233" s="117">
        <v>21.49</v>
      </c>
      <c r="I233" s="103">
        <f t="shared" si="12"/>
        <v>5.07</v>
      </c>
      <c r="J233" s="103">
        <f t="shared" si="13"/>
        <v>26.56</v>
      </c>
      <c r="K233" s="146"/>
      <c r="M233" s="44"/>
      <c r="N233" s="235"/>
    </row>
    <row r="234" spans="1:14" ht="12.75">
      <c r="A234" s="116">
        <f t="shared" si="14"/>
        <v>227</v>
      </c>
      <c r="B234" s="106" t="s">
        <v>126</v>
      </c>
      <c r="C234" s="106" t="s">
        <v>87</v>
      </c>
      <c r="D234" s="118">
        <v>1652</v>
      </c>
      <c r="E234" s="128" t="s">
        <v>177</v>
      </c>
      <c r="F234" s="119">
        <f t="shared" si="15"/>
        <v>9.8970000000000002</v>
      </c>
      <c r="G234" s="103">
        <v>12</v>
      </c>
      <c r="H234" s="117">
        <v>23.75</v>
      </c>
      <c r="I234" s="103">
        <f t="shared" si="12"/>
        <v>5.6</v>
      </c>
      <c r="J234" s="103">
        <f t="shared" si="13"/>
        <v>29.35</v>
      </c>
      <c r="K234" s="146"/>
      <c r="M234" s="44"/>
      <c r="N234" s="235"/>
    </row>
    <row r="235" spans="1:14" ht="15" customHeight="1">
      <c r="A235" s="116">
        <f t="shared" si="14"/>
        <v>228</v>
      </c>
      <c r="B235" s="106" t="s">
        <v>106</v>
      </c>
      <c r="C235" s="106" t="s">
        <v>87</v>
      </c>
      <c r="D235" s="118">
        <v>1415</v>
      </c>
      <c r="E235" s="128" t="s">
        <v>177</v>
      </c>
      <c r="F235" s="119">
        <f t="shared" si="15"/>
        <v>8.4770000000000003</v>
      </c>
      <c r="G235" s="103">
        <v>48</v>
      </c>
      <c r="H235" s="117">
        <v>81.38</v>
      </c>
      <c r="I235" s="103">
        <f t="shared" si="12"/>
        <v>19.2</v>
      </c>
      <c r="J235" s="103">
        <f t="shared" si="13"/>
        <v>100.58</v>
      </c>
      <c r="K235" s="146"/>
      <c r="M235" s="44"/>
      <c r="N235" s="235"/>
    </row>
    <row r="236" spans="1:14" ht="12.75">
      <c r="A236" s="116">
        <f t="shared" si="14"/>
        <v>229</v>
      </c>
      <c r="B236" s="106" t="s">
        <v>88</v>
      </c>
      <c r="C236" s="106" t="s">
        <v>89</v>
      </c>
      <c r="D236" s="118">
        <v>1425</v>
      </c>
      <c r="E236" s="128" t="s">
        <v>177</v>
      </c>
      <c r="F236" s="119">
        <f t="shared" si="15"/>
        <v>8.5370000000000008</v>
      </c>
      <c r="G236" s="103">
        <v>12.5</v>
      </c>
      <c r="H236" s="117">
        <v>21.34</v>
      </c>
      <c r="I236" s="103">
        <f t="shared" si="12"/>
        <v>5.03</v>
      </c>
      <c r="J236" s="103">
        <f t="shared" si="13"/>
        <v>26.37</v>
      </c>
      <c r="K236" s="146"/>
      <c r="M236" s="44"/>
      <c r="N236" s="235"/>
    </row>
    <row r="237" spans="1:14" ht="12.75">
      <c r="A237" s="116">
        <f t="shared" si="14"/>
        <v>230</v>
      </c>
      <c r="B237" s="106" t="s">
        <v>150</v>
      </c>
      <c r="C237" s="106" t="s">
        <v>89</v>
      </c>
      <c r="D237" s="118">
        <v>1553</v>
      </c>
      <c r="E237" s="128" t="s">
        <v>177</v>
      </c>
      <c r="F237" s="119">
        <f t="shared" si="15"/>
        <v>9.3040000000000003</v>
      </c>
      <c r="G237" s="103">
        <v>23</v>
      </c>
      <c r="H237" s="117">
        <v>42.8</v>
      </c>
      <c r="I237" s="103">
        <f t="shared" si="12"/>
        <v>10.1</v>
      </c>
      <c r="J237" s="103">
        <f t="shared" si="13"/>
        <v>52.9</v>
      </c>
      <c r="K237" s="146"/>
      <c r="M237" s="44"/>
      <c r="N237" s="235"/>
    </row>
    <row r="238" spans="1:14" ht="12.75">
      <c r="A238" s="116">
        <f t="shared" si="14"/>
        <v>231</v>
      </c>
      <c r="B238" s="106" t="s">
        <v>106</v>
      </c>
      <c r="C238" s="106" t="s">
        <v>87</v>
      </c>
      <c r="D238" s="118">
        <v>1435</v>
      </c>
      <c r="E238" s="128" t="s">
        <v>177</v>
      </c>
      <c r="F238" s="119">
        <f t="shared" si="15"/>
        <v>8.5969999999999995</v>
      </c>
      <c r="G238" s="103">
        <v>36</v>
      </c>
      <c r="H238" s="117">
        <v>61.9</v>
      </c>
      <c r="I238" s="103">
        <f t="shared" si="12"/>
        <v>14.6</v>
      </c>
      <c r="J238" s="103">
        <f t="shared" si="13"/>
        <v>76.5</v>
      </c>
      <c r="K238" s="146"/>
      <c r="M238" s="44"/>
      <c r="N238" s="235"/>
    </row>
    <row r="239" spans="1:14" ht="12.75">
      <c r="A239" s="116">
        <f t="shared" si="14"/>
        <v>232</v>
      </c>
      <c r="B239" s="106" t="s">
        <v>97</v>
      </c>
      <c r="C239" s="106" t="s">
        <v>87</v>
      </c>
      <c r="D239" s="118">
        <v>1475</v>
      </c>
      <c r="E239" s="128" t="s">
        <v>177</v>
      </c>
      <c r="F239" s="119">
        <f t="shared" si="15"/>
        <v>8.8369999999999997</v>
      </c>
      <c r="G239" s="103">
        <v>12</v>
      </c>
      <c r="H239" s="117">
        <v>21.21</v>
      </c>
      <c r="I239" s="103">
        <f t="shared" si="12"/>
        <v>5</v>
      </c>
      <c r="J239" s="103">
        <f t="shared" si="13"/>
        <v>26.21</v>
      </c>
      <c r="K239" s="146"/>
      <c r="M239" s="44"/>
      <c r="N239" s="235"/>
    </row>
    <row r="240" spans="1:14" ht="12.75">
      <c r="A240" s="116">
        <f t="shared" si="14"/>
        <v>233</v>
      </c>
      <c r="B240" s="106" t="s">
        <v>152</v>
      </c>
      <c r="C240" s="106" t="s">
        <v>87</v>
      </c>
      <c r="D240" s="118">
        <v>1722</v>
      </c>
      <c r="E240" s="128" t="s">
        <v>177</v>
      </c>
      <c r="F240" s="119">
        <f t="shared" si="15"/>
        <v>10.316000000000001</v>
      </c>
      <c r="G240" s="103">
        <v>12</v>
      </c>
      <c r="H240" s="117">
        <v>24.76</v>
      </c>
      <c r="I240" s="103">
        <f t="shared" si="12"/>
        <v>5.84</v>
      </c>
      <c r="J240" s="103">
        <f t="shared" si="13"/>
        <v>30.6</v>
      </c>
      <c r="K240" s="146"/>
      <c r="M240" s="44"/>
      <c r="N240" s="235"/>
    </row>
    <row r="241" spans="1:14" ht="12.75">
      <c r="A241" s="116">
        <f t="shared" si="14"/>
        <v>234</v>
      </c>
      <c r="B241" s="106" t="s">
        <v>136</v>
      </c>
      <c r="C241" s="106" t="s">
        <v>89</v>
      </c>
      <c r="D241" s="118">
        <v>1590</v>
      </c>
      <c r="E241" s="128" t="s">
        <v>177</v>
      </c>
      <c r="F241" s="119">
        <f t="shared" si="15"/>
        <v>9.5259999999999998</v>
      </c>
      <c r="G241" s="103">
        <v>24</v>
      </c>
      <c r="H241" s="117">
        <v>45.72</v>
      </c>
      <c r="I241" s="103">
        <f t="shared" si="12"/>
        <v>10.79</v>
      </c>
      <c r="J241" s="103">
        <f t="shared" si="13"/>
        <v>56.51</v>
      </c>
      <c r="K241" s="146"/>
      <c r="M241" s="44"/>
      <c r="N241" s="235"/>
    </row>
    <row r="242" spans="1:14" ht="12.75">
      <c r="A242" s="116">
        <f t="shared" si="14"/>
        <v>235</v>
      </c>
      <c r="B242" s="106" t="s">
        <v>121</v>
      </c>
      <c r="C242" s="106" t="s">
        <v>90</v>
      </c>
      <c r="D242" s="118">
        <v>1202</v>
      </c>
      <c r="E242" s="128" t="s">
        <v>177</v>
      </c>
      <c r="F242" s="119">
        <f t="shared" si="15"/>
        <v>7.2009999999999996</v>
      </c>
      <c r="G242" s="103">
        <v>36</v>
      </c>
      <c r="H242" s="117">
        <v>51.85</v>
      </c>
      <c r="I242" s="103">
        <f t="shared" si="12"/>
        <v>12.23</v>
      </c>
      <c r="J242" s="103">
        <f t="shared" si="13"/>
        <v>64.08</v>
      </c>
      <c r="K242" s="146"/>
      <c r="M242" s="44"/>
      <c r="N242" s="235"/>
    </row>
    <row r="243" spans="1:14" ht="12.75">
      <c r="A243" s="116">
        <f t="shared" si="14"/>
        <v>236</v>
      </c>
      <c r="B243" s="106" t="s">
        <v>150</v>
      </c>
      <c r="C243" s="106" t="s">
        <v>89</v>
      </c>
      <c r="D243" s="118">
        <v>1541</v>
      </c>
      <c r="E243" s="128" t="s">
        <v>177</v>
      </c>
      <c r="F243" s="119">
        <f t="shared" si="15"/>
        <v>9.2319999999999993</v>
      </c>
      <c r="G243" s="103">
        <v>23</v>
      </c>
      <c r="H243" s="117">
        <v>42.47</v>
      </c>
      <c r="I243" s="103">
        <f t="shared" si="12"/>
        <v>10.02</v>
      </c>
      <c r="J243" s="103">
        <f t="shared" si="13"/>
        <v>52.489999999999995</v>
      </c>
      <c r="K243" s="146"/>
      <c r="M243" s="44"/>
      <c r="N243" s="235"/>
    </row>
    <row r="244" spans="1:14" ht="12.75">
      <c r="A244" s="116">
        <f t="shared" si="14"/>
        <v>237</v>
      </c>
      <c r="B244" s="106" t="s">
        <v>151</v>
      </c>
      <c r="C244" s="106" t="s">
        <v>89</v>
      </c>
      <c r="D244" s="118">
        <v>1425</v>
      </c>
      <c r="E244" s="128" t="s">
        <v>177</v>
      </c>
      <c r="F244" s="119">
        <f t="shared" si="15"/>
        <v>8.5370000000000008</v>
      </c>
      <c r="G244" s="103">
        <v>12</v>
      </c>
      <c r="H244" s="117">
        <v>20.49</v>
      </c>
      <c r="I244" s="103">
        <f t="shared" si="12"/>
        <v>4.83</v>
      </c>
      <c r="J244" s="103">
        <f t="shared" si="13"/>
        <v>25.32</v>
      </c>
      <c r="K244" s="146"/>
      <c r="M244" s="44"/>
      <c r="N244" s="235"/>
    </row>
    <row r="245" spans="1:14" ht="12.75">
      <c r="A245" s="116">
        <f t="shared" si="14"/>
        <v>238</v>
      </c>
      <c r="B245" s="106" t="s">
        <v>130</v>
      </c>
      <c r="C245" s="106" t="s">
        <v>89</v>
      </c>
      <c r="D245" s="118">
        <v>1521</v>
      </c>
      <c r="E245" s="128" t="s">
        <v>177</v>
      </c>
      <c r="F245" s="119">
        <f t="shared" si="15"/>
        <v>9.1120000000000001</v>
      </c>
      <c r="G245" s="103">
        <v>13</v>
      </c>
      <c r="H245" s="117">
        <v>23.69</v>
      </c>
      <c r="I245" s="103">
        <f t="shared" si="12"/>
        <v>5.59</v>
      </c>
      <c r="J245" s="103">
        <f t="shared" si="13"/>
        <v>29.28</v>
      </c>
      <c r="K245" s="146"/>
      <c r="M245" s="44"/>
      <c r="N245" s="235"/>
    </row>
    <row r="246" spans="1:14" ht="12.75">
      <c r="A246" s="116">
        <f t="shared" si="14"/>
        <v>239</v>
      </c>
      <c r="B246" s="106" t="s">
        <v>102</v>
      </c>
      <c r="C246" s="106" t="s">
        <v>89</v>
      </c>
      <c r="D246" s="118">
        <v>1425</v>
      </c>
      <c r="E246" s="128" t="s">
        <v>177</v>
      </c>
      <c r="F246" s="119">
        <f t="shared" si="15"/>
        <v>8.5370000000000008</v>
      </c>
      <c r="G246" s="103">
        <v>12</v>
      </c>
      <c r="H246" s="117">
        <v>20.49</v>
      </c>
      <c r="I246" s="103">
        <f t="shared" si="12"/>
        <v>4.83</v>
      </c>
      <c r="J246" s="103">
        <f t="shared" si="13"/>
        <v>25.32</v>
      </c>
      <c r="K246" s="146"/>
      <c r="M246" s="44"/>
      <c r="N246" s="235"/>
    </row>
    <row r="247" spans="1:14" ht="12.75">
      <c r="A247" s="116">
        <f t="shared" si="14"/>
        <v>240</v>
      </c>
      <c r="B247" s="106" t="s">
        <v>102</v>
      </c>
      <c r="C247" s="106" t="s">
        <v>89</v>
      </c>
      <c r="D247" s="118">
        <v>1405</v>
      </c>
      <c r="E247" s="128" t="s">
        <v>177</v>
      </c>
      <c r="F247" s="119">
        <f t="shared" si="15"/>
        <v>8.4169999999999998</v>
      </c>
      <c r="G247" s="103">
        <v>12</v>
      </c>
      <c r="H247" s="117">
        <v>20.2</v>
      </c>
      <c r="I247" s="103">
        <f t="shared" si="12"/>
        <v>4.7699999999999996</v>
      </c>
      <c r="J247" s="103">
        <f t="shared" si="13"/>
        <v>24.97</v>
      </c>
      <c r="K247" s="146"/>
      <c r="M247" s="44"/>
      <c r="N247" s="235"/>
    </row>
    <row r="248" spans="1:14" ht="12.75">
      <c r="A248" s="116">
        <f t="shared" si="14"/>
        <v>241</v>
      </c>
      <c r="B248" s="106" t="s">
        <v>96</v>
      </c>
      <c r="C248" s="106" t="s">
        <v>87</v>
      </c>
      <c r="D248" s="118">
        <v>1455</v>
      </c>
      <c r="E248" s="128" t="s">
        <v>177</v>
      </c>
      <c r="F248" s="119">
        <f t="shared" si="15"/>
        <v>8.7170000000000005</v>
      </c>
      <c r="G248" s="103">
        <v>12</v>
      </c>
      <c r="H248" s="117">
        <v>20.92</v>
      </c>
      <c r="I248" s="103">
        <f t="shared" si="12"/>
        <v>4.9400000000000004</v>
      </c>
      <c r="J248" s="103">
        <f t="shared" si="13"/>
        <v>25.860000000000003</v>
      </c>
      <c r="K248" s="146"/>
      <c r="M248" s="44"/>
      <c r="N248" s="235"/>
    </row>
    <row r="249" spans="1:14" ht="12.75">
      <c r="A249" s="116">
        <f t="shared" si="14"/>
        <v>242</v>
      </c>
      <c r="B249" s="106" t="s">
        <v>126</v>
      </c>
      <c r="C249" s="106" t="s">
        <v>87</v>
      </c>
      <c r="D249" s="118">
        <v>1652</v>
      </c>
      <c r="E249" s="128" t="s">
        <v>177</v>
      </c>
      <c r="F249" s="119">
        <f t="shared" si="15"/>
        <v>9.8970000000000002</v>
      </c>
      <c r="G249" s="103">
        <v>12</v>
      </c>
      <c r="H249" s="117">
        <v>23.75</v>
      </c>
      <c r="I249" s="103">
        <f t="shared" si="12"/>
        <v>5.6</v>
      </c>
      <c r="J249" s="103">
        <f t="shared" si="13"/>
        <v>29.35</v>
      </c>
      <c r="K249" s="146"/>
      <c r="M249" s="44"/>
      <c r="N249" s="235"/>
    </row>
    <row r="250" spans="1:14" ht="12.75">
      <c r="A250" s="116">
        <f t="shared" si="14"/>
        <v>243</v>
      </c>
      <c r="B250" s="106" t="s">
        <v>112</v>
      </c>
      <c r="C250" s="106" t="s">
        <v>87</v>
      </c>
      <c r="D250" s="118">
        <v>1455</v>
      </c>
      <c r="E250" s="128" t="s">
        <v>178</v>
      </c>
      <c r="F250" s="119">
        <f t="shared" si="15"/>
        <v>8.7170000000000005</v>
      </c>
      <c r="G250" s="103">
        <v>0.5</v>
      </c>
      <c r="H250" s="117">
        <v>2.1800000000000002</v>
      </c>
      <c r="I250" s="103">
        <f t="shared" si="12"/>
        <v>0.51</v>
      </c>
      <c r="J250" s="103">
        <f t="shared" si="13"/>
        <v>2.6900000000000004</v>
      </c>
      <c r="K250" s="146"/>
      <c r="M250" s="44"/>
      <c r="N250" s="235"/>
    </row>
    <row r="251" spans="1:14" ht="12.75">
      <c r="A251" s="116">
        <f t="shared" si="14"/>
        <v>244</v>
      </c>
      <c r="B251" s="106" t="s">
        <v>112</v>
      </c>
      <c r="C251" s="106" t="s">
        <v>87</v>
      </c>
      <c r="D251" s="118">
        <v>1455</v>
      </c>
      <c r="E251" s="128" t="s">
        <v>177</v>
      </c>
      <c r="F251" s="119">
        <f t="shared" si="15"/>
        <v>8.7170000000000005</v>
      </c>
      <c r="G251" s="103">
        <v>23.5</v>
      </c>
      <c r="H251" s="117">
        <v>40.97</v>
      </c>
      <c r="I251" s="103">
        <f>ROUND(H251*23.59%,2)-0.01</f>
        <v>9.65</v>
      </c>
      <c r="J251" s="103">
        <f t="shared" si="13"/>
        <v>50.62</v>
      </c>
      <c r="K251" s="146"/>
      <c r="M251" s="44"/>
      <c r="N251" s="235"/>
    </row>
    <row r="252" spans="1:14" ht="12.75">
      <c r="A252" s="116">
        <f t="shared" si="14"/>
        <v>245</v>
      </c>
      <c r="B252" s="106" t="s">
        <v>105</v>
      </c>
      <c r="C252" s="106" t="s">
        <v>87</v>
      </c>
      <c r="D252" s="118">
        <v>1571</v>
      </c>
      <c r="E252" s="128" t="s">
        <v>177</v>
      </c>
      <c r="F252" s="119">
        <f t="shared" si="15"/>
        <v>9.4120000000000008</v>
      </c>
      <c r="G252" s="103">
        <v>48</v>
      </c>
      <c r="H252" s="117">
        <v>90.36</v>
      </c>
      <c r="I252" s="103">
        <f t="shared" si="12"/>
        <v>21.32</v>
      </c>
      <c r="J252" s="103">
        <f t="shared" si="13"/>
        <v>111.68</v>
      </c>
      <c r="K252" s="146"/>
      <c r="M252" s="44"/>
      <c r="N252" s="235"/>
    </row>
    <row r="253" spans="1:14" ht="12.75">
      <c r="A253" s="116">
        <f t="shared" si="14"/>
        <v>246</v>
      </c>
      <c r="B253" s="106" t="s">
        <v>92</v>
      </c>
      <c r="C253" s="106" t="s">
        <v>89</v>
      </c>
      <c r="D253" s="118">
        <v>1405</v>
      </c>
      <c r="E253" s="128" t="s">
        <v>177</v>
      </c>
      <c r="F253" s="119">
        <f t="shared" si="15"/>
        <v>8.4169999999999998</v>
      </c>
      <c r="G253" s="103">
        <v>36</v>
      </c>
      <c r="H253" s="117">
        <v>60.6</v>
      </c>
      <c r="I253" s="103">
        <f t="shared" si="12"/>
        <v>14.3</v>
      </c>
      <c r="J253" s="103">
        <f t="shared" si="13"/>
        <v>74.900000000000006</v>
      </c>
      <c r="K253" s="146"/>
      <c r="M253" s="44"/>
      <c r="N253" s="235"/>
    </row>
    <row r="254" spans="1:14" ht="12.75">
      <c r="A254" s="116">
        <f t="shared" si="14"/>
        <v>247</v>
      </c>
      <c r="B254" s="106" t="s">
        <v>151</v>
      </c>
      <c r="C254" s="106" t="s">
        <v>89</v>
      </c>
      <c r="D254" s="118">
        <v>1405</v>
      </c>
      <c r="E254" s="128" t="s">
        <v>177</v>
      </c>
      <c r="F254" s="119">
        <f t="shared" si="15"/>
        <v>8.4169999999999998</v>
      </c>
      <c r="G254" s="103">
        <v>48</v>
      </c>
      <c r="H254" s="117">
        <v>80.8</v>
      </c>
      <c r="I254" s="103">
        <f t="shared" si="12"/>
        <v>19.059999999999999</v>
      </c>
      <c r="J254" s="103">
        <f t="shared" si="13"/>
        <v>99.86</v>
      </c>
      <c r="K254" s="146"/>
      <c r="M254" s="44"/>
      <c r="N254" s="235"/>
    </row>
    <row r="255" spans="1:14" ht="12.75">
      <c r="A255" s="116">
        <f t="shared" si="14"/>
        <v>248</v>
      </c>
      <c r="B255" s="106" t="s">
        <v>109</v>
      </c>
      <c r="C255" s="106" t="s">
        <v>89</v>
      </c>
      <c r="D255" s="118">
        <v>1405</v>
      </c>
      <c r="E255" s="128" t="s">
        <v>177</v>
      </c>
      <c r="F255" s="119">
        <f t="shared" si="15"/>
        <v>8.4169999999999998</v>
      </c>
      <c r="G255" s="103">
        <v>36</v>
      </c>
      <c r="H255" s="117">
        <v>60.6</v>
      </c>
      <c r="I255" s="103">
        <f t="shared" si="12"/>
        <v>14.3</v>
      </c>
      <c r="J255" s="103">
        <f t="shared" si="13"/>
        <v>74.900000000000006</v>
      </c>
      <c r="K255" s="146"/>
      <c r="M255" s="44"/>
      <c r="N255" s="235"/>
    </row>
    <row r="256" spans="1:14" ht="12.75">
      <c r="A256" s="116">
        <f t="shared" si="14"/>
        <v>249</v>
      </c>
      <c r="B256" s="106" t="s">
        <v>152</v>
      </c>
      <c r="C256" s="106" t="s">
        <v>98</v>
      </c>
      <c r="D256" s="118">
        <v>1739</v>
      </c>
      <c r="E256" s="128" t="s">
        <v>177</v>
      </c>
      <c r="F256" s="119">
        <f t="shared" si="15"/>
        <v>10.417999999999999</v>
      </c>
      <c r="G256" s="103">
        <v>12</v>
      </c>
      <c r="H256" s="117">
        <v>25</v>
      </c>
      <c r="I256" s="103">
        <f t="shared" si="12"/>
        <v>5.9</v>
      </c>
      <c r="J256" s="103">
        <f t="shared" si="13"/>
        <v>30.9</v>
      </c>
      <c r="K256" s="146"/>
      <c r="M256" s="44"/>
      <c r="N256" s="235"/>
    </row>
    <row r="257" spans="1:14" ht="12.75">
      <c r="A257" s="116">
        <f t="shared" si="14"/>
        <v>250</v>
      </c>
      <c r="B257" s="106" t="s">
        <v>103</v>
      </c>
      <c r="C257" s="106" t="s">
        <v>89</v>
      </c>
      <c r="D257" s="118">
        <v>1432</v>
      </c>
      <c r="E257" s="128" t="s">
        <v>177</v>
      </c>
      <c r="F257" s="119">
        <f t="shared" si="15"/>
        <v>8.5790000000000006</v>
      </c>
      <c r="G257" s="103">
        <v>12</v>
      </c>
      <c r="H257" s="117">
        <v>20.59</v>
      </c>
      <c r="I257" s="103">
        <f t="shared" si="12"/>
        <v>4.8600000000000003</v>
      </c>
      <c r="J257" s="103">
        <f t="shared" si="13"/>
        <v>25.45</v>
      </c>
      <c r="K257" s="146"/>
      <c r="M257" s="44"/>
      <c r="N257" s="235"/>
    </row>
    <row r="258" spans="1:14" ht="17.25" customHeight="1">
      <c r="A258" s="116">
        <f t="shared" si="14"/>
        <v>251</v>
      </c>
      <c r="B258" s="106" t="s">
        <v>93</v>
      </c>
      <c r="C258" s="106" t="s">
        <v>89</v>
      </c>
      <c r="D258" s="118">
        <v>1432</v>
      </c>
      <c r="E258" s="128" t="s">
        <v>177</v>
      </c>
      <c r="F258" s="119">
        <f t="shared" si="15"/>
        <v>8.5790000000000006</v>
      </c>
      <c r="G258" s="103">
        <v>12</v>
      </c>
      <c r="H258" s="117">
        <v>20.59</v>
      </c>
      <c r="I258" s="103">
        <f t="shared" si="12"/>
        <v>4.8600000000000003</v>
      </c>
      <c r="J258" s="103">
        <f t="shared" si="13"/>
        <v>25.45</v>
      </c>
      <c r="K258" s="146"/>
      <c r="M258" s="44"/>
      <c r="N258" s="235"/>
    </row>
    <row r="259" spans="1:14" ht="12.75">
      <c r="A259" s="116">
        <f t="shared" si="14"/>
        <v>252</v>
      </c>
      <c r="B259" s="106" t="s">
        <v>148</v>
      </c>
      <c r="C259" s="106" t="s">
        <v>98</v>
      </c>
      <c r="D259" s="118">
        <v>1631</v>
      </c>
      <c r="E259" s="128" t="s">
        <v>177</v>
      </c>
      <c r="F259" s="119">
        <f t="shared" si="15"/>
        <v>9.7710000000000008</v>
      </c>
      <c r="G259" s="103">
        <v>24</v>
      </c>
      <c r="H259" s="117">
        <v>46.9</v>
      </c>
      <c r="I259" s="103">
        <f t="shared" si="12"/>
        <v>11.06</v>
      </c>
      <c r="J259" s="103">
        <f t="shared" si="13"/>
        <v>57.96</v>
      </c>
      <c r="K259" s="146"/>
      <c r="M259" s="44"/>
      <c r="N259" s="235"/>
    </row>
    <row r="260" spans="1:14" ht="25.5">
      <c r="A260" s="116">
        <f t="shared" si="14"/>
        <v>253</v>
      </c>
      <c r="B260" s="106" t="s">
        <v>153</v>
      </c>
      <c r="C260" s="106" t="s">
        <v>87</v>
      </c>
      <c r="D260" s="118">
        <v>1682</v>
      </c>
      <c r="E260" s="128" t="s">
        <v>177</v>
      </c>
      <c r="F260" s="119">
        <f t="shared" si="15"/>
        <v>10.077</v>
      </c>
      <c r="G260" s="103">
        <v>12</v>
      </c>
      <c r="H260" s="117">
        <v>24.18</v>
      </c>
      <c r="I260" s="103">
        <f t="shared" si="12"/>
        <v>5.7</v>
      </c>
      <c r="J260" s="103">
        <f t="shared" si="13"/>
        <v>29.88</v>
      </c>
      <c r="K260" s="146"/>
      <c r="M260" s="44"/>
      <c r="N260" s="235"/>
    </row>
    <row r="261" spans="1:14" ht="12.75">
      <c r="A261" s="116">
        <f t="shared" si="14"/>
        <v>254</v>
      </c>
      <c r="B261" s="106" t="s">
        <v>103</v>
      </c>
      <c r="C261" s="106" t="s">
        <v>87</v>
      </c>
      <c r="D261" s="118">
        <v>1483</v>
      </c>
      <c r="E261" s="128" t="s">
        <v>177</v>
      </c>
      <c r="F261" s="119">
        <f t="shared" si="15"/>
        <v>8.8840000000000003</v>
      </c>
      <c r="G261" s="103">
        <v>12</v>
      </c>
      <c r="H261" s="117">
        <v>21.32</v>
      </c>
      <c r="I261" s="103">
        <f t="shared" si="12"/>
        <v>5.03</v>
      </c>
      <c r="J261" s="103">
        <f t="shared" si="13"/>
        <v>26.35</v>
      </c>
      <c r="K261" s="146"/>
      <c r="M261" s="44"/>
      <c r="N261" s="235"/>
    </row>
    <row r="262" spans="1:14" ht="12.75">
      <c r="A262" s="116">
        <f t="shared" si="14"/>
        <v>255</v>
      </c>
      <c r="B262" s="106" t="s">
        <v>104</v>
      </c>
      <c r="C262" s="106" t="s">
        <v>89</v>
      </c>
      <c r="D262" s="118">
        <v>1541</v>
      </c>
      <c r="E262" s="128" t="s">
        <v>177</v>
      </c>
      <c r="F262" s="119">
        <f t="shared" si="15"/>
        <v>9.2319999999999993</v>
      </c>
      <c r="G262" s="103">
        <v>12</v>
      </c>
      <c r="H262" s="117">
        <v>22.16</v>
      </c>
      <c r="I262" s="103">
        <f t="shared" si="12"/>
        <v>5.23</v>
      </c>
      <c r="J262" s="103">
        <f t="shared" si="13"/>
        <v>27.39</v>
      </c>
      <c r="K262" s="146"/>
      <c r="M262" s="44"/>
      <c r="N262" s="235"/>
    </row>
    <row r="263" spans="1:14" ht="12.75">
      <c r="A263" s="116">
        <f t="shared" si="14"/>
        <v>256</v>
      </c>
      <c r="B263" s="106" t="s">
        <v>135</v>
      </c>
      <c r="C263" s="106" t="s">
        <v>89</v>
      </c>
      <c r="D263" s="118">
        <v>1405</v>
      </c>
      <c r="E263" s="128" t="s">
        <v>177</v>
      </c>
      <c r="F263" s="119">
        <f t="shared" si="15"/>
        <v>8.4169999999999998</v>
      </c>
      <c r="G263" s="103">
        <v>48</v>
      </c>
      <c r="H263" s="117">
        <v>80.8</v>
      </c>
      <c r="I263" s="103">
        <f t="shared" si="12"/>
        <v>19.059999999999999</v>
      </c>
      <c r="J263" s="103">
        <f t="shared" si="13"/>
        <v>99.86</v>
      </c>
      <c r="K263" s="146"/>
      <c r="M263" s="44"/>
      <c r="N263" s="235"/>
    </row>
    <row r="264" spans="1:14" ht="18.75" customHeight="1">
      <c r="A264" s="116">
        <f t="shared" si="14"/>
        <v>257</v>
      </c>
      <c r="B264" s="106" t="s">
        <v>106</v>
      </c>
      <c r="C264" s="106" t="s">
        <v>90</v>
      </c>
      <c r="D264" s="118">
        <v>1186</v>
      </c>
      <c r="E264" s="128" t="s">
        <v>177</v>
      </c>
      <c r="F264" s="119">
        <f t="shared" si="15"/>
        <v>7.1050000000000004</v>
      </c>
      <c r="G264" s="103">
        <v>12</v>
      </c>
      <c r="H264" s="117">
        <v>17.05</v>
      </c>
      <c r="I264" s="103">
        <f t="shared" ref="I264:I327" si="16">ROUND(H264*23.59%,2)</f>
        <v>4.0199999999999996</v>
      </c>
      <c r="J264" s="103">
        <f t="shared" ref="J264:J327" si="17">H264+I264</f>
        <v>21.07</v>
      </c>
      <c r="K264" s="146"/>
      <c r="M264" s="44"/>
      <c r="N264" s="235"/>
    </row>
    <row r="265" spans="1:14" ht="12.75">
      <c r="A265" s="116">
        <f t="shared" si="14"/>
        <v>258</v>
      </c>
      <c r="B265" s="106" t="s">
        <v>154</v>
      </c>
      <c r="C265" s="106" t="s">
        <v>87</v>
      </c>
      <c r="D265" s="118">
        <v>1455</v>
      </c>
      <c r="E265" s="128" t="s">
        <v>177</v>
      </c>
      <c r="F265" s="119">
        <f t="shared" si="15"/>
        <v>8.7170000000000005</v>
      </c>
      <c r="G265" s="103">
        <v>12</v>
      </c>
      <c r="H265" s="117">
        <v>20.92</v>
      </c>
      <c r="I265" s="103">
        <f t="shared" si="16"/>
        <v>4.9400000000000004</v>
      </c>
      <c r="J265" s="103">
        <f t="shared" si="17"/>
        <v>25.860000000000003</v>
      </c>
      <c r="K265" s="146"/>
      <c r="M265" s="44"/>
      <c r="N265" s="235"/>
    </row>
    <row r="266" spans="1:14" ht="12.75">
      <c r="A266" s="116">
        <f t="shared" ref="A266:A329" si="18">A265+1</f>
        <v>259</v>
      </c>
      <c r="B266" s="106" t="s">
        <v>129</v>
      </c>
      <c r="C266" s="106" t="s">
        <v>87</v>
      </c>
      <c r="D266" s="118">
        <v>1455</v>
      </c>
      <c r="E266" s="128" t="s">
        <v>177</v>
      </c>
      <c r="F266" s="119">
        <f t="shared" ref="F266:F329" si="19">ROUND(D266/$F$4,3)</f>
        <v>8.7170000000000005</v>
      </c>
      <c r="G266" s="103">
        <v>24</v>
      </c>
      <c r="H266" s="117">
        <v>41.84</v>
      </c>
      <c r="I266" s="103">
        <f t="shared" si="16"/>
        <v>9.8699999999999992</v>
      </c>
      <c r="J266" s="103">
        <f t="shared" si="17"/>
        <v>51.71</v>
      </c>
      <c r="K266" s="146"/>
      <c r="M266" s="44"/>
      <c r="N266" s="235"/>
    </row>
    <row r="267" spans="1:14" ht="12.75">
      <c r="A267" s="116">
        <f t="shared" si="18"/>
        <v>260</v>
      </c>
      <c r="B267" s="106" t="s">
        <v>117</v>
      </c>
      <c r="C267" s="106" t="s">
        <v>89</v>
      </c>
      <c r="D267" s="118">
        <v>1405</v>
      </c>
      <c r="E267" s="128" t="s">
        <v>177</v>
      </c>
      <c r="F267" s="119">
        <f t="shared" si="19"/>
        <v>8.4169999999999998</v>
      </c>
      <c r="G267" s="103">
        <v>12</v>
      </c>
      <c r="H267" s="117">
        <v>20.2</v>
      </c>
      <c r="I267" s="103">
        <f t="shared" si="16"/>
        <v>4.7699999999999996</v>
      </c>
      <c r="J267" s="103">
        <f t="shared" si="17"/>
        <v>24.97</v>
      </c>
      <c r="K267" s="146"/>
      <c r="M267" s="44"/>
      <c r="N267" s="235"/>
    </row>
    <row r="268" spans="1:14" ht="12.75">
      <c r="A268" s="116">
        <f t="shared" si="18"/>
        <v>261</v>
      </c>
      <c r="B268" s="106" t="s">
        <v>123</v>
      </c>
      <c r="C268" s="106" t="s">
        <v>90</v>
      </c>
      <c r="D268" s="118">
        <v>1430</v>
      </c>
      <c r="E268" s="128" t="s">
        <v>178</v>
      </c>
      <c r="F268" s="119">
        <f t="shared" si="19"/>
        <v>8.5670000000000002</v>
      </c>
      <c r="G268" s="103">
        <v>17</v>
      </c>
      <c r="H268" s="117">
        <v>72.819999999999993</v>
      </c>
      <c r="I268" s="103">
        <f t="shared" si="16"/>
        <v>17.18</v>
      </c>
      <c r="J268" s="103">
        <f t="shared" si="17"/>
        <v>90</v>
      </c>
      <c r="K268" s="146"/>
      <c r="M268" s="44"/>
      <c r="N268" s="235"/>
    </row>
    <row r="269" spans="1:14" ht="12.75">
      <c r="A269" s="116">
        <f t="shared" si="18"/>
        <v>262</v>
      </c>
      <c r="B269" s="106" t="s">
        <v>123</v>
      </c>
      <c r="C269" s="106" t="s">
        <v>90</v>
      </c>
      <c r="D269" s="118">
        <v>1430</v>
      </c>
      <c r="E269" s="128" t="s">
        <v>177</v>
      </c>
      <c r="F269" s="119">
        <f t="shared" si="19"/>
        <v>8.5670000000000002</v>
      </c>
      <c r="G269" s="103">
        <v>116</v>
      </c>
      <c r="H269" s="117">
        <v>198.75</v>
      </c>
      <c r="I269" s="103">
        <f t="shared" si="16"/>
        <v>46.89</v>
      </c>
      <c r="J269" s="103">
        <f t="shared" si="17"/>
        <v>245.64</v>
      </c>
      <c r="K269" s="146"/>
      <c r="M269" s="44"/>
      <c r="N269" s="235"/>
    </row>
    <row r="270" spans="1:14" ht="12.75">
      <c r="A270" s="116">
        <f t="shared" si="18"/>
        <v>263</v>
      </c>
      <c r="B270" s="106" t="s">
        <v>97</v>
      </c>
      <c r="C270" s="106" t="s">
        <v>89</v>
      </c>
      <c r="D270" s="118">
        <v>1405</v>
      </c>
      <c r="E270" s="128" t="s">
        <v>177</v>
      </c>
      <c r="F270" s="119">
        <f t="shared" si="19"/>
        <v>8.4169999999999998</v>
      </c>
      <c r="G270" s="103">
        <v>24</v>
      </c>
      <c r="H270" s="117">
        <v>40.4</v>
      </c>
      <c r="I270" s="103">
        <f t="shared" si="16"/>
        <v>9.5299999999999994</v>
      </c>
      <c r="J270" s="103">
        <f t="shared" si="17"/>
        <v>49.93</v>
      </c>
      <c r="K270" s="146"/>
      <c r="M270" s="44"/>
      <c r="N270" s="235"/>
    </row>
    <row r="271" spans="1:14" ht="12.75">
      <c r="A271" s="116">
        <f t="shared" si="18"/>
        <v>264</v>
      </c>
      <c r="B271" s="106" t="s">
        <v>122</v>
      </c>
      <c r="C271" s="106" t="s">
        <v>90</v>
      </c>
      <c r="D271" s="118">
        <v>1430</v>
      </c>
      <c r="E271" s="128" t="s">
        <v>178</v>
      </c>
      <c r="F271" s="119">
        <f t="shared" si="19"/>
        <v>8.5670000000000002</v>
      </c>
      <c r="G271" s="103">
        <v>13.5</v>
      </c>
      <c r="H271" s="117">
        <v>57.83</v>
      </c>
      <c r="I271" s="103">
        <f t="shared" si="16"/>
        <v>13.64</v>
      </c>
      <c r="J271" s="103">
        <f t="shared" si="17"/>
        <v>71.47</v>
      </c>
      <c r="K271" s="146"/>
      <c r="M271" s="44"/>
      <c r="N271" s="235"/>
    </row>
    <row r="272" spans="1:14" ht="12.75">
      <c r="A272" s="116">
        <f t="shared" si="18"/>
        <v>265</v>
      </c>
      <c r="B272" s="106" t="s">
        <v>122</v>
      </c>
      <c r="C272" s="106" t="s">
        <v>90</v>
      </c>
      <c r="D272" s="118">
        <v>1430</v>
      </c>
      <c r="E272" s="128" t="s">
        <v>177</v>
      </c>
      <c r="F272" s="119">
        <f t="shared" si="19"/>
        <v>8.5670000000000002</v>
      </c>
      <c r="G272" s="103">
        <v>106.5</v>
      </c>
      <c r="H272" s="117">
        <v>182.48</v>
      </c>
      <c r="I272" s="103">
        <f t="shared" si="16"/>
        <v>43.05</v>
      </c>
      <c r="J272" s="103">
        <f t="shared" si="17"/>
        <v>225.52999999999997</v>
      </c>
      <c r="K272" s="146"/>
      <c r="M272" s="44"/>
      <c r="N272" s="235"/>
    </row>
    <row r="273" spans="1:14" ht="12.75">
      <c r="A273" s="116">
        <f t="shared" si="18"/>
        <v>266</v>
      </c>
      <c r="B273" s="106" t="s">
        <v>122</v>
      </c>
      <c r="C273" s="106" t="s">
        <v>90</v>
      </c>
      <c r="D273" s="118">
        <v>1430</v>
      </c>
      <c r="E273" s="128" t="s">
        <v>178</v>
      </c>
      <c r="F273" s="119">
        <f t="shared" si="19"/>
        <v>8.5670000000000002</v>
      </c>
      <c r="G273" s="103">
        <v>2</v>
      </c>
      <c r="H273" s="117">
        <v>8.57</v>
      </c>
      <c r="I273" s="103">
        <f t="shared" si="16"/>
        <v>2.02</v>
      </c>
      <c r="J273" s="103">
        <f t="shared" si="17"/>
        <v>10.59</v>
      </c>
      <c r="K273" s="146"/>
      <c r="M273" s="44"/>
      <c r="N273" s="235"/>
    </row>
    <row r="274" spans="1:14" ht="12.75">
      <c r="A274" s="116">
        <f t="shared" si="18"/>
        <v>267</v>
      </c>
      <c r="B274" s="106" t="s">
        <v>122</v>
      </c>
      <c r="C274" s="106" t="s">
        <v>90</v>
      </c>
      <c r="D274" s="118">
        <v>1430</v>
      </c>
      <c r="E274" s="128" t="s">
        <v>177</v>
      </c>
      <c r="F274" s="119">
        <f t="shared" si="19"/>
        <v>8.5670000000000002</v>
      </c>
      <c r="G274" s="103">
        <v>33</v>
      </c>
      <c r="H274" s="117">
        <v>56.54</v>
      </c>
      <c r="I274" s="103">
        <f t="shared" si="16"/>
        <v>13.34</v>
      </c>
      <c r="J274" s="103">
        <f t="shared" si="17"/>
        <v>69.88</v>
      </c>
      <c r="K274" s="146"/>
      <c r="M274" s="44"/>
      <c r="N274" s="235"/>
    </row>
    <row r="275" spans="1:14" ht="12.75">
      <c r="A275" s="116">
        <f t="shared" si="18"/>
        <v>268</v>
      </c>
      <c r="B275" s="106" t="s">
        <v>151</v>
      </c>
      <c r="C275" s="106" t="s">
        <v>89</v>
      </c>
      <c r="D275" s="118">
        <v>1405</v>
      </c>
      <c r="E275" s="128" t="s">
        <v>177</v>
      </c>
      <c r="F275" s="119">
        <f t="shared" si="19"/>
        <v>8.4169999999999998</v>
      </c>
      <c r="G275" s="103">
        <v>24</v>
      </c>
      <c r="H275" s="117">
        <v>40.4</v>
      </c>
      <c r="I275" s="103">
        <f t="shared" si="16"/>
        <v>9.5299999999999994</v>
      </c>
      <c r="J275" s="103">
        <f t="shared" si="17"/>
        <v>49.93</v>
      </c>
      <c r="K275" s="146"/>
      <c r="M275" s="44"/>
      <c r="N275" s="235"/>
    </row>
    <row r="276" spans="1:14" ht="12.75">
      <c r="A276" s="116">
        <f t="shared" si="18"/>
        <v>269</v>
      </c>
      <c r="B276" s="106" t="s">
        <v>146</v>
      </c>
      <c r="C276" s="106" t="s">
        <v>89</v>
      </c>
      <c r="D276" s="118">
        <v>1513</v>
      </c>
      <c r="E276" s="128" t="s">
        <v>177</v>
      </c>
      <c r="F276" s="119">
        <f t="shared" si="19"/>
        <v>9.0640000000000001</v>
      </c>
      <c r="G276" s="103">
        <v>12</v>
      </c>
      <c r="H276" s="117">
        <v>21.75</v>
      </c>
      <c r="I276" s="103">
        <f t="shared" si="16"/>
        <v>5.13</v>
      </c>
      <c r="J276" s="103">
        <f t="shared" si="17"/>
        <v>26.88</v>
      </c>
      <c r="K276" s="146"/>
      <c r="M276" s="44"/>
      <c r="N276" s="235"/>
    </row>
    <row r="277" spans="1:14" ht="12.75">
      <c r="A277" s="116">
        <f t="shared" si="18"/>
        <v>270</v>
      </c>
      <c r="B277" s="106" t="s">
        <v>142</v>
      </c>
      <c r="C277" s="106" t="s">
        <v>87</v>
      </c>
      <c r="D277" s="118">
        <v>1455</v>
      </c>
      <c r="E277" s="128" t="s">
        <v>177</v>
      </c>
      <c r="F277" s="119">
        <f t="shared" si="19"/>
        <v>8.7170000000000005</v>
      </c>
      <c r="G277" s="103">
        <v>12</v>
      </c>
      <c r="H277" s="117">
        <v>20.92</v>
      </c>
      <c r="I277" s="103">
        <f t="shared" si="16"/>
        <v>4.9400000000000004</v>
      </c>
      <c r="J277" s="103">
        <f t="shared" si="17"/>
        <v>25.860000000000003</v>
      </c>
      <c r="K277" s="146"/>
      <c r="M277" s="44"/>
      <c r="N277" s="235"/>
    </row>
    <row r="278" spans="1:14" ht="12.75">
      <c r="A278" s="116">
        <f t="shared" si="18"/>
        <v>271</v>
      </c>
      <c r="B278" s="106" t="s">
        <v>121</v>
      </c>
      <c r="C278" s="106" t="s">
        <v>89</v>
      </c>
      <c r="D278" s="118">
        <v>1405</v>
      </c>
      <c r="E278" s="128" t="s">
        <v>177</v>
      </c>
      <c r="F278" s="119">
        <f t="shared" si="19"/>
        <v>8.4169999999999998</v>
      </c>
      <c r="G278" s="103">
        <v>12</v>
      </c>
      <c r="H278" s="117">
        <v>20.2</v>
      </c>
      <c r="I278" s="103">
        <f t="shared" si="16"/>
        <v>4.7699999999999996</v>
      </c>
      <c r="J278" s="103">
        <f t="shared" si="17"/>
        <v>24.97</v>
      </c>
      <c r="K278" s="146"/>
      <c r="M278" s="44"/>
      <c r="N278" s="235"/>
    </row>
    <row r="279" spans="1:14" ht="12.75">
      <c r="A279" s="116">
        <f t="shared" si="18"/>
        <v>272</v>
      </c>
      <c r="B279" s="106" t="s">
        <v>121</v>
      </c>
      <c r="C279" s="106" t="s">
        <v>89</v>
      </c>
      <c r="D279" s="118">
        <v>1405</v>
      </c>
      <c r="E279" s="128" t="s">
        <v>177</v>
      </c>
      <c r="F279" s="119">
        <f t="shared" si="19"/>
        <v>8.4169999999999998</v>
      </c>
      <c r="G279" s="103">
        <v>24</v>
      </c>
      <c r="H279" s="117">
        <v>40.4</v>
      </c>
      <c r="I279" s="103">
        <f t="shared" si="16"/>
        <v>9.5299999999999994</v>
      </c>
      <c r="J279" s="103">
        <f t="shared" si="17"/>
        <v>49.93</v>
      </c>
      <c r="K279" s="146"/>
      <c r="M279" s="44"/>
      <c r="N279" s="235"/>
    </row>
    <row r="280" spans="1:14" ht="12.75">
      <c r="A280" s="116">
        <f t="shared" si="18"/>
        <v>273</v>
      </c>
      <c r="B280" s="106" t="s">
        <v>123</v>
      </c>
      <c r="C280" s="106" t="s">
        <v>90</v>
      </c>
      <c r="D280" s="118">
        <v>1430</v>
      </c>
      <c r="E280" s="128" t="s">
        <v>177</v>
      </c>
      <c r="F280" s="119">
        <f t="shared" si="19"/>
        <v>8.5670000000000002</v>
      </c>
      <c r="G280" s="103">
        <v>116</v>
      </c>
      <c r="H280" s="117">
        <v>198.75</v>
      </c>
      <c r="I280" s="103">
        <f>ROUND(H280*23.59%,2)-0.01</f>
        <v>46.88</v>
      </c>
      <c r="J280" s="103">
        <f t="shared" si="17"/>
        <v>245.63</v>
      </c>
      <c r="K280" s="146"/>
      <c r="M280" s="44"/>
      <c r="N280" s="235"/>
    </row>
    <row r="281" spans="1:14" ht="12.75">
      <c r="A281" s="116">
        <f t="shared" si="18"/>
        <v>274</v>
      </c>
      <c r="B281" s="106" t="s">
        <v>123</v>
      </c>
      <c r="C281" s="106" t="s">
        <v>90</v>
      </c>
      <c r="D281" s="118">
        <v>1430</v>
      </c>
      <c r="E281" s="128" t="s">
        <v>178</v>
      </c>
      <c r="F281" s="119">
        <f t="shared" si="19"/>
        <v>8.5670000000000002</v>
      </c>
      <c r="G281" s="103">
        <v>17</v>
      </c>
      <c r="H281" s="117">
        <v>72.819999999999993</v>
      </c>
      <c r="I281" s="103">
        <f t="shared" si="16"/>
        <v>17.18</v>
      </c>
      <c r="J281" s="103">
        <f t="shared" si="17"/>
        <v>90</v>
      </c>
      <c r="K281" s="146"/>
      <c r="M281" s="44"/>
      <c r="N281" s="235"/>
    </row>
    <row r="282" spans="1:14" ht="12.75">
      <c r="A282" s="116">
        <f t="shared" si="18"/>
        <v>275</v>
      </c>
      <c r="B282" s="106" t="s">
        <v>135</v>
      </c>
      <c r="C282" s="106" t="s">
        <v>89</v>
      </c>
      <c r="D282" s="118">
        <v>1405</v>
      </c>
      <c r="E282" s="128" t="s">
        <v>177</v>
      </c>
      <c r="F282" s="119">
        <f t="shared" si="19"/>
        <v>8.4169999999999998</v>
      </c>
      <c r="G282" s="103">
        <v>12</v>
      </c>
      <c r="H282" s="117">
        <v>20.2</v>
      </c>
      <c r="I282" s="103">
        <f t="shared" si="16"/>
        <v>4.7699999999999996</v>
      </c>
      <c r="J282" s="103">
        <f t="shared" si="17"/>
        <v>24.97</v>
      </c>
      <c r="K282" s="146"/>
      <c r="M282" s="44"/>
      <c r="N282" s="235"/>
    </row>
    <row r="283" spans="1:14" ht="12.75">
      <c r="A283" s="116">
        <f t="shared" si="18"/>
        <v>276</v>
      </c>
      <c r="B283" s="106" t="s">
        <v>93</v>
      </c>
      <c r="C283" s="106" t="s">
        <v>89</v>
      </c>
      <c r="D283" s="118">
        <v>1432</v>
      </c>
      <c r="E283" s="128" t="s">
        <v>177</v>
      </c>
      <c r="F283" s="119">
        <f t="shared" si="19"/>
        <v>8.5790000000000006</v>
      </c>
      <c r="G283" s="103">
        <v>24</v>
      </c>
      <c r="H283" s="117">
        <v>41.18</v>
      </c>
      <c r="I283" s="103">
        <f t="shared" si="16"/>
        <v>9.7100000000000009</v>
      </c>
      <c r="J283" s="103">
        <f t="shared" si="17"/>
        <v>50.89</v>
      </c>
      <c r="K283" s="146"/>
      <c r="M283" s="44"/>
      <c r="N283" s="235"/>
    </row>
    <row r="284" spans="1:14" ht="12.75">
      <c r="A284" s="116">
        <f t="shared" si="18"/>
        <v>277</v>
      </c>
      <c r="B284" s="106" t="s">
        <v>131</v>
      </c>
      <c r="C284" s="106" t="s">
        <v>87</v>
      </c>
      <c r="D284" s="118">
        <v>1652</v>
      </c>
      <c r="E284" s="128" t="s">
        <v>177</v>
      </c>
      <c r="F284" s="119">
        <f t="shared" si="19"/>
        <v>9.8970000000000002</v>
      </c>
      <c r="G284" s="103">
        <v>24</v>
      </c>
      <c r="H284" s="117">
        <v>47.51</v>
      </c>
      <c r="I284" s="103">
        <f t="shared" si="16"/>
        <v>11.21</v>
      </c>
      <c r="J284" s="103">
        <f t="shared" si="17"/>
        <v>58.72</v>
      </c>
      <c r="K284" s="146"/>
      <c r="M284" s="44"/>
      <c r="N284" s="235"/>
    </row>
    <row r="285" spans="1:14" ht="12.75">
      <c r="A285" s="116">
        <f t="shared" si="18"/>
        <v>278</v>
      </c>
      <c r="B285" s="106" t="s">
        <v>102</v>
      </c>
      <c r="C285" s="106" t="s">
        <v>98</v>
      </c>
      <c r="D285" s="118">
        <v>1672</v>
      </c>
      <c r="E285" s="128" t="s">
        <v>177</v>
      </c>
      <c r="F285" s="119">
        <f t="shared" si="19"/>
        <v>10.016999999999999</v>
      </c>
      <c r="G285" s="103">
        <v>24</v>
      </c>
      <c r="H285" s="117">
        <v>48.08</v>
      </c>
      <c r="I285" s="103">
        <f t="shared" si="16"/>
        <v>11.34</v>
      </c>
      <c r="J285" s="103">
        <f t="shared" si="17"/>
        <v>59.42</v>
      </c>
      <c r="K285" s="146"/>
      <c r="M285" s="44"/>
      <c r="N285" s="235"/>
    </row>
    <row r="286" spans="1:14" ht="12.75">
      <c r="A286" s="116">
        <f t="shared" si="18"/>
        <v>279</v>
      </c>
      <c r="B286" s="106" t="s">
        <v>88</v>
      </c>
      <c r="C286" s="106" t="s">
        <v>90</v>
      </c>
      <c r="D286" s="118">
        <v>1383</v>
      </c>
      <c r="E286" s="128" t="s">
        <v>177</v>
      </c>
      <c r="F286" s="119">
        <f t="shared" si="19"/>
        <v>8.2850000000000001</v>
      </c>
      <c r="G286" s="103">
        <v>24</v>
      </c>
      <c r="H286" s="117">
        <v>39.770000000000003</v>
      </c>
      <c r="I286" s="103">
        <f t="shared" si="16"/>
        <v>9.3800000000000008</v>
      </c>
      <c r="J286" s="103">
        <f t="shared" si="17"/>
        <v>49.150000000000006</v>
      </c>
      <c r="K286" s="146"/>
      <c r="M286" s="44"/>
      <c r="N286" s="235"/>
    </row>
    <row r="287" spans="1:14" ht="12.75">
      <c r="A287" s="116">
        <f t="shared" si="18"/>
        <v>280</v>
      </c>
      <c r="B287" s="106" t="s">
        <v>103</v>
      </c>
      <c r="C287" s="106" t="s">
        <v>89</v>
      </c>
      <c r="D287" s="118">
        <v>1385</v>
      </c>
      <c r="E287" s="128" t="s">
        <v>177</v>
      </c>
      <c r="F287" s="119">
        <f t="shared" si="19"/>
        <v>8.2970000000000006</v>
      </c>
      <c r="G287" s="103">
        <v>24</v>
      </c>
      <c r="H287" s="117">
        <v>39.83</v>
      </c>
      <c r="I287" s="103">
        <f t="shared" si="16"/>
        <v>9.4</v>
      </c>
      <c r="J287" s="103">
        <f t="shared" si="17"/>
        <v>49.23</v>
      </c>
      <c r="K287" s="146"/>
      <c r="M287" s="44"/>
      <c r="N287" s="235"/>
    </row>
    <row r="288" spans="1:14" ht="12.75">
      <c r="A288" s="116">
        <f t="shared" si="18"/>
        <v>281</v>
      </c>
      <c r="B288" s="106" t="s">
        <v>94</v>
      </c>
      <c r="C288" s="106" t="s">
        <v>89</v>
      </c>
      <c r="D288" s="118">
        <v>1385</v>
      </c>
      <c r="E288" s="128" t="s">
        <v>177</v>
      </c>
      <c r="F288" s="119">
        <f t="shared" si="19"/>
        <v>8.2970000000000006</v>
      </c>
      <c r="G288" s="103">
        <v>24</v>
      </c>
      <c r="H288" s="117">
        <v>39.83</v>
      </c>
      <c r="I288" s="103">
        <f t="shared" si="16"/>
        <v>9.4</v>
      </c>
      <c r="J288" s="103">
        <f t="shared" si="17"/>
        <v>49.23</v>
      </c>
      <c r="K288" s="146"/>
      <c r="M288" s="44"/>
      <c r="N288" s="235"/>
    </row>
    <row r="289" spans="1:14" ht="12.75">
      <c r="A289" s="116">
        <f t="shared" si="18"/>
        <v>282</v>
      </c>
      <c r="B289" s="106" t="s">
        <v>106</v>
      </c>
      <c r="C289" s="106" t="s">
        <v>89</v>
      </c>
      <c r="D289" s="118">
        <v>1309</v>
      </c>
      <c r="E289" s="128" t="s">
        <v>177</v>
      </c>
      <c r="F289" s="119">
        <f t="shared" si="19"/>
        <v>7.8419999999999996</v>
      </c>
      <c r="G289" s="103">
        <v>12</v>
      </c>
      <c r="H289" s="117">
        <v>18.82</v>
      </c>
      <c r="I289" s="103">
        <f t="shared" si="16"/>
        <v>4.4400000000000004</v>
      </c>
      <c r="J289" s="103">
        <f t="shared" si="17"/>
        <v>23.26</v>
      </c>
      <c r="K289" s="146"/>
      <c r="M289" s="44"/>
      <c r="N289" s="235"/>
    </row>
    <row r="290" spans="1:14" ht="12.75">
      <c r="A290" s="116">
        <f t="shared" si="18"/>
        <v>283</v>
      </c>
      <c r="B290" s="106" t="s">
        <v>100</v>
      </c>
      <c r="C290" s="106" t="s">
        <v>89</v>
      </c>
      <c r="D290" s="118">
        <v>1521</v>
      </c>
      <c r="E290" s="128" t="s">
        <v>177</v>
      </c>
      <c r="F290" s="119">
        <f t="shared" si="19"/>
        <v>9.1120000000000001</v>
      </c>
      <c r="G290" s="103">
        <v>36</v>
      </c>
      <c r="H290" s="117">
        <v>65.61</v>
      </c>
      <c r="I290" s="103">
        <f t="shared" si="16"/>
        <v>15.48</v>
      </c>
      <c r="J290" s="103">
        <f t="shared" si="17"/>
        <v>81.09</v>
      </c>
      <c r="K290" s="146"/>
      <c r="M290" s="44"/>
      <c r="N290" s="235"/>
    </row>
    <row r="291" spans="1:14" ht="12.75">
      <c r="A291" s="116">
        <f t="shared" si="18"/>
        <v>284</v>
      </c>
      <c r="B291" s="106" t="s">
        <v>106</v>
      </c>
      <c r="C291" s="106" t="s">
        <v>89</v>
      </c>
      <c r="D291" s="118">
        <v>1285</v>
      </c>
      <c r="E291" s="128" t="s">
        <v>177</v>
      </c>
      <c r="F291" s="119">
        <f t="shared" si="19"/>
        <v>7.6980000000000004</v>
      </c>
      <c r="G291" s="103">
        <v>12</v>
      </c>
      <c r="H291" s="117">
        <v>18.48</v>
      </c>
      <c r="I291" s="103">
        <f t="shared" si="16"/>
        <v>4.3600000000000003</v>
      </c>
      <c r="J291" s="103">
        <f t="shared" si="17"/>
        <v>22.84</v>
      </c>
      <c r="K291" s="146"/>
      <c r="M291" s="44"/>
      <c r="N291" s="235"/>
    </row>
    <row r="292" spans="1:14" ht="12.75">
      <c r="A292" s="116">
        <f t="shared" si="18"/>
        <v>285</v>
      </c>
      <c r="B292" s="106" t="s">
        <v>123</v>
      </c>
      <c r="C292" s="106" t="s">
        <v>90</v>
      </c>
      <c r="D292" s="118">
        <v>1410</v>
      </c>
      <c r="E292" s="128" t="s">
        <v>178</v>
      </c>
      <c r="F292" s="119">
        <f t="shared" si="19"/>
        <v>8.4469999999999992</v>
      </c>
      <c r="G292" s="103">
        <v>24.5</v>
      </c>
      <c r="H292" s="117">
        <v>103.48</v>
      </c>
      <c r="I292" s="103">
        <f t="shared" si="16"/>
        <v>24.41</v>
      </c>
      <c r="J292" s="103">
        <f t="shared" si="17"/>
        <v>127.89</v>
      </c>
      <c r="K292" s="146"/>
      <c r="M292" s="44"/>
      <c r="N292" s="235"/>
    </row>
    <row r="293" spans="1:14" ht="12.75">
      <c r="A293" s="116">
        <f t="shared" si="18"/>
        <v>286</v>
      </c>
      <c r="B293" s="106" t="s">
        <v>123</v>
      </c>
      <c r="C293" s="106" t="s">
        <v>90</v>
      </c>
      <c r="D293" s="118">
        <v>1410</v>
      </c>
      <c r="E293" s="128" t="s">
        <v>177</v>
      </c>
      <c r="F293" s="119">
        <f t="shared" si="19"/>
        <v>8.4469999999999992</v>
      </c>
      <c r="G293" s="103">
        <v>95.5</v>
      </c>
      <c r="H293" s="117">
        <v>161.34</v>
      </c>
      <c r="I293" s="103">
        <f t="shared" si="16"/>
        <v>38.06</v>
      </c>
      <c r="J293" s="103">
        <f t="shared" si="17"/>
        <v>199.4</v>
      </c>
      <c r="K293" s="146"/>
      <c r="M293" s="44"/>
      <c r="N293" s="235"/>
    </row>
    <row r="294" spans="1:14" ht="12.75">
      <c r="A294" s="116">
        <f t="shared" si="18"/>
        <v>287</v>
      </c>
      <c r="B294" s="106" t="s">
        <v>106</v>
      </c>
      <c r="C294" s="106" t="s">
        <v>175</v>
      </c>
      <c r="D294" s="118">
        <v>1713</v>
      </c>
      <c r="E294" s="128" t="s">
        <v>177</v>
      </c>
      <c r="F294" s="119">
        <f t="shared" si="19"/>
        <v>10.262</v>
      </c>
      <c r="G294" s="103">
        <v>24</v>
      </c>
      <c r="H294" s="117">
        <v>49.26</v>
      </c>
      <c r="I294" s="103">
        <f t="shared" si="16"/>
        <v>11.62</v>
      </c>
      <c r="J294" s="103">
        <f t="shared" si="17"/>
        <v>60.879999999999995</v>
      </c>
      <c r="K294" s="146"/>
      <c r="M294" s="44"/>
      <c r="N294" s="235"/>
    </row>
    <row r="295" spans="1:14" ht="12.75">
      <c r="A295" s="116">
        <f t="shared" si="18"/>
        <v>288</v>
      </c>
      <c r="B295" s="106" t="s">
        <v>113</v>
      </c>
      <c r="C295" s="106" t="s">
        <v>89</v>
      </c>
      <c r="D295" s="118">
        <v>1521</v>
      </c>
      <c r="E295" s="128" t="s">
        <v>177</v>
      </c>
      <c r="F295" s="119">
        <f t="shared" si="19"/>
        <v>9.1120000000000001</v>
      </c>
      <c r="G295" s="103">
        <v>36</v>
      </c>
      <c r="H295" s="117">
        <v>65.61</v>
      </c>
      <c r="I295" s="103">
        <f t="shared" si="16"/>
        <v>15.48</v>
      </c>
      <c r="J295" s="103">
        <f t="shared" si="17"/>
        <v>81.09</v>
      </c>
      <c r="K295" s="146"/>
      <c r="M295" s="44"/>
      <c r="N295" s="235"/>
    </row>
    <row r="296" spans="1:14" ht="12.75">
      <c r="A296" s="116">
        <f t="shared" si="18"/>
        <v>289</v>
      </c>
      <c r="B296" s="106" t="s">
        <v>151</v>
      </c>
      <c r="C296" s="106" t="s">
        <v>98</v>
      </c>
      <c r="D296" s="118">
        <v>1684</v>
      </c>
      <c r="E296" s="128" t="s">
        <v>177</v>
      </c>
      <c r="F296" s="119">
        <f t="shared" si="19"/>
        <v>10.089</v>
      </c>
      <c r="G296" s="103">
        <v>24</v>
      </c>
      <c r="H296" s="117">
        <v>48.43</v>
      </c>
      <c r="I296" s="103">
        <f t="shared" si="16"/>
        <v>11.42</v>
      </c>
      <c r="J296" s="103">
        <f t="shared" si="17"/>
        <v>59.85</v>
      </c>
      <c r="K296" s="146"/>
      <c r="M296" s="44"/>
      <c r="N296" s="235"/>
    </row>
    <row r="297" spans="1:14" ht="12.75">
      <c r="A297" s="116">
        <f t="shared" si="18"/>
        <v>290</v>
      </c>
      <c r="B297" s="106" t="s">
        <v>118</v>
      </c>
      <c r="C297" s="106" t="s">
        <v>89</v>
      </c>
      <c r="D297" s="118">
        <v>1385</v>
      </c>
      <c r="E297" s="128" t="s">
        <v>177</v>
      </c>
      <c r="F297" s="119">
        <f t="shared" si="19"/>
        <v>8.2970000000000006</v>
      </c>
      <c r="G297" s="103">
        <v>24</v>
      </c>
      <c r="H297" s="117">
        <v>39.83</v>
      </c>
      <c r="I297" s="103">
        <f t="shared" si="16"/>
        <v>9.4</v>
      </c>
      <c r="J297" s="103">
        <f t="shared" si="17"/>
        <v>49.23</v>
      </c>
      <c r="K297" s="146"/>
      <c r="M297" s="44"/>
      <c r="N297" s="235"/>
    </row>
    <row r="298" spans="1:14" ht="12.75">
      <c r="A298" s="116">
        <f t="shared" si="18"/>
        <v>291</v>
      </c>
      <c r="B298" s="106" t="s">
        <v>154</v>
      </c>
      <c r="C298" s="106" t="s">
        <v>89</v>
      </c>
      <c r="D298" s="118">
        <v>1385</v>
      </c>
      <c r="E298" s="128" t="s">
        <v>177</v>
      </c>
      <c r="F298" s="119">
        <f t="shared" si="19"/>
        <v>8.2970000000000006</v>
      </c>
      <c r="G298" s="103">
        <v>12</v>
      </c>
      <c r="H298" s="117">
        <v>19.91</v>
      </c>
      <c r="I298" s="103">
        <f t="shared" si="16"/>
        <v>4.7</v>
      </c>
      <c r="J298" s="103">
        <f t="shared" si="17"/>
        <v>24.61</v>
      </c>
      <c r="K298" s="146"/>
      <c r="M298" s="44"/>
      <c r="N298" s="235"/>
    </row>
    <row r="299" spans="1:14" ht="12.75">
      <c r="A299" s="116">
        <f t="shared" si="18"/>
        <v>292</v>
      </c>
      <c r="B299" s="106" t="s">
        <v>112</v>
      </c>
      <c r="C299" s="106" t="s">
        <v>89</v>
      </c>
      <c r="D299" s="118">
        <v>1385</v>
      </c>
      <c r="E299" s="128" t="s">
        <v>177</v>
      </c>
      <c r="F299" s="119">
        <f t="shared" si="19"/>
        <v>8.2970000000000006</v>
      </c>
      <c r="G299" s="103">
        <v>24</v>
      </c>
      <c r="H299" s="117">
        <v>39.83</v>
      </c>
      <c r="I299" s="103">
        <f t="shared" si="16"/>
        <v>9.4</v>
      </c>
      <c r="J299" s="103">
        <f t="shared" si="17"/>
        <v>49.23</v>
      </c>
      <c r="K299" s="146"/>
      <c r="M299" s="44"/>
      <c r="N299" s="235"/>
    </row>
    <row r="300" spans="1:14" ht="12.75">
      <c r="A300" s="116">
        <f t="shared" si="18"/>
        <v>293</v>
      </c>
      <c r="B300" s="106" t="s">
        <v>129</v>
      </c>
      <c r="C300" s="106" t="s">
        <v>89</v>
      </c>
      <c r="D300" s="118">
        <v>1385</v>
      </c>
      <c r="E300" s="128" t="s">
        <v>177</v>
      </c>
      <c r="F300" s="119">
        <f t="shared" si="19"/>
        <v>8.2970000000000006</v>
      </c>
      <c r="G300" s="103">
        <v>24</v>
      </c>
      <c r="H300" s="117">
        <v>39.83</v>
      </c>
      <c r="I300" s="103">
        <f t="shared" si="16"/>
        <v>9.4</v>
      </c>
      <c r="J300" s="103">
        <f t="shared" si="17"/>
        <v>49.23</v>
      </c>
      <c r="K300" s="146"/>
      <c r="M300" s="44"/>
      <c r="N300" s="235"/>
    </row>
    <row r="301" spans="1:14" ht="12.75">
      <c r="A301" s="116">
        <f t="shared" si="18"/>
        <v>294</v>
      </c>
      <c r="B301" s="106" t="s">
        <v>128</v>
      </c>
      <c r="C301" s="106" t="s">
        <v>87</v>
      </c>
      <c r="D301" s="118">
        <v>1435</v>
      </c>
      <c r="E301" s="128" t="s">
        <v>177</v>
      </c>
      <c r="F301" s="119">
        <f t="shared" si="19"/>
        <v>8.5969999999999995</v>
      </c>
      <c r="G301" s="103">
        <v>36</v>
      </c>
      <c r="H301" s="117">
        <v>61.9</v>
      </c>
      <c r="I301" s="103">
        <f t="shared" si="16"/>
        <v>14.6</v>
      </c>
      <c r="J301" s="103">
        <f t="shared" si="17"/>
        <v>76.5</v>
      </c>
      <c r="K301" s="146"/>
      <c r="M301" s="44"/>
      <c r="N301" s="235"/>
    </row>
    <row r="302" spans="1:14" ht="12.75">
      <c r="A302" s="116">
        <f t="shared" si="18"/>
        <v>295</v>
      </c>
      <c r="B302" s="106" t="s">
        <v>151</v>
      </c>
      <c r="C302" s="106" t="s">
        <v>87</v>
      </c>
      <c r="D302" s="118">
        <v>1435</v>
      </c>
      <c r="E302" s="128" t="s">
        <v>177</v>
      </c>
      <c r="F302" s="119">
        <f t="shared" si="19"/>
        <v>8.5969999999999995</v>
      </c>
      <c r="G302" s="103">
        <v>24</v>
      </c>
      <c r="H302" s="117">
        <v>41.27</v>
      </c>
      <c r="I302" s="103">
        <f>ROUND(H302*23.59%,2)-0.01</f>
        <v>9.73</v>
      </c>
      <c r="J302" s="103">
        <f t="shared" si="17"/>
        <v>51</v>
      </c>
      <c r="K302" s="146"/>
      <c r="M302" s="44"/>
      <c r="N302" s="235"/>
    </row>
    <row r="303" spans="1:14" ht="12.75">
      <c r="A303" s="116">
        <f t="shared" si="18"/>
        <v>296</v>
      </c>
      <c r="B303" s="106" t="s">
        <v>94</v>
      </c>
      <c r="C303" s="106" t="s">
        <v>87</v>
      </c>
      <c r="D303" s="118">
        <v>1435</v>
      </c>
      <c r="E303" s="128" t="s">
        <v>177</v>
      </c>
      <c r="F303" s="119">
        <f t="shared" si="19"/>
        <v>8.5969999999999995</v>
      </c>
      <c r="G303" s="103">
        <v>24</v>
      </c>
      <c r="H303" s="117">
        <v>41.27</v>
      </c>
      <c r="I303" s="103">
        <f>ROUND(H303*23.59%,2)-0.01</f>
        <v>9.73</v>
      </c>
      <c r="J303" s="103">
        <f t="shared" si="17"/>
        <v>51</v>
      </c>
      <c r="K303" s="146"/>
      <c r="M303" s="44"/>
      <c r="N303" s="235"/>
    </row>
    <row r="304" spans="1:14" ht="12.75">
      <c r="A304" s="116">
        <f t="shared" si="18"/>
        <v>297</v>
      </c>
      <c r="B304" s="106" t="s">
        <v>125</v>
      </c>
      <c r="C304" s="106" t="s">
        <v>89</v>
      </c>
      <c r="D304" s="118">
        <v>1425</v>
      </c>
      <c r="E304" s="128" t="s">
        <v>177</v>
      </c>
      <c r="F304" s="119">
        <f t="shared" si="19"/>
        <v>8.5370000000000008</v>
      </c>
      <c r="G304" s="103">
        <v>36</v>
      </c>
      <c r="H304" s="117">
        <v>61.47</v>
      </c>
      <c r="I304" s="103">
        <f t="shared" si="16"/>
        <v>14.5</v>
      </c>
      <c r="J304" s="103">
        <f t="shared" si="17"/>
        <v>75.97</v>
      </c>
      <c r="K304" s="146"/>
      <c r="M304" s="44"/>
      <c r="N304" s="235"/>
    </row>
    <row r="305" spans="1:14" ht="12.75">
      <c r="A305" s="116">
        <f t="shared" si="18"/>
        <v>298</v>
      </c>
      <c r="B305" s="106" t="s">
        <v>86</v>
      </c>
      <c r="C305" s="106" t="s">
        <v>98</v>
      </c>
      <c r="D305" s="118">
        <v>1620</v>
      </c>
      <c r="E305" s="128" t="s">
        <v>177</v>
      </c>
      <c r="F305" s="119">
        <f t="shared" si="19"/>
        <v>9.7050000000000001</v>
      </c>
      <c r="G305" s="103">
        <v>16</v>
      </c>
      <c r="H305" s="117">
        <v>31.06</v>
      </c>
      <c r="I305" s="103">
        <f t="shared" si="16"/>
        <v>7.33</v>
      </c>
      <c r="J305" s="103">
        <f t="shared" si="17"/>
        <v>38.39</v>
      </c>
      <c r="K305" s="146"/>
      <c r="M305" s="44"/>
      <c r="N305" s="235"/>
    </row>
    <row r="306" spans="1:14" ht="12.75">
      <c r="A306" s="116">
        <f t="shared" si="18"/>
        <v>299</v>
      </c>
      <c r="B306" s="106" t="s">
        <v>122</v>
      </c>
      <c r="C306" s="106" t="s">
        <v>90</v>
      </c>
      <c r="D306" s="118">
        <v>1450</v>
      </c>
      <c r="E306" s="128" t="s">
        <v>177</v>
      </c>
      <c r="F306" s="119">
        <f t="shared" si="19"/>
        <v>8.6869999999999994</v>
      </c>
      <c r="G306" s="103">
        <v>97</v>
      </c>
      <c r="H306" s="117">
        <v>168.53</v>
      </c>
      <c r="I306" s="103">
        <f t="shared" si="16"/>
        <v>39.76</v>
      </c>
      <c r="J306" s="103">
        <f t="shared" si="17"/>
        <v>208.29</v>
      </c>
      <c r="K306" s="146"/>
      <c r="M306" s="44"/>
      <c r="N306" s="235"/>
    </row>
    <row r="307" spans="1:14" ht="12.75">
      <c r="A307" s="116">
        <f t="shared" si="18"/>
        <v>300</v>
      </c>
      <c r="B307" s="106" t="s">
        <v>122</v>
      </c>
      <c r="C307" s="106" t="s">
        <v>90</v>
      </c>
      <c r="D307" s="118">
        <v>1450</v>
      </c>
      <c r="E307" s="128" t="s">
        <v>178</v>
      </c>
      <c r="F307" s="119">
        <f t="shared" si="19"/>
        <v>8.6869999999999994</v>
      </c>
      <c r="G307" s="103">
        <v>10</v>
      </c>
      <c r="H307" s="117">
        <v>43.44</v>
      </c>
      <c r="I307" s="103">
        <f t="shared" si="16"/>
        <v>10.25</v>
      </c>
      <c r="J307" s="103">
        <f t="shared" si="17"/>
        <v>53.69</v>
      </c>
      <c r="K307" s="146"/>
      <c r="M307" s="44"/>
      <c r="N307" s="235"/>
    </row>
    <row r="308" spans="1:14" ht="12.75">
      <c r="A308" s="116">
        <f t="shared" si="18"/>
        <v>301</v>
      </c>
      <c r="B308" s="106" t="s">
        <v>121</v>
      </c>
      <c r="C308" s="106" t="s">
        <v>87</v>
      </c>
      <c r="D308" s="118">
        <v>1463</v>
      </c>
      <c r="E308" s="128" t="s">
        <v>177</v>
      </c>
      <c r="F308" s="119">
        <f t="shared" si="19"/>
        <v>8.7650000000000006</v>
      </c>
      <c r="G308" s="103">
        <v>24</v>
      </c>
      <c r="H308" s="117">
        <v>42.07</v>
      </c>
      <c r="I308" s="103">
        <f t="shared" si="16"/>
        <v>9.92</v>
      </c>
      <c r="J308" s="103">
        <f t="shared" si="17"/>
        <v>51.99</v>
      </c>
      <c r="K308" s="146"/>
      <c r="M308" s="44"/>
      <c r="N308" s="235"/>
    </row>
    <row r="309" spans="1:14" ht="12.75">
      <c r="A309" s="116">
        <f t="shared" si="18"/>
        <v>302</v>
      </c>
      <c r="B309" s="106" t="s">
        <v>155</v>
      </c>
      <c r="C309" s="106" t="s">
        <v>90</v>
      </c>
      <c r="D309" s="118">
        <v>1410</v>
      </c>
      <c r="E309" s="128" t="s">
        <v>177</v>
      </c>
      <c r="F309" s="119">
        <f t="shared" si="19"/>
        <v>8.4469999999999992</v>
      </c>
      <c r="G309" s="103">
        <v>123</v>
      </c>
      <c r="H309" s="117">
        <v>207.8</v>
      </c>
      <c r="I309" s="103">
        <f t="shared" si="16"/>
        <v>49.02</v>
      </c>
      <c r="J309" s="103">
        <f t="shared" si="17"/>
        <v>256.82</v>
      </c>
      <c r="K309" s="146"/>
      <c r="M309" s="44"/>
      <c r="N309" s="235"/>
    </row>
    <row r="310" spans="1:14" ht="12.75">
      <c r="A310" s="116">
        <f t="shared" si="18"/>
        <v>303</v>
      </c>
      <c r="B310" s="106" t="s">
        <v>155</v>
      </c>
      <c r="C310" s="106" t="s">
        <v>90</v>
      </c>
      <c r="D310" s="118">
        <v>1410</v>
      </c>
      <c r="E310" s="128" t="s">
        <v>178</v>
      </c>
      <c r="F310" s="119">
        <f t="shared" si="19"/>
        <v>8.4469999999999992</v>
      </c>
      <c r="G310" s="103">
        <v>21</v>
      </c>
      <c r="H310" s="117">
        <v>88.69</v>
      </c>
      <c r="I310" s="103">
        <f t="shared" si="16"/>
        <v>20.92</v>
      </c>
      <c r="J310" s="103">
        <f t="shared" si="17"/>
        <v>109.61</v>
      </c>
      <c r="K310" s="146"/>
      <c r="M310" s="44"/>
      <c r="N310" s="235"/>
    </row>
    <row r="311" spans="1:14" ht="12.75">
      <c r="A311" s="116">
        <f t="shared" si="18"/>
        <v>304</v>
      </c>
      <c r="B311" s="106" t="s">
        <v>114</v>
      </c>
      <c r="C311" s="106" t="s">
        <v>89</v>
      </c>
      <c r="D311" s="118">
        <v>1385</v>
      </c>
      <c r="E311" s="128" t="s">
        <v>177</v>
      </c>
      <c r="F311" s="119">
        <f t="shared" si="19"/>
        <v>8.2970000000000006</v>
      </c>
      <c r="G311" s="103">
        <v>28</v>
      </c>
      <c r="H311" s="117">
        <v>46.46</v>
      </c>
      <c r="I311" s="103">
        <f t="shared" si="16"/>
        <v>10.96</v>
      </c>
      <c r="J311" s="103">
        <f t="shared" si="17"/>
        <v>57.42</v>
      </c>
      <c r="K311" s="146"/>
      <c r="M311" s="44"/>
      <c r="N311" s="235"/>
    </row>
    <row r="312" spans="1:14" ht="12.75">
      <c r="A312" s="116">
        <f t="shared" si="18"/>
        <v>305</v>
      </c>
      <c r="B312" s="106" t="s">
        <v>102</v>
      </c>
      <c r="C312" s="106" t="s">
        <v>89</v>
      </c>
      <c r="D312" s="118">
        <v>1405</v>
      </c>
      <c r="E312" s="128" t="s">
        <v>177</v>
      </c>
      <c r="F312" s="119">
        <f t="shared" si="19"/>
        <v>8.4169999999999998</v>
      </c>
      <c r="G312" s="103">
        <v>24</v>
      </c>
      <c r="H312" s="117">
        <v>40.4</v>
      </c>
      <c r="I312" s="103">
        <f t="shared" si="16"/>
        <v>9.5299999999999994</v>
      </c>
      <c r="J312" s="103">
        <f t="shared" si="17"/>
        <v>49.93</v>
      </c>
      <c r="K312" s="146"/>
      <c r="M312" s="44"/>
      <c r="N312" s="235"/>
    </row>
    <row r="313" spans="1:14" ht="12.75">
      <c r="A313" s="116">
        <f t="shared" si="18"/>
        <v>306</v>
      </c>
      <c r="B313" s="106" t="s">
        <v>117</v>
      </c>
      <c r="C313" s="106" t="s">
        <v>89</v>
      </c>
      <c r="D313" s="118">
        <v>1412</v>
      </c>
      <c r="E313" s="128" t="s">
        <v>177</v>
      </c>
      <c r="F313" s="119">
        <f t="shared" si="19"/>
        <v>8.4589999999999996</v>
      </c>
      <c r="G313" s="103">
        <v>36</v>
      </c>
      <c r="H313" s="117">
        <v>60.9</v>
      </c>
      <c r="I313" s="103">
        <f t="shared" si="16"/>
        <v>14.37</v>
      </c>
      <c r="J313" s="103">
        <f t="shared" si="17"/>
        <v>75.27</v>
      </c>
      <c r="K313" s="146"/>
      <c r="M313" s="44"/>
      <c r="N313" s="235"/>
    </row>
    <row r="314" spans="1:14" ht="12.75">
      <c r="A314" s="116">
        <f t="shared" si="18"/>
        <v>307</v>
      </c>
      <c r="B314" s="106" t="s">
        <v>91</v>
      </c>
      <c r="C314" s="106" t="s">
        <v>87</v>
      </c>
      <c r="D314" s="118">
        <v>1551</v>
      </c>
      <c r="E314" s="128" t="s">
        <v>177</v>
      </c>
      <c r="F314" s="119">
        <f t="shared" si="19"/>
        <v>9.2919999999999998</v>
      </c>
      <c r="G314" s="103">
        <v>12</v>
      </c>
      <c r="H314" s="117">
        <v>22.3</v>
      </c>
      <c r="I314" s="103">
        <f t="shared" si="16"/>
        <v>5.26</v>
      </c>
      <c r="J314" s="103">
        <f t="shared" si="17"/>
        <v>27.560000000000002</v>
      </c>
      <c r="K314" s="146"/>
      <c r="M314" s="44"/>
      <c r="N314" s="235"/>
    </row>
    <row r="315" spans="1:14" ht="12.75">
      <c r="A315" s="116">
        <f t="shared" si="18"/>
        <v>308</v>
      </c>
      <c r="B315" s="106" t="s">
        <v>136</v>
      </c>
      <c r="C315" s="106" t="s">
        <v>89</v>
      </c>
      <c r="D315" s="118">
        <v>1524</v>
      </c>
      <c r="E315" s="128" t="s">
        <v>177</v>
      </c>
      <c r="F315" s="119">
        <f t="shared" si="19"/>
        <v>9.1300000000000008</v>
      </c>
      <c r="G315" s="103">
        <v>32</v>
      </c>
      <c r="H315" s="117">
        <v>58.43</v>
      </c>
      <c r="I315" s="103">
        <f t="shared" si="16"/>
        <v>13.78</v>
      </c>
      <c r="J315" s="103">
        <f t="shared" si="17"/>
        <v>72.209999999999994</v>
      </c>
      <c r="K315" s="146"/>
      <c r="M315" s="44"/>
      <c r="N315" s="235"/>
    </row>
    <row r="316" spans="1:14" ht="12.75">
      <c r="A316" s="116">
        <f t="shared" si="18"/>
        <v>309</v>
      </c>
      <c r="B316" s="106" t="s">
        <v>136</v>
      </c>
      <c r="C316" s="106" t="s">
        <v>89</v>
      </c>
      <c r="D316" s="118">
        <v>1432</v>
      </c>
      <c r="E316" s="128" t="s">
        <v>177</v>
      </c>
      <c r="F316" s="119">
        <f t="shared" si="19"/>
        <v>8.5790000000000006</v>
      </c>
      <c r="G316" s="103">
        <v>36</v>
      </c>
      <c r="H316" s="117">
        <v>61.77</v>
      </c>
      <c r="I316" s="103">
        <f t="shared" si="16"/>
        <v>14.57</v>
      </c>
      <c r="J316" s="103">
        <f t="shared" si="17"/>
        <v>76.34</v>
      </c>
      <c r="K316" s="146"/>
      <c r="M316" s="44"/>
      <c r="N316" s="235"/>
    </row>
    <row r="317" spans="1:14" ht="12.75">
      <c r="A317" s="116">
        <f t="shared" si="18"/>
        <v>310</v>
      </c>
      <c r="B317" s="106" t="s">
        <v>103</v>
      </c>
      <c r="C317" s="106" t="s">
        <v>89</v>
      </c>
      <c r="D317" s="118">
        <v>1412</v>
      </c>
      <c r="E317" s="128" t="s">
        <v>177</v>
      </c>
      <c r="F317" s="119">
        <f t="shared" si="19"/>
        <v>8.4589999999999996</v>
      </c>
      <c r="G317" s="103">
        <v>12</v>
      </c>
      <c r="H317" s="117">
        <v>20.3</v>
      </c>
      <c r="I317" s="103">
        <f t="shared" si="16"/>
        <v>4.79</v>
      </c>
      <c r="J317" s="103">
        <f t="shared" si="17"/>
        <v>25.09</v>
      </c>
      <c r="K317" s="146"/>
      <c r="M317" s="44"/>
      <c r="N317" s="235"/>
    </row>
    <row r="318" spans="1:14" ht="12.75">
      <c r="A318" s="116">
        <f t="shared" si="18"/>
        <v>311</v>
      </c>
      <c r="B318" s="106" t="s">
        <v>136</v>
      </c>
      <c r="C318" s="106" t="s">
        <v>89</v>
      </c>
      <c r="D318" s="118">
        <v>1385</v>
      </c>
      <c r="E318" s="128" t="s">
        <v>177</v>
      </c>
      <c r="F318" s="119">
        <f t="shared" si="19"/>
        <v>8.2970000000000006</v>
      </c>
      <c r="G318" s="103">
        <v>12</v>
      </c>
      <c r="H318" s="117">
        <v>19.91</v>
      </c>
      <c r="I318" s="103">
        <f t="shared" si="16"/>
        <v>4.7</v>
      </c>
      <c r="J318" s="103">
        <f t="shared" si="17"/>
        <v>24.61</v>
      </c>
      <c r="K318" s="146"/>
      <c r="M318" s="44"/>
      <c r="N318" s="235"/>
    </row>
    <row r="319" spans="1:14" ht="12.75">
      <c r="A319" s="116">
        <f t="shared" si="18"/>
        <v>312</v>
      </c>
      <c r="B319" s="106" t="s">
        <v>103</v>
      </c>
      <c r="C319" s="106" t="s">
        <v>89</v>
      </c>
      <c r="D319" s="118">
        <v>1385</v>
      </c>
      <c r="E319" s="128" t="s">
        <v>177</v>
      </c>
      <c r="F319" s="119">
        <f t="shared" si="19"/>
        <v>8.2970000000000006</v>
      </c>
      <c r="G319" s="103">
        <v>24</v>
      </c>
      <c r="H319" s="117">
        <v>39.83</v>
      </c>
      <c r="I319" s="103">
        <f t="shared" si="16"/>
        <v>9.4</v>
      </c>
      <c r="J319" s="103">
        <f t="shared" si="17"/>
        <v>49.23</v>
      </c>
      <c r="K319" s="146"/>
      <c r="M319" s="44"/>
      <c r="N319" s="235"/>
    </row>
    <row r="320" spans="1:14" ht="12.75">
      <c r="A320" s="116">
        <f t="shared" si="18"/>
        <v>313</v>
      </c>
      <c r="B320" s="106" t="s">
        <v>112</v>
      </c>
      <c r="C320" s="106" t="s">
        <v>89</v>
      </c>
      <c r="D320" s="118">
        <v>1385</v>
      </c>
      <c r="E320" s="128" t="s">
        <v>177</v>
      </c>
      <c r="F320" s="119">
        <f t="shared" si="19"/>
        <v>8.2970000000000006</v>
      </c>
      <c r="G320" s="103">
        <v>23.5</v>
      </c>
      <c r="H320" s="117">
        <v>39</v>
      </c>
      <c r="I320" s="103">
        <f t="shared" si="16"/>
        <v>9.1999999999999993</v>
      </c>
      <c r="J320" s="103">
        <f t="shared" si="17"/>
        <v>48.2</v>
      </c>
      <c r="K320" s="146"/>
      <c r="M320" s="44"/>
      <c r="N320" s="235"/>
    </row>
    <row r="321" spans="1:14" ht="12.75">
      <c r="A321" s="116">
        <f t="shared" si="18"/>
        <v>314</v>
      </c>
      <c r="B321" s="106" t="s">
        <v>112</v>
      </c>
      <c r="C321" s="106" t="s">
        <v>89</v>
      </c>
      <c r="D321" s="118">
        <v>1385</v>
      </c>
      <c r="E321" s="128" t="s">
        <v>178</v>
      </c>
      <c r="F321" s="119">
        <f t="shared" si="19"/>
        <v>8.2970000000000006</v>
      </c>
      <c r="G321" s="103">
        <v>0.5</v>
      </c>
      <c r="H321" s="117">
        <v>2.0699999999999998</v>
      </c>
      <c r="I321" s="103">
        <f t="shared" si="16"/>
        <v>0.49</v>
      </c>
      <c r="J321" s="103">
        <f t="shared" si="17"/>
        <v>2.5599999999999996</v>
      </c>
      <c r="K321" s="146"/>
      <c r="M321" s="44"/>
      <c r="N321" s="235"/>
    </row>
    <row r="322" spans="1:14" ht="12.75">
      <c r="A322" s="116">
        <f t="shared" si="18"/>
        <v>315</v>
      </c>
      <c r="B322" s="106" t="s">
        <v>111</v>
      </c>
      <c r="C322" s="106" t="s">
        <v>89</v>
      </c>
      <c r="D322" s="118">
        <v>1432</v>
      </c>
      <c r="E322" s="128" t="s">
        <v>177</v>
      </c>
      <c r="F322" s="119">
        <f t="shared" si="19"/>
        <v>8.5790000000000006</v>
      </c>
      <c r="G322" s="103">
        <v>12</v>
      </c>
      <c r="H322" s="117">
        <v>20.59</v>
      </c>
      <c r="I322" s="103">
        <f t="shared" si="16"/>
        <v>4.8600000000000003</v>
      </c>
      <c r="J322" s="103">
        <f t="shared" si="17"/>
        <v>25.45</v>
      </c>
      <c r="K322" s="146"/>
      <c r="M322" s="44"/>
      <c r="N322" s="235"/>
    </row>
    <row r="323" spans="1:14" ht="12.75">
      <c r="A323" s="116">
        <f t="shared" si="18"/>
        <v>316</v>
      </c>
      <c r="B323" s="106" t="s">
        <v>119</v>
      </c>
      <c r="C323" s="106" t="s">
        <v>87</v>
      </c>
      <c r="D323" s="118">
        <v>1435</v>
      </c>
      <c r="E323" s="128" t="s">
        <v>177</v>
      </c>
      <c r="F323" s="119">
        <f t="shared" si="19"/>
        <v>8.5969999999999995</v>
      </c>
      <c r="G323" s="103">
        <v>24</v>
      </c>
      <c r="H323" s="117">
        <v>41.27</v>
      </c>
      <c r="I323" s="103">
        <f>ROUND(H323*23.59%,2)-0.01</f>
        <v>9.73</v>
      </c>
      <c r="J323" s="103">
        <f t="shared" si="17"/>
        <v>51</v>
      </c>
      <c r="K323" s="146"/>
      <c r="M323" s="44"/>
      <c r="N323" s="235"/>
    </row>
    <row r="324" spans="1:14" ht="12.75">
      <c r="A324" s="116">
        <f t="shared" si="18"/>
        <v>317</v>
      </c>
      <c r="B324" s="106" t="s">
        <v>155</v>
      </c>
      <c r="C324" s="106" t="s">
        <v>90</v>
      </c>
      <c r="D324" s="118">
        <v>1430</v>
      </c>
      <c r="E324" s="128" t="s">
        <v>178</v>
      </c>
      <c r="F324" s="119">
        <f t="shared" si="19"/>
        <v>8.5670000000000002</v>
      </c>
      <c r="G324" s="103">
        <v>21</v>
      </c>
      <c r="H324" s="117">
        <v>89.95</v>
      </c>
      <c r="I324" s="103">
        <f t="shared" si="16"/>
        <v>21.22</v>
      </c>
      <c r="J324" s="103">
        <f t="shared" si="17"/>
        <v>111.17</v>
      </c>
      <c r="K324" s="146"/>
      <c r="M324" s="44"/>
      <c r="N324" s="235"/>
    </row>
    <row r="325" spans="1:14" ht="12.75">
      <c r="A325" s="116">
        <f t="shared" si="18"/>
        <v>318</v>
      </c>
      <c r="B325" s="106" t="s">
        <v>155</v>
      </c>
      <c r="C325" s="106" t="s">
        <v>90</v>
      </c>
      <c r="D325" s="118">
        <v>1430</v>
      </c>
      <c r="E325" s="128" t="s">
        <v>177</v>
      </c>
      <c r="F325" s="119">
        <f t="shared" si="19"/>
        <v>8.5670000000000002</v>
      </c>
      <c r="G325" s="103">
        <v>123</v>
      </c>
      <c r="H325" s="117">
        <v>210.75</v>
      </c>
      <c r="I325" s="103">
        <f t="shared" si="16"/>
        <v>49.72</v>
      </c>
      <c r="J325" s="103">
        <f t="shared" si="17"/>
        <v>260.47000000000003</v>
      </c>
      <c r="K325" s="146"/>
      <c r="M325" s="44"/>
      <c r="N325" s="235"/>
    </row>
    <row r="326" spans="1:14" ht="12.75">
      <c r="A326" s="116">
        <f t="shared" si="18"/>
        <v>319</v>
      </c>
      <c r="B326" s="106" t="s">
        <v>114</v>
      </c>
      <c r="C326" s="106" t="s">
        <v>89</v>
      </c>
      <c r="D326" s="118">
        <v>1412</v>
      </c>
      <c r="E326" s="128" t="s">
        <v>177</v>
      </c>
      <c r="F326" s="119">
        <f t="shared" si="19"/>
        <v>8.4589999999999996</v>
      </c>
      <c r="G326" s="103">
        <v>13.5</v>
      </c>
      <c r="H326" s="117">
        <v>22.84</v>
      </c>
      <c r="I326" s="103">
        <f t="shared" si="16"/>
        <v>5.39</v>
      </c>
      <c r="J326" s="103">
        <f t="shared" si="17"/>
        <v>28.23</v>
      </c>
      <c r="K326" s="146"/>
      <c r="M326" s="44"/>
      <c r="N326" s="235"/>
    </row>
    <row r="327" spans="1:14" ht="12.75">
      <c r="A327" s="116">
        <f t="shared" si="18"/>
        <v>320</v>
      </c>
      <c r="B327" s="106" t="s">
        <v>114</v>
      </c>
      <c r="C327" s="106" t="s">
        <v>89</v>
      </c>
      <c r="D327" s="118">
        <v>1412</v>
      </c>
      <c r="E327" s="128" t="s">
        <v>178</v>
      </c>
      <c r="F327" s="119">
        <f t="shared" si="19"/>
        <v>8.4589999999999996</v>
      </c>
      <c r="G327" s="103">
        <v>1</v>
      </c>
      <c r="H327" s="117">
        <v>4.2300000000000004</v>
      </c>
      <c r="I327" s="103">
        <f t="shared" si="16"/>
        <v>1</v>
      </c>
      <c r="J327" s="103">
        <f t="shared" si="17"/>
        <v>5.23</v>
      </c>
      <c r="K327" s="146"/>
      <c r="M327" s="44"/>
      <c r="N327" s="235"/>
    </row>
    <row r="328" spans="1:14" ht="12.75">
      <c r="A328" s="116">
        <f t="shared" si="18"/>
        <v>321</v>
      </c>
      <c r="B328" s="106" t="s">
        <v>101</v>
      </c>
      <c r="C328" s="106" t="s">
        <v>87</v>
      </c>
      <c r="D328" s="118">
        <v>1551</v>
      </c>
      <c r="E328" s="128" t="s">
        <v>177</v>
      </c>
      <c r="F328" s="119">
        <f t="shared" si="19"/>
        <v>9.2919999999999998</v>
      </c>
      <c r="G328" s="103">
        <v>24</v>
      </c>
      <c r="H328" s="117">
        <v>44.6</v>
      </c>
      <c r="I328" s="103">
        <f t="shared" ref="I328:I389" si="20">ROUND(H328*23.59%,2)</f>
        <v>10.52</v>
      </c>
      <c r="J328" s="103">
        <f t="shared" ref="J328:J389" si="21">H328+I328</f>
        <v>55.120000000000005</v>
      </c>
      <c r="K328" s="146"/>
      <c r="M328" s="44"/>
      <c r="N328" s="235"/>
    </row>
    <row r="329" spans="1:14" ht="12.75">
      <c r="A329" s="116">
        <f t="shared" si="18"/>
        <v>322</v>
      </c>
      <c r="B329" s="106" t="s">
        <v>112</v>
      </c>
      <c r="C329" s="106" t="s">
        <v>89</v>
      </c>
      <c r="D329" s="118">
        <v>1385</v>
      </c>
      <c r="E329" s="128" t="s">
        <v>177</v>
      </c>
      <c r="F329" s="119">
        <f t="shared" si="19"/>
        <v>8.2970000000000006</v>
      </c>
      <c r="G329" s="103">
        <v>24</v>
      </c>
      <c r="H329" s="117">
        <v>39.83</v>
      </c>
      <c r="I329" s="103">
        <f t="shared" si="20"/>
        <v>9.4</v>
      </c>
      <c r="J329" s="103">
        <f t="shared" si="21"/>
        <v>49.23</v>
      </c>
      <c r="K329" s="146"/>
      <c r="M329" s="44"/>
      <c r="N329" s="235"/>
    </row>
    <row r="330" spans="1:14" ht="12.75">
      <c r="A330" s="116">
        <f t="shared" ref="A330:A389" si="22">A329+1</f>
        <v>323</v>
      </c>
      <c r="B330" s="106" t="s">
        <v>104</v>
      </c>
      <c r="C330" s="106" t="s">
        <v>89</v>
      </c>
      <c r="D330" s="118">
        <v>1521</v>
      </c>
      <c r="E330" s="128" t="s">
        <v>177</v>
      </c>
      <c r="F330" s="119">
        <f t="shared" ref="F330:F389" si="23">ROUND(D330/$F$4,3)</f>
        <v>9.1120000000000001</v>
      </c>
      <c r="G330" s="103">
        <v>24</v>
      </c>
      <c r="H330" s="117">
        <v>43.74</v>
      </c>
      <c r="I330" s="103">
        <f t="shared" si="20"/>
        <v>10.32</v>
      </c>
      <c r="J330" s="103">
        <f t="shared" si="21"/>
        <v>54.06</v>
      </c>
      <c r="K330" s="146"/>
      <c r="M330" s="44"/>
      <c r="N330" s="235"/>
    </row>
    <row r="331" spans="1:14" ht="12.75">
      <c r="A331" s="116">
        <f t="shared" si="22"/>
        <v>324</v>
      </c>
      <c r="B331" s="106" t="s">
        <v>102</v>
      </c>
      <c r="C331" s="106" t="s">
        <v>89</v>
      </c>
      <c r="D331" s="118">
        <v>1385</v>
      </c>
      <c r="E331" s="128" t="s">
        <v>177</v>
      </c>
      <c r="F331" s="119">
        <f t="shared" si="23"/>
        <v>8.2970000000000006</v>
      </c>
      <c r="G331" s="103">
        <v>12</v>
      </c>
      <c r="H331" s="117">
        <v>19.91</v>
      </c>
      <c r="I331" s="103">
        <f t="shared" si="20"/>
        <v>4.7</v>
      </c>
      <c r="J331" s="103">
        <f t="shared" si="21"/>
        <v>24.61</v>
      </c>
      <c r="K331" s="146"/>
      <c r="M331" s="44"/>
      <c r="N331" s="235"/>
    </row>
    <row r="332" spans="1:14" ht="12.75">
      <c r="A332" s="116">
        <f t="shared" si="22"/>
        <v>325</v>
      </c>
      <c r="B332" s="106" t="s">
        <v>135</v>
      </c>
      <c r="C332" s="106" t="s">
        <v>89</v>
      </c>
      <c r="D332" s="118">
        <v>1385</v>
      </c>
      <c r="E332" s="128" t="s">
        <v>177</v>
      </c>
      <c r="F332" s="119">
        <f t="shared" si="23"/>
        <v>8.2970000000000006</v>
      </c>
      <c r="G332" s="103">
        <v>36</v>
      </c>
      <c r="H332" s="117">
        <v>59.74</v>
      </c>
      <c r="I332" s="103">
        <f t="shared" si="20"/>
        <v>14.09</v>
      </c>
      <c r="J332" s="103">
        <f t="shared" si="21"/>
        <v>73.83</v>
      </c>
      <c r="K332" s="146"/>
      <c r="M332" s="44"/>
      <c r="N332" s="235"/>
    </row>
    <row r="333" spans="1:14" ht="12.75">
      <c r="A333" s="116">
        <f t="shared" si="22"/>
        <v>326</v>
      </c>
      <c r="B333" s="106" t="s">
        <v>102</v>
      </c>
      <c r="C333" s="106" t="s">
        <v>89</v>
      </c>
      <c r="D333" s="118">
        <v>1385</v>
      </c>
      <c r="E333" s="128" t="s">
        <v>177</v>
      </c>
      <c r="F333" s="119">
        <f t="shared" si="23"/>
        <v>8.2970000000000006</v>
      </c>
      <c r="G333" s="103">
        <v>12</v>
      </c>
      <c r="H333" s="117">
        <v>19.91</v>
      </c>
      <c r="I333" s="103">
        <f t="shared" si="20"/>
        <v>4.7</v>
      </c>
      <c r="J333" s="103">
        <f t="shared" si="21"/>
        <v>24.61</v>
      </c>
      <c r="K333" s="146"/>
      <c r="M333" s="44"/>
      <c r="N333" s="235"/>
    </row>
    <row r="334" spans="1:14" ht="12.75">
      <c r="A334" s="116">
        <f t="shared" si="22"/>
        <v>327</v>
      </c>
      <c r="B334" s="106" t="s">
        <v>120</v>
      </c>
      <c r="C334" s="106" t="s">
        <v>89</v>
      </c>
      <c r="D334" s="118">
        <v>1493</v>
      </c>
      <c r="E334" s="128" t="s">
        <v>177</v>
      </c>
      <c r="F334" s="119">
        <f t="shared" si="23"/>
        <v>8.9440000000000008</v>
      </c>
      <c r="G334" s="103">
        <v>24</v>
      </c>
      <c r="H334" s="117">
        <v>42.93</v>
      </c>
      <c r="I334" s="103">
        <f t="shared" si="20"/>
        <v>10.130000000000001</v>
      </c>
      <c r="J334" s="103">
        <f t="shared" si="21"/>
        <v>53.06</v>
      </c>
      <c r="K334" s="146"/>
      <c r="M334" s="44"/>
      <c r="N334" s="235"/>
    </row>
    <row r="335" spans="1:14" ht="12.75">
      <c r="A335" s="116">
        <f t="shared" si="22"/>
        <v>328</v>
      </c>
      <c r="B335" s="106" t="s">
        <v>151</v>
      </c>
      <c r="C335" s="106" t="s">
        <v>89</v>
      </c>
      <c r="D335" s="118">
        <v>1385</v>
      </c>
      <c r="E335" s="128" t="s">
        <v>177</v>
      </c>
      <c r="F335" s="119">
        <f t="shared" si="23"/>
        <v>8.2970000000000006</v>
      </c>
      <c r="G335" s="103">
        <v>24</v>
      </c>
      <c r="H335" s="117">
        <v>39.83</v>
      </c>
      <c r="I335" s="103">
        <f t="shared" si="20"/>
        <v>9.4</v>
      </c>
      <c r="J335" s="103">
        <f t="shared" si="21"/>
        <v>49.23</v>
      </c>
      <c r="K335" s="146"/>
      <c r="M335" s="44"/>
      <c r="N335" s="235"/>
    </row>
    <row r="336" spans="1:14" ht="12.75">
      <c r="A336" s="116">
        <f t="shared" si="22"/>
        <v>329</v>
      </c>
      <c r="B336" s="106" t="s">
        <v>111</v>
      </c>
      <c r="C336" s="106" t="s">
        <v>89</v>
      </c>
      <c r="D336" s="118">
        <v>1385</v>
      </c>
      <c r="E336" s="128" t="s">
        <v>177</v>
      </c>
      <c r="F336" s="119">
        <f t="shared" si="23"/>
        <v>8.2970000000000006</v>
      </c>
      <c r="G336" s="103">
        <v>12</v>
      </c>
      <c r="H336" s="117">
        <v>19.91</v>
      </c>
      <c r="I336" s="103">
        <f t="shared" si="20"/>
        <v>4.7</v>
      </c>
      <c r="J336" s="103">
        <f t="shared" si="21"/>
        <v>24.61</v>
      </c>
      <c r="K336" s="146"/>
      <c r="M336" s="44"/>
      <c r="N336" s="235"/>
    </row>
    <row r="337" spans="1:14" ht="12.75">
      <c r="A337" s="116">
        <f t="shared" si="22"/>
        <v>330</v>
      </c>
      <c r="B337" s="106" t="s">
        <v>122</v>
      </c>
      <c r="C337" s="106" t="s">
        <v>90</v>
      </c>
      <c r="D337" s="118">
        <v>1410</v>
      </c>
      <c r="E337" s="128" t="s">
        <v>178</v>
      </c>
      <c r="F337" s="119">
        <f t="shared" si="23"/>
        <v>8.4469999999999992</v>
      </c>
      <c r="G337" s="103">
        <v>13.5</v>
      </c>
      <c r="H337" s="117">
        <v>57.02</v>
      </c>
      <c r="I337" s="103">
        <f t="shared" si="20"/>
        <v>13.45</v>
      </c>
      <c r="J337" s="103">
        <f t="shared" si="21"/>
        <v>70.47</v>
      </c>
      <c r="K337" s="146"/>
      <c r="M337" s="44"/>
      <c r="N337" s="235"/>
    </row>
    <row r="338" spans="1:14" ht="12.75">
      <c r="A338" s="116">
        <f t="shared" si="22"/>
        <v>331</v>
      </c>
      <c r="B338" s="106" t="s">
        <v>122</v>
      </c>
      <c r="C338" s="106" t="s">
        <v>90</v>
      </c>
      <c r="D338" s="118">
        <v>1410</v>
      </c>
      <c r="E338" s="128" t="s">
        <v>177</v>
      </c>
      <c r="F338" s="119">
        <f t="shared" si="23"/>
        <v>8.4469999999999992</v>
      </c>
      <c r="G338" s="103">
        <v>106.5</v>
      </c>
      <c r="H338" s="117">
        <v>179.92</v>
      </c>
      <c r="I338" s="103">
        <f t="shared" si="20"/>
        <v>42.44</v>
      </c>
      <c r="J338" s="103">
        <f t="shared" si="21"/>
        <v>222.35999999999999</v>
      </c>
      <c r="K338" s="146"/>
      <c r="M338" s="44"/>
      <c r="N338" s="235"/>
    </row>
    <row r="339" spans="1:14" ht="12.75">
      <c r="A339" s="116">
        <f t="shared" si="22"/>
        <v>332</v>
      </c>
      <c r="B339" s="106" t="s">
        <v>96</v>
      </c>
      <c r="C339" s="106" t="s">
        <v>89</v>
      </c>
      <c r="D339" s="118">
        <v>1385</v>
      </c>
      <c r="E339" s="128" t="s">
        <v>177</v>
      </c>
      <c r="F339" s="119">
        <f t="shared" si="23"/>
        <v>8.2970000000000006</v>
      </c>
      <c r="G339" s="103">
        <v>12</v>
      </c>
      <c r="H339" s="117">
        <v>19.91</v>
      </c>
      <c r="I339" s="103">
        <f t="shared" si="20"/>
        <v>4.7</v>
      </c>
      <c r="J339" s="103">
        <f t="shared" si="21"/>
        <v>24.61</v>
      </c>
      <c r="K339" s="146"/>
      <c r="M339" s="44"/>
      <c r="N339" s="235"/>
    </row>
    <row r="340" spans="1:14" ht="12.75">
      <c r="A340" s="116">
        <f t="shared" si="22"/>
        <v>333</v>
      </c>
      <c r="B340" s="106" t="s">
        <v>112</v>
      </c>
      <c r="C340" s="106" t="s">
        <v>89</v>
      </c>
      <c r="D340" s="118">
        <v>1385</v>
      </c>
      <c r="E340" s="128" t="s">
        <v>177</v>
      </c>
      <c r="F340" s="119">
        <f t="shared" si="23"/>
        <v>8.2970000000000006</v>
      </c>
      <c r="G340" s="103">
        <v>24</v>
      </c>
      <c r="H340" s="117">
        <v>39.83</v>
      </c>
      <c r="I340" s="103">
        <f t="shared" si="20"/>
        <v>9.4</v>
      </c>
      <c r="J340" s="103">
        <f t="shared" si="21"/>
        <v>49.23</v>
      </c>
      <c r="K340" s="146"/>
      <c r="M340" s="44"/>
      <c r="N340" s="235"/>
    </row>
    <row r="341" spans="1:14" ht="12.75">
      <c r="A341" s="116">
        <f t="shared" si="22"/>
        <v>334</v>
      </c>
      <c r="B341" s="106" t="s">
        <v>110</v>
      </c>
      <c r="C341" s="106" t="s">
        <v>89</v>
      </c>
      <c r="D341" s="118">
        <v>1412</v>
      </c>
      <c r="E341" s="128" t="s">
        <v>177</v>
      </c>
      <c r="F341" s="119">
        <f t="shared" si="23"/>
        <v>8.4589999999999996</v>
      </c>
      <c r="G341" s="103">
        <v>24</v>
      </c>
      <c r="H341" s="117">
        <v>40.6</v>
      </c>
      <c r="I341" s="103">
        <f t="shared" si="20"/>
        <v>9.58</v>
      </c>
      <c r="J341" s="103">
        <f t="shared" si="21"/>
        <v>50.18</v>
      </c>
      <c r="K341" s="146"/>
      <c r="M341" s="44"/>
      <c r="N341" s="235"/>
    </row>
    <row r="342" spans="1:14" ht="12.75">
      <c r="A342" s="116">
        <f t="shared" si="22"/>
        <v>335</v>
      </c>
      <c r="B342" s="106" t="s">
        <v>113</v>
      </c>
      <c r="C342" s="106" t="s">
        <v>89</v>
      </c>
      <c r="D342" s="118">
        <v>1493</v>
      </c>
      <c r="E342" s="128" t="s">
        <v>177</v>
      </c>
      <c r="F342" s="119">
        <f t="shared" si="23"/>
        <v>8.9440000000000008</v>
      </c>
      <c r="G342" s="103">
        <v>12</v>
      </c>
      <c r="H342" s="117">
        <v>21.47</v>
      </c>
      <c r="I342" s="103">
        <f t="shared" si="20"/>
        <v>5.0599999999999996</v>
      </c>
      <c r="J342" s="103">
        <f t="shared" si="21"/>
        <v>26.529999999999998</v>
      </c>
      <c r="K342" s="146"/>
      <c r="M342" s="44"/>
      <c r="N342" s="235"/>
    </row>
    <row r="343" spans="1:14" ht="12.75">
      <c r="A343" s="116">
        <f t="shared" si="22"/>
        <v>336</v>
      </c>
      <c r="B343" s="106" t="s">
        <v>155</v>
      </c>
      <c r="C343" s="106" t="s">
        <v>90</v>
      </c>
      <c r="D343" s="118">
        <v>1410</v>
      </c>
      <c r="E343" s="128" t="s">
        <v>178</v>
      </c>
      <c r="F343" s="119">
        <f t="shared" si="23"/>
        <v>8.4469999999999992</v>
      </c>
      <c r="G343" s="103">
        <v>24.5</v>
      </c>
      <c r="H343" s="117">
        <v>103.48</v>
      </c>
      <c r="I343" s="103">
        <f>ROUND(H343*23.59%,2)-0.01</f>
        <v>24.4</v>
      </c>
      <c r="J343" s="103">
        <f t="shared" si="21"/>
        <v>127.88</v>
      </c>
      <c r="K343" s="146"/>
      <c r="M343" s="44"/>
      <c r="N343" s="235"/>
    </row>
    <row r="344" spans="1:14" ht="12.75">
      <c r="A344" s="116">
        <f t="shared" si="22"/>
        <v>337</v>
      </c>
      <c r="B344" s="106" t="s">
        <v>155</v>
      </c>
      <c r="C344" s="106" t="s">
        <v>90</v>
      </c>
      <c r="D344" s="118">
        <v>1410</v>
      </c>
      <c r="E344" s="128" t="s">
        <v>177</v>
      </c>
      <c r="F344" s="119">
        <f t="shared" si="23"/>
        <v>8.4469999999999992</v>
      </c>
      <c r="G344" s="103">
        <v>95.5</v>
      </c>
      <c r="H344" s="117">
        <v>161.34</v>
      </c>
      <c r="I344" s="103">
        <f t="shared" si="20"/>
        <v>38.06</v>
      </c>
      <c r="J344" s="103">
        <f t="shared" si="21"/>
        <v>199.4</v>
      </c>
      <c r="K344" s="146"/>
      <c r="M344" s="44"/>
      <c r="N344" s="235"/>
    </row>
    <row r="345" spans="1:14" ht="12.75">
      <c r="A345" s="116">
        <f t="shared" si="22"/>
        <v>338</v>
      </c>
      <c r="B345" s="106" t="s">
        <v>111</v>
      </c>
      <c r="C345" s="106" t="s">
        <v>89</v>
      </c>
      <c r="D345" s="118">
        <v>1385</v>
      </c>
      <c r="E345" s="128" t="s">
        <v>177</v>
      </c>
      <c r="F345" s="119">
        <f t="shared" si="23"/>
        <v>8.2970000000000006</v>
      </c>
      <c r="G345" s="103">
        <v>12</v>
      </c>
      <c r="H345" s="117">
        <v>19.91</v>
      </c>
      <c r="I345" s="103">
        <f t="shared" si="20"/>
        <v>4.7</v>
      </c>
      <c r="J345" s="103">
        <f t="shared" si="21"/>
        <v>24.61</v>
      </c>
      <c r="K345" s="146"/>
      <c r="M345" s="44"/>
      <c r="N345" s="235"/>
    </row>
    <row r="346" spans="1:14" ht="12.75">
      <c r="A346" s="116">
        <f t="shared" si="22"/>
        <v>339</v>
      </c>
      <c r="B346" s="106" t="s">
        <v>102</v>
      </c>
      <c r="C346" s="106" t="s">
        <v>89</v>
      </c>
      <c r="D346" s="118">
        <v>1385</v>
      </c>
      <c r="E346" s="128" t="s">
        <v>177</v>
      </c>
      <c r="F346" s="119">
        <f t="shared" si="23"/>
        <v>8.2970000000000006</v>
      </c>
      <c r="G346" s="103">
        <v>12</v>
      </c>
      <c r="H346" s="117">
        <v>19.91</v>
      </c>
      <c r="I346" s="103">
        <f t="shared" si="20"/>
        <v>4.7</v>
      </c>
      <c r="J346" s="103">
        <f t="shared" si="21"/>
        <v>24.61</v>
      </c>
      <c r="K346" s="146"/>
      <c r="M346" s="44"/>
      <c r="N346" s="235"/>
    </row>
    <row r="347" spans="1:14" ht="12.75">
      <c r="A347" s="116">
        <f t="shared" si="22"/>
        <v>340</v>
      </c>
      <c r="B347" s="106" t="s">
        <v>118</v>
      </c>
      <c r="C347" s="106" t="s">
        <v>89</v>
      </c>
      <c r="D347" s="118">
        <v>1385</v>
      </c>
      <c r="E347" s="128" t="s">
        <v>177</v>
      </c>
      <c r="F347" s="119">
        <f t="shared" si="23"/>
        <v>8.2970000000000006</v>
      </c>
      <c r="G347" s="103">
        <v>24</v>
      </c>
      <c r="H347" s="117">
        <v>39.83</v>
      </c>
      <c r="I347" s="103">
        <f t="shared" si="20"/>
        <v>9.4</v>
      </c>
      <c r="J347" s="103">
        <f t="shared" si="21"/>
        <v>49.23</v>
      </c>
      <c r="K347" s="146"/>
      <c r="M347" s="44"/>
      <c r="N347" s="235"/>
    </row>
    <row r="348" spans="1:14" ht="12.75">
      <c r="A348" s="116">
        <f t="shared" si="22"/>
        <v>341</v>
      </c>
      <c r="B348" s="106" t="s">
        <v>96</v>
      </c>
      <c r="C348" s="106" t="s">
        <v>89</v>
      </c>
      <c r="D348" s="118">
        <v>1365</v>
      </c>
      <c r="E348" s="128" t="s">
        <v>177</v>
      </c>
      <c r="F348" s="119">
        <f t="shared" si="23"/>
        <v>8.1780000000000008</v>
      </c>
      <c r="G348" s="103">
        <v>24</v>
      </c>
      <c r="H348" s="117">
        <v>39.25</v>
      </c>
      <c r="I348" s="103">
        <f t="shared" si="20"/>
        <v>9.26</v>
      </c>
      <c r="J348" s="103">
        <f t="shared" si="21"/>
        <v>48.51</v>
      </c>
      <c r="K348" s="146"/>
      <c r="M348" s="44"/>
      <c r="N348" s="235"/>
    </row>
    <row r="349" spans="1:14" ht="12.75">
      <c r="A349" s="116">
        <f t="shared" si="22"/>
        <v>342</v>
      </c>
      <c r="B349" s="106" t="s">
        <v>106</v>
      </c>
      <c r="C349" s="106" t="s">
        <v>90</v>
      </c>
      <c r="D349" s="118">
        <v>1146</v>
      </c>
      <c r="E349" s="128" t="s">
        <v>177</v>
      </c>
      <c r="F349" s="119">
        <f t="shared" si="23"/>
        <v>6.8659999999999997</v>
      </c>
      <c r="G349" s="103">
        <v>48</v>
      </c>
      <c r="H349" s="117">
        <v>65.91</v>
      </c>
      <c r="I349" s="103">
        <f>ROUND(H349*23.59%,2)-0.01</f>
        <v>15.540000000000001</v>
      </c>
      <c r="J349" s="103">
        <f t="shared" si="21"/>
        <v>81.45</v>
      </c>
      <c r="K349" s="146"/>
      <c r="M349" s="44"/>
      <c r="N349" s="235"/>
    </row>
    <row r="350" spans="1:14" ht="12.75">
      <c r="A350" s="116">
        <f t="shared" si="22"/>
        <v>343</v>
      </c>
      <c r="B350" s="106" t="s">
        <v>96</v>
      </c>
      <c r="C350" s="106" t="s">
        <v>89</v>
      </c>
      <c r="D350" s="118">
        <v>1365</v>
      </c>
      <c r="E350" s="128" t="s">
        <v>177</v>
      </c>
      <c r="F350" s="119">
        <f t="shared" si="23"/>
        <v>8.1780000000000008</v>
      </c>
      <c r="G350" s="103">
        <v>12</v>
      </c>
      <c r="H350" s="117">
        <v>19.63</v>
      </c>
      <c r="I350" s="103">
        <f t="shared" si="20"/>
        <v>4.63</v>
      </c>
      <c r="J350" s="103">
        <f t="shared" si="21"/>
        <v>24.259999999999998</v>
      </c>
      <c r="K350" s="146"/>
      <c r="M350" s="44"/>
      <c r="N350" s="235"/>
    </row>
    <row r="351" spans="1:14" ht="12.75">
      <c r="A351" s="116">
        <f t="shared" si="22"/>
        <v>344</v>
      </c>
      <c r="B351" s="106" t="s">
        <v>104</v>
      </c>
      <c r="C351" s="106" t="s">
        <v>89</v>
      </c>
      <c r="D351" s="118">
        <v>1473</v>
      </c>
      <c r="E351" s="128" t="s">
        <v>177</v>
      </c>
      <c r="F351" s="119">
        <f t="shared" si="23"/>
        <v>8.8249999999999993</v>
      </c>
      <c r="G351" s="103">
        <v>24</v>
      </c>
      <c r="H351" s="117">
        <v>42.36</v>
      </c>
      <c r="I351" s="103">
        <f t="shared" si="20"/>
        <v>9.99</v>
      </c>
      <c r="J351" s="103">
        <f t="shared" si="21"/>
        <v>52.35</v>
      </c>
      <c r="K351" s="146"/>
      <c r="M351" s="44"/>
      <c r="N351" s="235"/>
    </row>
    <row r="352" spans="1:14" ht="12.75">
      <c r="A352" s="116">
        <f t="shared" si="22"/>
        <v>345</v>
      </c>
      <c r="B352" s="106" t="s">
        <v>109</v>
      </c>
      <c r="C352" s="106" t="s">
        <v>89</v>
      </c>
      <c r="D352" s="118">
        <v>1365</v>
      </c>
      <c r="E352" s="128" t="s">
        <v>177</v>
      </c>
      <c r="F352" s="119">
        <f t="shared" si="23"/>
        <v>8.1780000000000008</v>
      </c>
      <c r="G352" s="103">
        <v>24</v>
      </c>
      <c r="H352" s="117">
        <v>39.25</v>
      </c>
      <c r="I352" s="103">
        <f t="shared" si="20"/>
        <v>9.26</v>
      </c>
      <c r="J352" s="103">
        <f t="shared" si="21"/>
        <v>48.51</v>
      </c>
      <c r="K352" s="146"/>
      <c r="M352" s="44"/>
      <c r="N352" s="235"/>
    </row>
    <row r="353" spans="1:14" ht="12.75">
      <c r="A353" s="116">
        <f t="shared" si="22"/>
        <v>346</v>
      </c>
      <c r="B353" s="106" t="s">
        <v>151</v>
      </c>
      <c r="C353" s="106" t="s">
        <v>89</v>
      </c>
      <c r="D353" s="118">
        <v>1365</v>
      </c>
      <c r="E353" s="128" t="s">
        <v>177</v>
      </c>
      <c r="F353" s="119">
        <f t="shared" si="23"/>
        <v>8.1780000000000008</v>
      </c>
      <c r="G353" s="103">
        <v>24</v>
      </c>
      <c r="H353" s="117">
        <v>39.25</v>
      </c>
      <c r="I353" s="103">
        <f t="shared" si="20"/>
        <v>9.26</v>
      </c>
      <c r="J353" s="103">
        <f t="shared" si="21"/>
        <v>48.51</v>
      </c>
      <c r="K353" s="146"/>
      <c r="M353" s="44"/>
      <c r="N353" s="235"/>
    </row>
    <row r="354" spans="1:14" ht="12.75">
      <c r="A354" s="116">
        <f t="shared" si="22"/>
        <v>347</v>
      </c>
      <c r="B354" s="106" t="s">
        <v>117</v>
      </c>
      <c r="C354" s="106" t="s">
        <v>89</v>
      </c>
      <c r="D354" s="118">
        <v>1365</v>
      </c>
      <c r="E354" s="128" t="s">
        <v>177</v>
      </c>
      <c r="F354" s="119">
        <f t="shared" si="23"/>
        <v>8.1780000000000008</v>
      </c>
      <c r="G354" s="103">
        <v>24</v>
      </c>
      <c r="H354" s="117">
        <v>39.25</v>
      </c>
      <c r="I354" s="103">
        <f t="shared" si="20"/>
        <v>9.26</v>
      </c>
      <c r="J354" s="103">
        <f t="shared" si="21"/>
        <v>48.51</v>
      </c>
      <c r="K354" s="146"/>
      <c r="M354" s="44"/>
      <c r="N354" s="235"/>
    </row>
    <row r="355" spans="1:14" ht="12.75">
      <c r="A355" s="116">
        <f t="shared" si="22"/>
        <v>348</v>
      </c>
      <c r="B355" s="106" t="s">
        <v>146</v>
      </c>
      <c r="C355" s="106" t="s">
        <v>89</v>
      </c>
      <c r="D355" s="118">
        <v>1501</v>
      </c>
      <c r="E355" s="128" t="s">
        <v>177</v>
      </c>
      <c r="F355" s="119">
        <f t="shared" si="23"/>
        <v>8.9920000000000009</v>
      </c>
      <c r="G355" s="103">
        <v>36</v>
      </c>
      <c r="H355" s="117">
        <v>64.739999999999995</v>
      </c>
      <c r="I355" s="103">
        <f t="shared" si="20"/>
        <v>15.27</v>
      </c>
      <c r="J355" s="103">
        <f t="shared" si="21"/>
        <v>80.009999999999991</v>
      </c>
      <c r="K355" s="146"/>
      <c r="M355" s="44"/>
      <c r="N355" s="235"/>
    </row>
    <row r="356" spans="1:14" ht="12.75">
      <c r="A356" s="116">
        <f t="shared" si="22"/>
        <v>349</v>
      </c>
      <c r="B356" s="106" t="s">
        <v>110</v>
      </c>
      <c r="C356" s="106" t="s">
        <v>90</v>
      </c>
      <c r="D356" s="118">
        <v>1208</v>
      </c>
      <c r="E356" s="128" t="s">
        <v>177</v>
      </c>
      <c r="F356" s="119">
        <f t="shared" si="23"/>
        <v>7.2370000000000001</v>
      </c>
      <c r="G356" s="103">
        <v>12</v>
      </c>
      <c r="H356" s="117">
        <v>17.37</v>
      </c>
      <c r="I356" s="103">
        <f t="shared" si="20"/>
        <v>4.0999999999999996</v>
      </c>
      <c r="J356" s="103">
        <f t="shared" si="21"/>
        <v>21.47</v>
      </c>
      <c r="K356" s="146"/>
      <c r="M356" s="44"/>
      <c r="N356" s="235"/>
    </row>
    <row r="357" spans="1:14" ht="12.75">
      <c r="A357" s="116">
        <f t="shared" si="22"/>
        <v>350</v>
      </c>
      <c r="B357" s="106" t="s">
        <v>146</v>
      </c>
      <c r="C357" s="106" t="s">
        <v>89</v>
      </c>
      <c r="D357" s="118">
        <v>1501</v>
      </c>
      <c r="E357" s="128" t="s">
        <v>177</v>
      </c>
      <c r="F357" s="119">
        <f t="shared" si="23"/>
        <v>8.9920000000000009</v>
      </c>
      <c r="G357" s="103">
        <v>25</v>
      </c>
      <c r="H357" s="117">
        <v>44.96</v>
      </c>
      <c r="I357" s="103">
        <f t="shared" si="20"/>
        <v>10.61</v>
      </c>
      <c r="J357" s="103">
        <f t="shared" si="21"/>
        <v>55.57</v>
      </c>
      <c r="K357" s="146"/>
      <c r="M357" s="44"/>
      <c r="N357" s="235"/>
    </row>
    <row r="358" spans="1:14" ht="12.75">
      <c r="A358" s="116">
        <f t="shared" si="22"/>
        <v>351</v>
      </c>
      <c r="B358" s="106" t="s">
        <v>155</v>
      </c>
      <c r="C358" s="106" t="s">
        <v>90</v>
      </c>
      <c r="D358" s="118">
        <v>1390</v>
      </c>
      <c r="E358" s="128" t="s">
        <v>177</v>
      </c>
      <c r="F358" s="119">
        <f t="shared" si="23"/>
        <v>8.327</v>
      </c>
      <c r="G358" s="103">
        <v>123</v>
      </c>
      <c r="H358" s="117">
        <v>204.84</v>
      </c>
      <c r="I358" s="103">
        <f t="shared" si="20"/>
        <v>48.32</v>
      </c>
      <c r="J358" s="103">
        <f t="shared" si="21"/>
        <v>253.16</v>
      </c>
      <c r="K358" s="146"/>
      <c r="M358" s="44"/>
      <c r="N358" s="235"/>
    </row>
    <row r="359" spans="1:14" ht="12.75">
      <c r="A359" s="116">
        <f t="shared" si="22"/>
        <v>352</v>
      </c>
      <c r="B359" s="106" t="s">
        <v>155</v>
      </c>
      <c r="C359" s="106" t="s">
        <v>90</v>
      </c>
      <c r="D359" s="118">
        <v>1390</v>
      </c>
      <c r="E359" s="128" t="s">
        <v>178</v>
      </c>
      <c r="F359" s="119">
        <f t="shared" si="23"/>
        <v>8.327</v>
      </c>
      <c r="G359" s="103">
        <v>21</v>
      </c>
      <c r="H359" s="117">
        <v>87.43</v>
      </c>
      <c r="I359" s="103">
        <f>ROUND(H359*23.59%,2)-0.01</f>
        <v>20.61</v>
      </c>
      <c r="J359" s="103">
        <f t="shared" si="21"/>
        <v>108.04</v>
      </c>
      <c r="K359" s="146"/>
      <c r="M359" s="44"/>
      <c r="N359" s="235"/>
    </row>
    <row r="360" spans="1:14" ht="12.75">
      <c r="A360" s="116">
        <f t="shared" si="22"/>
        <v>353</v>
      </c>
      <c r="B360" s="106" t="s">
        <v>103</v>
      </c>
      <c r="C360" s="106" t="s">
        <v>87</v>
      </c>
      <c r="D360" s="118">
        <v>1443</v>
      </c>
      <c r="E360" s="128" t="s">
        <v>177</v>
      </c>
      <c r="F360" s="119">
        <f t="shared" si="23"/>
        <v>8.6449999999999996</v>
      </c>
      <c r="G360" s="103">
        <v>12</v>
      </c>
      <c r="H360" s="117">
        <v>20.75</v>
      </c>
      <c r="I360" s="103">
        <f t="shared" si="20"/>
        <v>4.8899999999999997</v>
      </c>
      <c r="J360" s="103">
        <f t="shared" si="21"/>
        <v>25.64</v>
      </c>
      <c r="K360" s="146"/>
      <c r="M360" s="44"/>
      <c r="N360" s="235"/>
    </row>
    <row r="361" spans="1:14" ht="12.75">
      <c r="A361" s="116">
        <f t="shared" si="22"/>
        <v>354</v>
      </c>
      <c r="B361" s="106" t="s">
        <v>111</v>
      </c>
      <c r="C361" s="106" t="s">
        <v>89</v>
      </c>
      <c r="D361" s="118">
        <v>1365</v>
      </c>
      <c r="E361" s="128" t="s">
        <v>177</v>
      </c>
      <c r="F361" s="119">
        <f t="shared" si="23"/>
        <v>8.1780000000000008</v>
      </c>
      <c r="G361" s="103">
        <v>12</v>
      </c>
      <c r="H361" s="117">
        <v>19.63</v>
      </c>
      <c r="I361" s="103">
        <f t="shared" si="20"/>
        <v>4.63</v>
      </c>
      <c r="J361" s="103">
        <f t="shared" si="21"/>
        <v>24.259999999999998</v>
      </c>
      <c r="K361" s="146"/>
      <c r="M361" s="44"/>
      <c r="N361" s="235"/>
    </row>
    <row r="362" spans="1:14" ht="12.75">
      <c r="A362" s="116">
        <f t="shared" si="22"/>
        <v>355</v>
      </c>
      <c r="B362" s="106" t="s">
        <v>124</v>
      </c>
      <c r="C362" s="106" t="s">
        <v>89</v>
      </c>
      <c r="D362" s="118">
        <v>1365</v>
      </c>
      <c r="E362" s="128" t="s">
        <v>177</v>
      </c>
      <c r="F362" s="119">
        <f t="shared" si="23"/>
        <v>8.1780000000000008</v>
      </c>
      <c r="G362" s="103">
        <v>24</v>
      </c>
      <c r="H362" s="117">
        <v>39.25</v>
      </c>
      <c r="I362" s="103">
        <f t="shared" si="20"/>
        <v>9.26</v>
      </c>
      <c r="J362" s="103">
        <f t="shared" si="21"/>
        <v>48.51</v>
      </c>
      <c r="K362" s="146"/>
      <c r="M362" s="44"/>
      <c r="N362" s="235"/>
    </row>
    <row r="363" spans="1:14" ht="12.75">
      <c r="A363" s="116">
        <f t="shared" si="22"/>
        <v>356</v>
      </c>
      <c r="B363" s="106" t="s">
        <v>124</v>
      </c>
      <c r="C363" s="106" t="s">
        <v>89</v>
      </c>
      <c r="D363" s="118">
        <v>1365</v>
      </c>
      <c r="E363" s="128" t="s">
        <v>177</v>
      </c>
      <c r="F363" s="119">
        <f t="shared" si="23"/>
        <v>8.1780000000000008</v>
      </c>
      <c r="G363" s="103">
        <v>24</v>
      </c>
      <c r="H363" s="117">
        <v>39.25</v>
      </c>
      <c r="I363" s="103">
        <f t="shared" si="20"/>
        <v>9.26</v>
      </c>
      <c r="J363" s="103">
        <f t="shared" si="21"/>
        <v>48.51</v>
      </c>
      <c r="K363" s="146"/>
      <c r="M363" s="44"/>
      <c r="N363" s="235"/>
    </row>
    <row r="364" spans="1:14" ht="12.75">
      <c r="A364" s="116">
        <f t="shared" si="22"/>
        <v>357</v>
      </c>
      <c r="B364" s="106" t="s">
        <v>92</v>
      </c>
      <c r="C364" s="106" t="s">
        <v>89</v>
      </c>
      <c r="D364" s="118">
        <v>1365</v>
      </c>
      <c r="E364" s="128" t="s">
        <v>177</v>
      </c>
      <c r="F364" s="119">
        <f t="shared" si="23"/>
        <v>8.1780000000000008</v>
      </c>
      <c r="G364" s="103">
        <v>12</v>
      </c>
      <c r="H364" s="117">
        <v>19.63</v>
      </c>
      <c r="I364" s="103">
        <f t="shared" si="20"/>
        <v>4.63</v>
      </c>
      <c r="J364" s="103">
        <f t="shared" si="21"/>
        <v>24.259999999999998</v>
      </c>
      <c r="K364" s="146"/>
      <c r="M364" s="44"/>
      <c r="N364" s="235"/>
    </row>
    <row r="365" spans="1:14" ht="12.75">
      <c r="A365" s="116">
        <f t="shared" si="22"/>
        <v>358</v>
      </c>
      <c r="B365" s="106" t="s">
        <v>88</v>
      </c>
      <c r="C365" s="106" t="s">
        <v>89</v>
      </c>
      <c r="D365" s="118">
        <v>1365</v>
      </c>
      <c r="E365" s="128" t="s">
        <v>177</v>
      </c>
      <c r="F365" s="119">
        <f t="shared" si="23"/>
        <v>8.1780000000000008</v>
      </c>
      <c r="G365" s="103">
        <v>25</v>
      </c>
      <c r="H365" s="117">
        <v>40.89</v>
      </c>
      <c r="I365" s="103">
        <f t="shared" si="20"/>
        <v>9.65</v>
      </c>
      <c r="J365" s="103">
        <f t="shared" si="21"/>
        <v>50.54</v>
      </c>
      <c r="K365" s="146"/>
      <c r="M365" s="44"/>
      <c r="N365" s="235"/>
    </row>
    <row r="366" spans="1:14" ht="12.75">
      <c r="A366" s="116">
        <f t="shared" si="22"/>
        <v>359</v>
      </c>
      <c r="B366" s="106" t="s">
        <v>122</v>
      </c>
      <c r="C366" s="106" t="s">
        <v>90</v>
      </c>
      <c r="D366" s="118">
        <v>1390</v>
      </c>
      <c r="E366" s="128" t="s">
        <v>177</v>
      </c>
      <c r="F366" s="119">
        <f t="shared" si="23"/>
        <v>8.327</v>
      </c>
      <c r="G366" s="103">
        <v>80</v>
      </c>
      <c r="H366" s="117">
        <v>133.22999999999999</v>
      </c>
      <c r="I366" s="103">
        <f>ROUND(H366*23.59%,2)-0.01</f>
        <v>31.419999999999998</v>
      </c>
      <c r="J366" s="103">
        <f t="shared" si="21"/>
        <v>164.64999999999998</v>
      </c>
      <c r="K366" s="146"/>
      <c r="M366" s="44"/>
      <c r="N366" s="235"/>
    </row>
    <row r="367" spans="1:14" ht="12.75">
      <c r="A367" s="116">
        <f t="shared" si="22"/>
        <v>360</v>
      </c>
      <c r="B367" s="106" t="s">
        <v>122</v>
      </c>
      <c r="C367" s="106" t="s">
        <v>90</v>
      </c>
      <c r="D367" s="118">
        <v>1390</v>
      </c>
      <c r="E367" s="128" t="s">
        <v>178</v>
      </c>
      <c r="F367" s="119">
        <f t="shared" si="23"/>
        <v>8.327</v>
      </c>
      <c r="G367" s="103">
        <v>16</v>
      </c>
      <c r="H367" s="117">
        <v>66.62</v>
      </c>
      <c r="I367" s="103">
        <f t="shared" si="20"/>
        <v>15.72</v>
      </c>
      <c r="J367" s="103">
        <f t="shared" si="21"/>
        <v>82.34</v>
      </c>
      <c r="K367" s="146"/>
      <c r="M367" s="44"/>
      <c r="N367" s="235"/>
    </row>
    <row r="368" spans="1:14" ht="12.75">
      <c r="A368" s="116">
        <f t="shared" si="22"/>
        <v>361</v>
      </c>
      <c r="B368" s="106" t="s">
        <v>106</v>
      </c>
      <c r="C368" s="106" t="s">
        <v>89</v>
      </c>
      <c r="D368" s="118">
        <v>1265</v>
      </c>
      <c r="E368" s="128" t="s">
        <v>177</v>
      </c>
      <c r="F368" s="119">
        <f t="shared" si="23"/>
        <v>7.5780000000000003</v>
      </c>
      <c r="G368" s="103">
        <v>24</v>
      </c>
      <c r="H368" s="117">
        <v>36.369999999999997</v>
      </c>
      <c r="I368" s="103">
        <f t="shared" si="20"/>
        <v>8.58</v>
      </c>
      <c r="J368" s="103">
        <f t="shared" si="21"/>
        <v>44.949999999999996</v>
      </c>
      <c r="K368" s="146"/>
      <c r="M368" s="44"/>
      <c r="N368" s="235"/>
    </row>
    <row r="369" spans="1:14" ht="12.75">
      <c r="A369" s="116">
        <f t="shared" si="22"/>
        <v>362</v>
      </c>
      <c r="B369" s="106" t="s">
        <v>99</v>
      </c>
      <c r="C369" s="106" t="s">
        <v>90</v>
      </c>
      <c r="D369" s="118">
        <v>1162</v>
      </c>
      <c r="E369" s="128" t="s">
        <v>177</v>
      </c>
      <c r="F369" s="119">
        <f t="shared" si="23"/>
        <v>6.9610000000000003</v>
      </c>
      <c r="G369" s="103">
        <v>37.5</v>
      </c>
      <c r="H369" s="117">
        <v>52.21</v>
      </c>
      <c r="I369" s="103">
        <f t="shared" si="20"/>
        <v>12.32</v>
      </c>
      <c r="J369" s="103">
        <f t="shared" si="21"/>
        <v>64.53</v>
      </c>
      <c r="K369" s="146"/>
      <c r="M369" s="44"/>
      <c r="N369" s="235"/>
    </row>
    <row r="370" spans="1:14" ht="12.75">
      <c r="A370" s="116">
        <f t="shared" si="22"/>
        <v>363</v>
      </c>
      <c r="B370" s="106" t="s">
        <v>125</v>
      </c>
      <c r="C370" s="106" t="s">
        <v>90</v>
      </c>
      <c r="D370" s="118">
        <v>1162</v>
      </c>
      <c r="E370" s="128" t="s">
        <v>177</v>
      </c>
      <c r="F370" s="119">
        <f t="shared" si="23"/>
        <v>6.9610000000000003</v>
      </c>
      <c r="G370" s="103">
        <v>8</v>
      </c>
      <c r="H370" s="117">
        <v>11.14</v>
      </c>
      <c r="I370" s="103">
        <f t="shared" si="20"/>
        <v>2.63</v>
      </c>
      <c r="J370" s="103">
        <f t="shared" si="21"/>
        <v>13.77</v>
      </c>
      <c r="K370" s="146"/>
      <c r="M370" s="44"/>
      <c r="N370" s="235"/>
    </row>
    <row r="371" spans="1:14" ht="12.75">
      <c r="A371" s="116">
        <f t="shared" si="22"/>
        <v>364</v>
      </c>
      <c r="B371" s="106" t="s">
        <v>110</v>
      </c>
      <c r="C371" s="106" t="s">
        <v>89</v>
      </c>
      <c r="D371" s="118">
        <v>1365</v>
      </c>
      <c r="E371" s="128" t="s">
        <v>177</v>
      </c>
      <c r="F371" s="119">
        <f>ROUND(D371/$F$4,3)</f>
        <v>8.1780000000000008</v>
      </c>
      <c r="G371" s="103">
        <v>24</v>
      </c>
      <c r="H371" s="117">
        <v>39.25</v>
      </c>
      <c r="I371" s="103">
        <f t="shared" si="20"/>
        <v>9.26</v>
      </c>
      <c r="J371" s="103">
        <f t="shared" si="21"/>
        <v>48.51</v>
      </c>
      <c r="K371" s="146"/>
      <c r="M371" s="44"/>
      <c r="N371" s="235"/>
    </row>
    <row r="372" spans="1:14" ht="12.75">
      <c r="A372" s="116">
        <f t="shared" si="22"/>
        <v>365</v>
      </c>
      <c r="B372" s="106" t="s">
        <v>125</v>
      </c>
      <c r="C372" s="106" t="s">
        <v>89</v>
      </c>
      <c r="D372" s="118">
        <v>1365</v>
      </c>
      <c r="E372" s="128" t="s">
        <v>177</v>
      </c>
      <c r="F372" s="119">
        <f t="shared" si="23"/>
        <v>8.1780000000000008</v>
      </c>
      <c r="G372" s="103">
        <v>24</v>
      </c>
      <c r="H372" s="117">
        <v>39.25</v>
      </c>
      <c r="I372" s="103">
        <f t="shared" si="20"/>
        <v>9.26</v>
      </c>
      <c r="J372" s="103">
        <f t="shared" si="21"/>
        <v>48.51</v>
      </c>
      <c r="K372" s="146"/>
      <c r="M372" s="44"/>
      <c r="N372" s="235"/>
    </row>
    <row r="373" spans="1:14" ht="12.75">
      <c r="A373" s="116">
        <f t="shared" si="22"/>
        <v>366</v>
      </c>
      <c r="B373" s="106" t="s">
        <v>124</v>
      </c>
      <c r="C373" s="106" t="s">
        <v>89</v>
      </c>
      <c r="D373" s="118">
        <v>1365</v>
      </c>
      <c r="E373" s="128" t="s">
        <v>177</v>
      </c>
      <c r="F373" s="119">
        <f t="shared" si="23"/>
        <v>8.1780000000000008</v>
      </c>
      <c r="G373" s="103">
        <v>24</v>
      </c>
      <c r="H373" s="117">
        <v>39.25</v>
      </c>
      <c r="I373" s="103">
        <f t="shared" si="20"/>
        <v>9.26</v>
      </c>
      <c r="J373" s="103">
        <f t="shared" si="21"/>
        <v>48.51</v>
      </c>
      <c r="K373" s="146"/>
      <c r="M373" s="44"/>
      <c r="N373" s="235"/>
    </row>
    <row r="374" spans="1:14" ht="12.75">
      <c r="A374" s="116">
        <f t="shared" si="22"/>
        <v>367</v>
      </c>
      <c r="B374" s="106" t="s">
        <v>97</v>
      </c>
      <c r="C374" s="106" t="s">
        <v>89</v>
      </c>
      <c r="D374" s="118">
        <v>1365</v>
      </c>
      <c r="E374" s="128" t="s">
        <v>177</v>
      </c>
      <c r="F374" s="119">
        <f t="shared" si="23"/>
        <v>8.1780000000000008</v>
      </c>
      <c r="G374" s="103">
        <v>12</v>
      </c>
      <c r="H374" s="117">
        <v>19.63</v>
      </c>
      <c r="I374" s="103">
        <f t="shared" si="20"/>
        <v>4.63</v>
      </c>
      <c r="J374" s="103">
        <f t="shared" si="21"/>
        <v>24.259999999999998</v>
      </c>
      <c r="K374" s="146"/>
      <c r="M374" s="44"/>
      <c r="N374" s="235"/>
    </row>
    <row r="375" spans="1:14" ht="12.75">
      <c r="A375" s="116">
        <f t="shared" si="22"/>
        <v>368</v>
      </c>
      <c r="B375" s="106" t="s">
        <v>128</v>
      </c>
      <c r="C375" s="106" t="s">
        <v>89</v>
      </c>
      <c r="D375" s="118">
        <v>1365</v>
      </c>
      <c r="E375" s="128" t="s">
        <v>177</v>
      </c>
      <c r="F375" s="119">
        <f t="shared" si="23"/>
        <v>8.1780000000000008</v>
      </c>
      <c r="G375" s="103">
        <v>12</v>
      </c>
      <c r="H375" s="117">
        <v>19.63</v>
      </c>
      <c r="I375" s="103">
        <f t="shared" si="20"/>
        <v>4.63</v>
      </c>
      <c r="J375" s="103">
        <f t="shared" si="21"/>
        <v>24.259999999999998</v>
      </c>
      <c r="K375" s="146"/>
      <c r="M375" s="44"/>
      <c r="N375" s="235"/>
    </row>
    <row r="376" spans="1:14" ht="12.75">
      <c r="A376" s="116">
        <f t="shared" si="22"/>
        <v>369</v>
      </c>
      <c r="B376" s="106" t="s">
        <v>128</v>
      </c>
      <c r="C376" s="106" t="s">
        <v>89</v>
      </c>
      <c r="D376" s="118">
        <v>1365</v>
      </c>
      <c r="E376" s="128" t="s">
        <v>177</v>
      </c>
      <c r="F376" s="119">
        <f t="shared" si="23"/>
        <v>8.1780000000000008</v>
      </c>
      <c r="G376" s="103">
        <v>12</v>
      </c>
      <c r="H376" s="117">
        <v>19.63</v>
      </c>
      <c r="I376" s="103">
        <f t="shared" si="20"/>
        <v>4.63</v>
      </c>
      <c r="J376" s="103">
        <f t="shared" si="21"/>
        <v>24.259999999999998</v>
      </c>
      <c r="K376" s="146"/>
      <c r="M376" s="44"/>
      <c r="N376" s="235"/>
    </row>
    <row r="377" spans="1:14" ht="12.75">
      <c r="A377" s="116">
        <f t="shared" si="22"/>
        <v>370</v>
      </c>
      <c r="B377" s="106" t="s">
        <v>128</v>
      </c>
      <c r="C377" s="106" t="s">
        <v>89</v>
      </c>
      <c r="D377" s="118">
        <v>1365</v>
      </c>
      <c r="E377" s="128" t="s">
        <v>177</v>
      </c>
      <c r="F377" s="119">
        <f t="shared" si="23"/>
        <v>8.1780000000000008</v>
      </c>
      <c r="G377" s="103">
        <v>12</v>
      </c>
      <c r="H377" s="117">
        <v>19.63</v>
      </c>
      <c r="I377" s="103">
        <f t="shared" si="20"/>
        <v>4.63</v>
      </c>
      <c r="J377" s="103">
        <f t="shared" si="21"/>
        <v>24.259999999999998</v>
      </c>
      <c r="K377" s="146"/>
      <c r="M377" s="44"/>
      <c r="N377" s="235"/>
    </row>
    <row r="378" spans="1:14" ht="12.75">
      <c r="A378" s="116">
        <f t="shared" si="22"/>
        <v>371</v>
      </c>
      <c r="B378" s="106" t="s">
        <v>124</v>
      </c>
      <c r="C378" s="106" t="s">
        <v>89</v>
      </c>
      <c r="D378" s="118">
        <v>1365</v>
      </c>
      <c r="E378" s="128" t="s">
        <v>177</v>
      </c>
      <c r="F378" s="119">
        <f t="shared" si="23"/>
        <v>8.1780000000000008</v>
      </c>
      <c r="G378" s="103">
        <v>24</v>
      </c>
      <c r="H378" s="117">
        <v>39.25</v>
      </c>
      <c r="I378" s="103">
        <f t="shared" si="20"/>
        <v>9.26</v>
      </c>
      <c r="J378" s="103">
        <f t="shared" si="21"/>
        <v>48.51</v>
      </c>
      <c r="K378" s="146"/>
      <c r="M378" s="44"/>
      <c r="N378" s="235"/>
    </row>
    <row r="379" spans="1:14" ht="12.75">
      <c r="A379" s="116">
        <f t="shared" si="22"/>
        <v>372</v>
      </c>
      <c r="B379" s="106" t="s">
        <v>128</v>
      </c>
      <c r="C379" s="106" t="s">
        <v>89</v>
      </c>
      <c r="D379" s="118">
        <v>1365</v>
      </c>
      <c r="E379" s="128" t="s">
        <v>177</v>
      </c>
      <c r="F379" s="119">
        <f t="shared" si="23"/>
        <v>8.1780000000000008</v>
      </c>
      <c r="G379" s="103">
        <v>12</v>
      </c>
      <c r="H379" s="117">
        <v>19.63</v>
      </c>
      <c r="I379" s="103">
        <f t="shared" si="20"/>
        <v>4.63</v>
      </c>
      <c r="J379" s="103">
        <f t="shared" si="21"/>
        <v>24.259999999999998</v>
      </c>
      <c r="K379" s="146"/>
      <c r="M379" s="44"/>
      <c r="N379" s="235"/>
    </row>
    <row r="380" spans="1:14" ht="12.75">
      <c r="A380" s="116">
        <f t="shared" si="22"/>
        <v>373</v>
      </c>
      <c r="B380" s="106" t="s">
        <v>125</v>
      </c>
      <c r="C380" s="106" t="s">
        <v>89</v>
      </c>
      <c r="D380" s="118">
        <v>1365</v>
      </c>
      <c r="E380" s="128" t="s">
        <v>177</v>
      </c>
      <c r="F380" s="119">
        <f t="shared" si="23"/>
        <v>8.1780000000000008</v>
      </c>
      <c r="G380" s="103">
        <v>36</v>
      </c>
      <c r="H380" s="117">
        <v>58.88</v>
      </c>
      <c r="I380" s="103">
        <f t="shared" si="20"/>
        <v>13.89</v>
      </c>
      <c r="J380" s="103">
        <f t="shared" si="21"/>
        <v>72.77000000000001</v>
      </c>
      <c r="K380" s="146"/>
      <c r="M380" s="44"/>
      <c r="N380" s="235"/>
    </row>
    <row r="381" spans="1:14" ht="12.75">
      <c r="A381" s="116">
        <f t="shared" si="22"/>
        <v>374</v>
      </c>
      <c r="B381" s="106" t="s">
        <v>93</v>
      </c>
      <c r="C381" s="106" t="s">
        <v>89</v>
      </c>
      <c r="D381" s="118">
        <v>1392</v>
      </c>
      <c r="E381" s="128" t="s">
        <v>177</v>
      </c>
      <c r="F381" s="119">
        <f t="shared" si="23"/>
        <v>8.3390000000000004</v>
      </c>
      <c r="G381" s="103">
        <v>16</v>
      </c>
      <c r="H381" s="117">
        <v>26.68</v>
      </c>
      <c r="I381" s="103">
        <f t="shared" si="20"/>
        <v>6.29</v>
      </c>
      <c r="J381" s="103">
        <f t="shared" si="21"/>
        <v>32.97</v>
      </c>
      <c r="K381" s="146"/>
      <c r="M381" s="44"/>
      <c r="N381" s="235"/>
    </row>
    <row r="382" spans="1:14" ht="12.75">
      <c r="A382" s="116">
        <f t="shared" si="22"/>
        <v>375</v>
      </c>
      <c r="B382" s="106" t="s">
        <v>122</v>
      </c>
      <c r="C382" s="106" t="s">
        <v>90</v>
      </c>
      <c r="D382" s="118">
        <v>1390</v>
      </c>
      <c r="E382" s="128" t="s">
        <v>177</v>
      </c>
      <c r="F382" s="119">
        <f t="shared" si="23"/>
        <v>8.327</v>
      </c>
      <c r="G382" s="103">
        <v>11</v>
      </c>
      <c r="H382" s="117">
        <v>18.32</v>
      </c>
      <c r="I382" s="103">
        <f t="shared" si="20"/>
        <v>4.32</v>
      </c>
      <c r="J382" s="103">
        <f t="shared" si="21"/>
        <v>22.64</v>
      </c>
      <c r="K382" s="146"/>
      <c r="M382" s="44"/>
      <c r="N382" s="235"/>
    </row>
    <row r="383" spans="1:14" ht="12.75">
      <c r="A383" s="116">
        <f t="shared" si="22"/>
        <v>376</v>
      </c>
      <c r="B383" s="106" t="s">
        <v>112</v>
      </c>
      <c r="C383" s="106" t="s">
        <v>89</v>
      </c>
      <c r="D383" s="118">
        <v>1365</v>
      </c>
      <c r="E383" s="128" t="s">
        <v>177</v>
      </c>
      <c r="F383" s="119">
        <f t="shared" si="23"/>
        <v>8.1780000000000008</v>
      </c>
      <c r="G383" s="103">
        <v>24</v>
      </c>
      <c r="H383" s="117">
        <v>39.25</v>
      </c>
      <c r="I383" s="103">
        <f t="shared" si="20"/>
        <v>9.26</v>
      </c>
      <c r="J383" s="103">
        <f t="shared" si="21"/>
        <v>48.51</v>
      </c>
      <c r="K383" s="146"/>
      <c r="M383" s="44"/>
      <c r="N383" s="235"/>
    </row>
    <row r="384" spans="1:14" ht="12.75">
      <c r="A384" s="116">
        <f t="shared" si="22"/>
        <v>377</v>
      </c>
      <c r="B384" s="106" t="s">
        <v>148</v>
      </c>
      <c r="C384" s="106" t="s">
        <v>89</v>
      </c>
      <c r="D384" s="118">
        <v>1392</v>
      </c>
      <c r="E384" s="128" t="s">
        <v>177</v>
      </c>
      <c r="F384" s="119">
        <f t="shared" si="23"/>
        <v>8.3390000000000004</v>
      </c>
      <c r="G384" s="103">
        <v>48</v>
      </c>
      <c r="H384" s="117">
        <v>80.05</v>
      </c>
      <c r="I384" s="103">
        <f t="shared" si="20"/>
        <v>18.88</v>
      </c>
      <c r="J384" s="103">
        <f t="shared" si="21"/>
        <v>98.929999999999993</v>
      </c>
      <c r="K384" s="146"/>
      <c r="M384" s="44"/>
      <c r="N384" s="235"/>
    </row>
    <row r="385" spans="1:14" ht="12.75">
      <c r="A385" s="116">
        <f t="shared" si="22"/>
        <v>378</v>
      </c>
      <c r="B385" s="106" t="s">
        <v>150</v>
      </c>
      <c r="C385" s="106" t="s">
        <v>89</v>
      </c>
      <c r="D385" s="118">
        <v>1501</v>
      </c>
      <c r="E385" s="128" t="s">
        <v>177</v>
      </c>
      <c r="F385" s="119">
        <f t="shared" si="23"/>
        <v>8.9920000000000009</v>
      </c>
      <c r="G385" s="103">
        <v>24</v>
      </c>
      <c r="H385" s="117">
        <v>43.16</v>
      </c>
      <c r="I385" s="103">
        <f t="shared" si="20"/>
        <v>10.18</v>
      </c>
      <c r="J385" s="103">
        <f t="shared" si="21"/>
        <v>53.339999999999996</v>
      </c>
      <c r="K385" s="146"/>
      <c r="M385" s="44"/>
      <c r="N385" s="235"/>
    </row>
    <row r="386" spans="1:14" ht="12.75">
      <c r="A386" s="116">
        <f t="shared" si="22"/>
        <v>379</v>
      </c>
      <c r="B386" s="106" t="s">
        <v>155</v>
      </c>
      <c r="C386" s="106" t="s">
        <v>90</v>
      </c>
      <c r="D386" s="118">
        <v>1390</v>
      </c>
      <c r="E386" s="128" t="s">
        <v>178</v>
      </c>
      <c r="F386" s="119">
        <f t="shared" si="23"/>
        <v>8.327</v>
      </c>
      <c r="G386" s="103">
        <v>21</v>
      </c>
      <c r="H386" s="117">
        <v>87.43</v>
      </c>
      <c r="I386" s="103">
        <f>ROUND(H386*23.59%,2)-0.01</f>
        <v>20.61</v>
      </c>
      <c r="J386" s="103">
        <f t="shared" si="21"/>
        <v>108.04</v>
      </c>
      <c r="K386" s="146"/>
      <c r="M386" s="44"/>
      <c r="N386" s="235"/>
    </row>
    <row r="387" spans="1:14" ht="12.75">
      <c r="A387" s="116">
        <f t="shared" si="22"/>
        <v>380</v>
      </c>
      <c r="B387" s="106" t="s">
        <v>155</v>
      </c>
      <c r="C387" s="106" t="s">
        <v>90</v>
      </c>
      <c r="D387" s="118">
        <v>1390</v>
      </c>
      <c r="E387" s="128" t="s">
        <v>177</v>
      </c>
      <c r="F387" s="119">
        <f t="shared" si="23"/>
        <v>8.327</v>
      </c>
      <c r="G387" s="103">
        <v>123</v>
      </c>
      <c r="H387" s="117">
        <v>204.84</v>
      </c>
      <c r="I387" s="103">
        <f t="shared" si="20"/>
        <v>48.32</v>
      </c>
      <c r="J387" s="103">
        <f t="shared" si="21"/>
        <v>253.16</v>
      </c>
      <c r="K387" s="146"/>
      <c r="M387" s="44"/>
      <c r="N387" s="235"/>
    </row>
    <row r="388" spans="1:14" ht="12.75">
      <c r="A388" s="116">
        <f t="shared" si="22"/>
        <v>381</v>
      </c>
      <c r="B388" s="106" t="s">
        <v>111</v>
      </c>
      <c r="C388" s="106" t="s">
        <v>89</v>
      </c>
      <c r="D388" s="118">
        <v>1365</v>
      </c>
      <c r="E388" s="128" t="s">
        <v>177</v>
      </c>
      <c r="F388" s="119">
        <f t="shared" si="23"/>
        <v>8.1780000000000008</v>
      </c>
      <c r="G388" s="103">
        <v>12</v>
      </c>
      <c r="H388" s="117">
        <v>19.63</v>
      </c>
      <c r="I388" s="103">
        <f t="shared" si="20"/>
        <v>4.63</v>
      </c>
      <c r="J388" s="103">
        <f t="shared" si="21"/>
        <v>24.259999999999998</v>
      </c>
      <c r="K388" s="146"/>
      <c r="M388" s="44"/>
      <c r="N388" s="235"/>
    </row>
    <row r="389" spans="1:14" ht="12.75">
      <c r="A389" s="116">
        <f t="shared" si="22"/>
        <v>382</v>
      </c>
      <c r="B389" s="106" t="s">
        <v>91</v>
      </c>
      <c r="C389" s="106" t="s">
        <v>89</v>
      </c>
      <c r="D389" s="118">
        <v>1501</v>
      </c>
      <c r="E389" s="128" t="s">
        <v>177</v>
      </c>
      <c r="F389" s="119">
        <f t="shared" si="23"/>
        <v>8.9920000000000009</v>
      </c>
      <c r="G389" s="103">
        <v>22</v>
      </c>
      <c r="H389" s="117">
        <v>39.56</v>
      </c>
      <c r="I389" s="103">
        <f t="shared" si="20"/>
        <v>9.33</v>
      </c>
      <c r="J389" s="103">
        <f t="shared" si="21"/>
        <v>48.89</v>
      </c>
      <c r="K389" s="146"/>
      <c r="M389" s="44"/>
      <c r="N389" s="235"/>
    </row>
    <row r="390" spans="1:14" ht="12.75">
      <c r="M390" s="44"/>
      <c r="N390" s="104"/>
    </row>
    <row r="391" spans="1:14" ht="12.75">
      <c r="B391" s="42" t="s">
        <v>59</v>
      </c>
      <c r="M391" s="44"/>
      <c r="N391" s="104"/>
    </row>
    <row r="392" spans="1:14" ht="12.75">
      <c r="M392" s="44"/>
      <c r="N392" s="104"/>
    </row>
    <row r="393" spans="1:14" ht="12.75">
      <c r="M393" s="44"/>
      <c r="N393" s="104"/>
    </row>
    <row r="394" spans="1:14" ht="12.75">
      <c r="M394" s="44"/>
      <c r="N394" s="104"/>
    </row>
    <row r="395" spans="1:14" ht="12.75">
      <c r="M395" s="44"/>
      <c r="N395" s="104"/>
    </row>
    <row r="396" spans="1:14" ht="12.75">
      <c r="M396" s="44"/>
      <c r="N396" s="104"/>
    </row>
    <row r="397" spans="1:14" ht="12.75">
      <c r="M397" s="44"/>
      <c r="N397" s="104"/>
    </row>
    <row r="398" spans="1:14" ht="12.75">
      <c r="M398" s="44"/>
      <c r="N398" s="104"/>
    </row>
    <row r="399" spans="1:14" ht="12.75">
      <c r="M399" s="44"/>
      <c r="N399" s="104"/>
    </row>
    <row r="400" spans="1:14" ht="12.75">
      <c r="M400" s="44"/>
      <c r="N400" s="104"/>
    </row>
    <row r="401" spans="13:14" ht="12.75">
      <c r="M401" s="44"/>
      <c r="N401" s="104"/>
    </row>
    <row r="402" spans="13:14" ht="12.75">
      <c r="M402" s="44"/>
      <c r="N402" s="104"/>
    </row>
    <row r="403" spans="13:14" ht="12.75">
      <c r="M403" s="44"/>
      <c r="N403" s="104"/>
    </row>
    <row r="404" spans="13:14" ht="12.75">
      <c r="M404" s="44"/>
      <c r="N404" s="104"/>
    </row>
    <row r="405" spans="13:14" ht="12.75">
      <c r="M405" s="44"/>
      <c r="N405" s="104"/>
    </row>
    <row r="406" spans="13:14" ht="12.75">
      <c r="M406" s="44"/>
      <c r="N406" s="104"/>
    </row>
    <row r="407" spans="13:14" ht="12.75">
      <c r="M407" s="44"/>
      <c r="N407" s="104"/>
    </row>
    <row r="408" spans="13:14" ht="12.75">
      <c r="M408" s="44"/>
      <c r="N408" s="104"/>
    </row>
    <row r="409" spans="13:14" ht="12.75">
      <c r="M409" s="44"/>
      <c r="N409" s="104"/>
    </row>
    <row r="410" spans="13:14" ht="12.75">
      <c r="M410" s="44"/>
      <c r="N410" s="104"/>
    </row>
    <row r="411" spans="13:14" ht="12.75">
      <c r="M411" s="44"/>
      <c r="N411" s="104"/>
    </row>
    <row r="412" spans="13:14" ht="12.75">
      <c r="M412" s="44"/>
      <c r="N412" s="104"/>
    </row>
    <row r="413" spans="13:14" ht="12.75">
      <c r="M413" s="44"/>
      <c r="N413" s="104"/>
    </row>
    <row r="414" spans="13:14" ht="12.75">
      <c r="M414" s="44"/>
      <c r="N414" s="104"/>
    </row>
    <row r="415" spans="13:14" ht="12.75">
      <c r="M415" s="44"/>
      <c r="N415" s="104"/>
    </row>
    <row r="416" spans="13:14" ht="12.75">
      <c r="M416" s="44"/>
      <c r="N416" s="104"/>
    </row>
    <row r="417" spans="13:14" ht="12.75">
      <c r="M417" s="44"/>
      <c r="N417" s="104"/>
    </row>
    <row r="418" spans="13:14" ht="12.75">
      <c r="M418" s="44"/>
      <c r="N418" s="104"/>
    </row>
    <row r="419" spans="13:14" ht="12.75">
      <c r="M419" s="44"/>
      <c r="N419" s="104"/>
    </row>
    <row r="420" spans="13:14" ht="12.75">
      <c r="M420" s="44"/>
      <c r="N420" s="104"/>
    </row>
    <row r="421" spans="13:14" ht="12.75">
      <c r="M421" s="44"/>
      <c r="N421" s="104"/>
    </row>
    <row r="422" spans="13:14" ht="12.75">
      <c r="M422" s="44"/>
      <c r="N422" s="104"/>
    </row>
    <row r="423" spans="13:14" ht="12.75">
      <c r="M423" s="44"/>
      <c r="N423" s="104"/>
    </row>
    <row r="424" spans="13:14" ht="12.75">
      <c r="M424" s="44"/>
      <c r="N424" s="104"/>
    </row>
    <row r="425" spans="13:14" ht="12.75">
      <c r="M425" s="44"/>
      <c r="N425" s="104"/>
    </row>
    <row r="426" spans="13:14" ht="12.75">
      <c r="M426" s="44"/>
      <c r="N426" s="104"/>
    </row>
    <row r="427" spans="13:14" ht="12.75">
      <c r="N427" s="104"/>
    </row>
    <row r="428" spans="13:14" ht="12.75">
      <c r="N428" s="104"/>
    </row>
    <row r="429" spans="13:14" ht="12.75">
      <c r="N429" s="104"/>
    </row>
    <row r="430" spans="13:14" ht="12.75">
      <c r="N430" s="104"/>
    </row>
    <row r="431" spans="13:14" ht="12.75">
      <c r="N431" s="104"/>
    </row>
    <row r="432" spans="13:14" ht="12.75">
      <c r="N432" s="104"/>
    </row>
    <row r="433" spans="14:14" ht="12.75">
      <c r="N433" s="104"/>
    </row>
    <row r="434" spans="14:14" ht="12.75">
      <c r="N434" s="104"/>
    </row>
    <row r="435" spans="14:14" ht="12.75">
      <c r="N435" s="104"/>
    </row>
    <row r="436" spans="14:14" ht="12.75">
      <c r="N436" s="104"/>
    </row>
    <row r="437" spans="14:14" ht="12.75">
      <c r="N437" s="104"/>
    </row>
    <row r="438" spans="14:14" ht="12.75">
      <c r="N438" s="104"/>
    </row>
    <row r="439" spans="14:14" ht="12.75">
      <c r="N439" s="104"/>
    </row>
    <row r="440" spans="14:14" ht="12.75">
      <c r="N440" s="104"/>
    </row>
    <row r="441" spans="14:14" ht="12.75">
      <c r="N441" s="104"/>
    </row>
    <row r="442" spans="14:14" ht="12.75">
      <c r="N442" s="104"/>
    </row>
    <row r="443" spans="14:14" ht="12.75">
      <c r="N443" s="104"/>
    </row>
    <row r="444" spans="14:14" ht="12.75">
      <c r="N444" s="104"/>
    </row>
    <row r="445" spans="14:14" ht="12.75">
      <c r="N445" s="104"/>
    </row>
    <row r="446" spans="14:14" ht="12.75">
      <c r="N446" s="104"/>
    </row>
    <row r="447" spans="14:14" ht="12.75">
      <c r="N447" s="104"/>
    </row>
    <row r="448" spans="14:14" ht="12.75">
      <c r="N448" s="104"/>
    </row>
    <row r="449" spans="14:14" ht="12.75">
      <c r="N449" s="104"/>
    </row>
    <row r="450" spans="14:14" ht="12.75">
      <c r="N450" s="104"/>
    </row>
  </sheetData>
  <mergeCells count="12">
    <mergeCell ref="A3:J3"/>
    <mergeCell ref="A7:F7"/>
    <mergeCell ref="A5:A6"/>
    <mergeCell ref="B5:B6"/>
    <mergeCell ref="C5:C6"/>
    <mergeCell ref="D5:D6"/>
    <mergeCell ref="E5:E6"/>
    <mergeCell ref="F5:F6"/>
    <mergeCell ref="H5:H6"/>
    <mergeCell ref="I5:I6"/>
    <mergeCell ref="J5:J6"/>
    <mergeCell ref="G5:G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54"/>
  <sheetViews>
    <sheetView zoomScaleNormal="100" workbookViewId="0">
      <pane ySplit="6" topLeftCell="A10" activePane="bottomLeft" state="frozen"/>
      <selection pane="bottomLeft" activeCell="G21" sqref="G21"/>
    </sheetView>
  </sheetViews>
  <sheetFormatPr defaultColWidth="12.5703125" defaultRowHeight="15"/>
  <cols>
    <col min="1" max="1" width="13.28515625" style="48" customWidth="1"/>
    <col min="2" max="2" width="25.5703125" style="49" customWidth="1"/>
    <col min="3" max="3" width="18.85546875" style="48" customWidth="1"/>
    <col min="4" max="4" width="17.5703125" style="48" customWidth="1"/>
    <col min="5" max="5" width="18.140625" style="49" customWidth="1"/>
    <col min="6" max="6" width="19.140625" style="49" customWidth="1"/>
    <col min="7" max="7" width="27.42578125" style="49" customWidth="1"/>
    <col min="8" max="8" width="18" style="49" customWidth="1"/>
    <col min="9" max="16384" width="12.5703125" style="49"/>
  </cols>
  <sheetData>
    <row r="1" spans="1:6" ht="19.5" customHeight="1">
      <c r="F1" s="81" t="s">
        <v>54</v>
      </c>
    </row>
    <row r="2" spans="1:6" ht="21" customHeight="1">
      <c r="A2" s="82" t="s">
        <v>44</v>
      </c>
      <c r="F2" s="81"/>
    </row>
    <row r="3" spans="1:6" ht="51.75" customHeight="1">
      <c r="A3" s="296" t="s">
        <v>74</v>
      </c>
      <c r="B3" s="296"/>
      <c r="C3" s="296"/>
      <c r="D3" s="296"/>
      <c r="E3" s="296"/>
      <c r="F3" s="296"/>
    </row>
    <row r="4" spans="1:6" ht="15.75" customHeight="1"/>
    <row r="5" spans="1:6" s="48" customFormat="1" ht="39.75" customHeight="1">
      <c r="A5" s="50" t="s">
        <v>30</v>
      </c>
      <c r="B5" s="50" t="s">
        <v>31</v>
      </c>
      <c r="C5" s="51" t="s">
        <v>32</v>
      </c>
      <c r="D5" s="51" t="s">
        <v>33</v>
      </c>
      <c r="E5" s="52" t="s">
        <v>34</v>
      </c>
      <c r="F5" s="51" t="s">
        <v>35</v>
      </c>
    </row>
    <row r="6" spans="1:6" s="48" customFormat="1">
      <c r="A6" s="297" t="s">
        <v>36</v>
      </c>
      <c r="B6" s="298"/>
      <c r="C6" s="78">
        <f>ROUNDUP(SUM(C8:C54),2)</f>
        <v>61</v>
      </c>
      <c r="D6" s="79">
        <f>ROUNDUP(SUM(D8:D54),2)</f>
        <v>90815</v>
      </c>
      <c r="E6" s="80">
        <f>ROUNDUP(SUM(E8:E54),2)</f>
        <v>6740.28</v>
      </c>
      <c r="F6" s="80">
        <f>ROUNDUP(SUM(F8:F54),2)</f>
        <v>9872.33</v>
      </c>
    </row>
    <row r="7" spans="1:6" s="48" customFormat="1">
      <c r="A7" s="154" t="s">
        <v>48</v>
      </c>
      <c r="B7" s="153"/>
      <c r="C7" s="153"/>
      <c r="D7" s="53"/>
      <c r="E7" s="53"/>
      <c r="F7" s="54"/>
    </row>
    <row r="8" spans="1:6" s="58" customFormat="1">
      <c r="A8" s="55">
        <v>1</v>
      </c>
      <c r="B8" s="56" t="s">
        <v>79</v>
      </c>
      <c r="C8" s="57">
        <v>2</v>
      </c>
      <c r="D8" s="92">
        <v>2107</v>
      </c>
      <c r="E8" s="140">
        <v>216.24</v>
      </c>
      <c r="F8" s="141">
        <v>318.60000000000002</v>
      </c>
    </row>
    <row r="9" spans="1:6" s="58" customFormat="1">
      <c r="A9" s="59">
        <v>2</v>
      </c>
      <c r="B9" s="56" t="s">
        <v>80</v>
      </c>
      <c r="C9" s="60">
        <v>1</v>
      </c>
      <c r="D9" s="93">
        <v>2233</v>
      </c>
      <c r="E9" s="142">
        <v>245.63</v>
      </c>
      <c r="F9" s="143">
        <v>371.41</v>
      </c>
    </row>
    <row r="10" spans="1:6" s="58" customFormat="1">
      <c r="A10" s="59">
        <v>3</v>
      </c>
      <c r="B10" s="56" t="s">
        <v>81</v>
      </c>
      <c r="C10" s="60">
        <v>1</v>
      </c>
      <c r="D10" s="93">
        <v>1158</v>
      </c>
      <c r="E10" s="142">
        <v>77.59</v>
      </c>
      <c r="F10" s="143">
        <v>113.04</v>
      </c>
    </row>
    <row r="11" spans="1:6" s="58" customFormat="1" ht="14.25" hidden="1" customHeight="1">
      <c r="A11" s="59"/>
      <c r="B11" s="56"/>
      <c r="C11" s="60"/>
      <c r="D11" s="93"/>
      <c r="E11" s="142"/>
      <c r="F11" s="143"/>
    </row>
    <row r="12" spans="1:6" s="58" customFormat="1" ht="14.25" hidden="1" customHeight="1">
      <c r="A12" s="59"/>
      <c r="B12" s="56"/>
      <c r="C12" s="60"/>
      <c r="D12" s="93"/>
      <c r="E12" s="142"/>
      <c r="F12" s="143"/>
    </row>
    <row r="13" spans="1:6" s="58" customFormat="1" hidden="1">
      <c r="A13" s="59"/>
      <c r="B13" s="56"/>
      <c r="C13" s="60"/>
      <c r="D13" s="93"/>
      <c r="E13" s="142"/>
      <c r="F13" s="143"/>
    </row>
    <row r="14" spans="1:6" s="58" customFormat="1" hidden="1">
      <c r="A14" s="59"/>
      <c r="B14" s="56"/>
      <c r="C14" s="60"/>
      <c r="D14" s="93"/>
      <c r="E14" s="142"/>
      <c r="F14" s="143"/>
    </row>
    <row r="15" spans="1:6">
      <c r="A15" s="154" t="s">
        <v>37</v>
      </c>
      <c r="B15" s="153"/>
      <c r="C15" s="153"/>
      <c r="D15" s="53"/>
      <c r="E15" s="53"/>
      <c r="F15" s="54"/>
    </row>
    <row r="16" spans="1:6">
      <c r="A16" s="61">
        <v>4</v>
      </c>
      <c r="B16" s="62" t="s">
        <v>163</v>
      </c>
      <c r="C16" s="63">
        <v>1</v>
      </c>
      <c r="D16" s="94">
        <v>1251</v>
      </c>
      <c r="E16" s="95">
        <v>70.06</v>
      </c>
      <c r="F16" s="96">
        <v>102.29</v>
      </c>
    </row>
    <row r="17" spans="1:6">
      <c r="A17" s="61">
        <f>A16+1</f>
        <v>5</v>
      </c>
      <c r="B17" s="64" t="s">
        <v>164</v>
      </c>
      <c r="C17" s="63">
        <v>1</v>
      </c>
      <c r="D17" s="94">
        <v>307</v>
      </c>
      <c r="E17" s="95">
        <v>27.94</v>
      </c>
      <c r="F17" s="96">
        <v>40.799999999999997</v>
      </c>
    </row>
    <row r="18" spans="1:6">
      <c r="A18" s="61">
        <f t="shared" ref="A18:A36" si="0">A17+1</f>
        <v>6</v>
      </c>
      <c r="B18" s="64" t="s">
        <v>165</v>
      </c>
      <c r="C18" s="63">
        <v>1</v>
      </c>
      <c r="D18" s="94">
        <v>127</v>
      </c>
      <c r="E18" s="95">
        <v>13.21</v>
      </c>
      <c r="F18" s="96">
        <v>19.29</v>
      </c>
    </row>
    <row r="19" spans="1:6">
      <c r="A19" s="61">
        <f t="shared" si="0"/>
        <v>7</v>
      </c>
      <c r="B19" s="64" t="s">
        <v>166</v>
      </c>
      <c r="C19" s="63">
        <v>5</v>
      </c>
      <c r="D19" s="94">
        <v>1314</v>
      </c>
      <c r="E19" s="95">
        <v>82.66</v>
      </c>
      <c r="F19" s="96">
        <v>125.7</v>
      </c>
    </row>
    <row r="20" spans="1:6">
      <c r="A20" s="61">
        <f t="shared" si="0"/>
        <v>8</v>
      </c>
      <c r="B20" s="64" t="s">
        <v>167</v>
      </c>
      <c r="C20" s="63">
        <v>28</v>
      </c>
      <c r="D20" s="94">
        <v>41608</v>
      </c>
      <c r="E20" s="95">
        <v>2725.04</v>
      </c>
      <c r="F20" s="96">
        <v>3995.69</v>
      </c>
    </row>
    <row r="21" spans="1:6" ht="16.5" customHeight="1">
      <c r="A21" s="61">
        <f t="shared" si="0"/>
        <v>9</v>
      </c>
      <c r="B21" s="64" t="s">
        <v>168</v>
      </c>
      <c r="C21" s="63">
        <v>1</v>
      </c>
      <c r="D21" s="94">
        <v>5590</v>
      </c>
      <c r="E21" s="95">
        <v>374.53</v>
      </c>
      <c r="F21" s="96">
        <v>546.82000000000005</v>
      </c>
    </row>
    <row r="22" spans="1:6" ht="16.5" customHeight="1">
      <c r="A22" s="61">
        <f t="shared" si="0"/>
        <v>10</v>
      </c>
      <c r="B22" s="64" t="s">
        <v>169</v>
      </c>
      <c r="C22" s="63">
        <v>3</v>
      </c>
      <c r="D22" s="94">
        <v>1283</v>
      </c>
      <c r="E22" s="95">
        <v>78.98</v>
      </c>
      <c r="F22" s="96">
        <v>115.85</v>
      </c>
    </row>
    <row r="23" spans="1:6" ht="16.5" customHeight="1">
      <c r="A23" s="61">
        <f t="shared" si="0"/>
        <v>11</v>
      </c>
      <c r="B23" s="64" t="s">
        <v>170</v>
      </c>
      <c r="C23" s="63">
        <v>6</v>
      </c>
      <c r="D23" s="94">
        <v>12372</v>
      </c>
      <c r="E23" s="95">
        <v>903.16</v>
      </c>
      <c r="F23" s="96">
        <v>1318.64</v>
      </c>
    </row>
    <row r="24" spans="1:6" ht="16.5" customHeight="1">
      <c r="A24" s="61">
        <f t="shared" si="0"/>
        <v>12</v>
      </c>
      <c r="B24" s="64" t="s">
        <v>171</v>
      </c>
      <c r="C24" s="63">
        <v>2</v>
      </c>
      <c r="D24" s="94">
        <v>3348</v>
      </c>
      <c r="E24" s="95">
        <v>202.87</v>
      </c>
      <c r="F24" s="96">
        <v>296.19</v>
      </c>
    </row>
    <row r="25" spans="1:6" ht="16.5" customHeight="1">
      <c r="A25" s="61">
        <f t="shared" si="0"/>
        <v>13</v>
      </c>
      <c r="B25" s="64" t="s">
        <v>82</v>
      </c>
      <c r="C25" s="63">
        <v>2</v>
      </c>
      <c r="D25" s="94">
        <v>9135</v>
      </c>
      <c r="E25" s="95">
        <v>783.02</v>
      </c>
      <c r="F25" s="96">
        <v>1143.07</v>
      </c>
    </row>
    <row r="26" spans="1:6" ht="16.5" customHeight="1">
      <c r="A26" s="61">
        <f t="shared" si="0"/>
        <v>14</v>
      </c>
      <c r="B26" s="64" t="s">
        <v>172</v>
      </c>
      <c r="C26" s="63">
        <v>2</v>
      </c>
      <c r="D26" s="94">
        <v>1369</v>
      </c>
      <c r="E26" s="95">
        <v>87.34</v>
      </c>
      <c r="F26" s="96">
        <v>134.51</v>
      </c>
    </row>
    <row r="27" spans="1:6" ht="16.5" hidden="1" customHeight="1">
      <c r="A27" s="61">
        <f t="shared" si="0"/>
        <v>15</v>
      </c>
      <c r="B27" s="64"/>
      <c r="C27" s="63"/>
      <c r="D27" s="94"/>
      <c r="E27" s="95"/>
      <c r="F27" s="96"/>
    </row>
    <row r="28" spans="1:6" ht="16.5" hidden="1" customHeight="1">
      <c r="A28" s="61">
        <f t="shared" si="0"/>
        <v>16</v>
      </c>
      <c r="B28" s="178"/>
      <c r="C28" s="63"/>
      <c r="D28" s="94"/>
      <c r="E28" s="95"/>
      <c r="F28" s="96"/>
    </row>
    <row r="29" spans="1:6" ht="16.5" hidden="1" customHeight="1">
      <c r="A29" s="61">
        <f t="shared" si="0"/>
        <v>17</v>
      </c>
      <c r="B29" s="178"/>
      <c r="C29" s="63"/>
      <c r="D29" s="94"/>
      <c r="E29" s="95"/>
      <c r="F29" s="96"/>
    </row>
    <row r="30" spans="1:6" ht="16.5" hidden="1" customHeight="1">
      <c r="A30" s="61">
        <f t="shared" si="0"/>
        <v>18</v>
      </c>
      <c r="B30" s="261"/>
      <c r="C30" s="214"/>
      <c r="D30" s="175"/>
      <c r="E30" s="176"/>
      <c r="F30" s="177"/>
    </row>
    <row r="31" spans="1:6" ht="16.5" hidden="1" customHeight="1">
      <c r="A31" s="61">
        <f t="shared" si="0"/>
        <v>19</v>
      </c>
      <c r="B31" s="178"/>
      <c r="C31" s="262"/>
      <c r="D31" s="263"/>
      <c r="E31" s="264"/>
      <c r="F31" s="265"/>
    </row>
    <row r="32" spans="1:6" ht="16.5" hidden="1" customHeight="1">
      <c r="A32" s="61">
        <f t="shared" si="0"/>
        <v>20</v>
      </c>
      <c r="B32" s="179"/>
      <c r="C32" s="144"/>
      <c r="D32" s="94"/>
      <c r="E32" s="95"/>
      <c r="F32" s="96"/>
    </row>
    <row r="33" spans="1:6" ht="16.5" hidden="1" customHeight="1">
      <c r="A33" s="61">
        <f t="shared" si="0"/>
        <v>21</v>
      </c>
      <c r="B33" s="64"/>
      <c r="C33" s="144"/>
      <c r="D33" s="94"/>
      <c r="E33" s="95"/>
      <c r="F33" s="96"/>
    </row>
    <row r="34" spans="1:6" ht="16.5" hidden="1" customHeight="1">
      <c r="A34" s="61">
        <f t="shared" si="0"/>
        <v>22</v>
      </c>
      <c r="B34" s="179"/>
      <c r="C34" s="144"/>
      <c r="D34" s="94"/>
      <c r="E34" s="95"/>
      <c r="F34" s="96"/>
    </row>
    <row r="35" spans="1:6" ht="16.5" hidden="1" customHeight="1">
      <c r="A35" s="61">
        <f t="shared" si="0"/>
        <v>23</v>
      </c>
      <c r="B35" s="180"/>
      <c r="C35" s="144"/>
      <c r="D35" s="94"/>
      <c r="E35" s="95"/>
      <c r="F35" s="96"/>
    </row>
    <row r="36" spans="1:6" ht="16.5" hidden="1" customHeight="1">
      <c r="A36" s="61">
        <f t="shared" si="0"/>
        <v>24</v>
      </c>
      <c r="B36" s="213"/>
      <c r="C36" s="214"/>
      <c r="D36" s="175"/>
      <c r="E36" s="176"/>
      <c r="F36" s="177"/>
    </row>
    <row r="37" spans="1:6" ht="15" customHeight="1">
      <c r="A37" s="154" t="s">
        <v>49</v>
      </c>
      <c r="B37" s="155"/>
      <c r="C37" s="155"/>
      <c r="D37" s="53"/>
      <c r="E37" s="53"/>
      <c r="F37" s="54"/>
    </row>
    <row r="38" spans="1:6">
      <c r="A38" s="55">
        <v>15</v>
      </c>
      <c r="B38" s="56" t="s">
        <v>82</v>
      </c>
      <c r="C38" s="57">
        <v>1</v>
      </c>
      <c r="D38" s="92">
        <v>2543</v>
      </c>
      <c r="E38" s="140">
        <v>300</v>
      </c>
      <c r="F38" s="141">
        <v>433.22</v>
      </c>
    </row>
    <row r="39" spans="1:6">
      <c r="A39" s="55">
        <v>16</v>
      </c>
      <c r="B39" s="56" t="s">
        <v>80</v>
      </c>
      <c r="C39" s="57">
        <v>1</v>
      </c>
      <c r="D39" s="92">
        <v>797</v>
      </c>
      <c r="E39" s="140">
        <v>106.24</v>
      </c>
      <c r="F39" s="141">
        <v>152.88999999999999</v>
      </c>
    </row>
    <row r="40" spans="1:6">
      <c r="A40" s="55">
        <v>17</v>
      </c>
      <c r="B40" s="56" t="s">
        <v>83</v>
      </c>
      <c r="C40" s="57">
        <v>1</v>
      </c>
      <c r="D40" s="92">
        <v>1347</v>
      </c>
      <c r="E40" s="140">
        <v>157.47</v>
      </c>
      <c r="F40" s="141">
        <v>225.34</v>
      </c>
    </row>
    <row r="41" spans="1:6" hidden="1">
      <c r="A41" s="55"/>
      <c r="B41" s="56"/>
      <c r="C41" s="57"/>
      <c r="D41" s="92"/>
      <c r="E41" s="140"/>
      <c r="F41" s="141"/>
    </row>
    <row r="42" spans="1:6" hidden="1">
      <c r="A42" s="55"/>
      <c r="B42" s="56"/>
      <c r="C42" s="57"/>
      <c r="D42" s="92"/>
      <c r="E42" s="140"/>
      <c r="F42" s="141"/>
    </row>
    <row r="43" spans="1:6">
      <c r="A43" s="154" t="s">
        <v>55</v>
      </c>
      <c r="B43" s="155"/>
      <c r="C43" s="155"/>
      <c r="D43" s="53"/>
      <c r="E43" s="53"/>
      <c r="F43" s="54"/>
    </row>
    <row r="44" spans="1:6">
      <c r="A44" s="55">
        <v>18</v>
      </c>
      <c r="B44" s="162" t="s">
        <v>79</v>
      </c>
      <c r="C44" s="63">
        <v>1</v>
      </c>
      <c r="D44" s="94">
        <v>1821</v>
      </c>
      <c r="E44" s="95">
        <v>171.17</v>
      </c>
      <c r="F44" s="96">
        <v>249.73</v>
      </c>
    </row>
    <row r="45" spans="1:6" ht="15.75" customHeight="1">
      <c r="A45" s="59">
        <v>19</v>
      </c>
      <c r="B45" s="64" t="s">
        <v>80</v>
      </c>
      <c r="C45" s="63">
        <v>1</v>
      </c>
      <c r="D45" s="94">
        <v>1105</v>
      </c>
      <c r="E45" s="95">
        <v>117.13</v>
      </c>
      <c r="F45" s="96">
        <v>169.25</v>
      </c>
    </row>
    <row r="46" spans="1:6" hidden="1">
      <c r="A46" s="55"/>
      <c r="B46" s="162"/>
      <c r="C46" s="63"/>
      <c r="D46" s="94"/>
      <c r="E46" s="95"/>
      <c r="F46" s="96"/>
    </row>
    <row r="47" spans="1:6" ht="15.75" customHeight="1">
      <c r="A47" s="260"/>
      <c r="B47" s="261"/>
      <c r="C47" s="174"/>
      <c r="D47" s="175"/>
      <c r="E47" s="176"/>
      <c r="F47" s="177"/>
    </row>
    <row r="48" spans="1:6" hidden="1">
      <c r="A48" s="156" t="s">
        <v>29</v>
      </c>
      <c r="B48" s="156"/>
      <c r="C48" s="156"/>
      <c r="D48" s="149"/>
      <c r="E48" s="150"/>
      <c r="F48" s="150"/>
    </row>
    <row r="49" spans="1:6" ht="15.75" hidden="1" customHeight="1">
      <c r="A49" s="148"/>
      <c r="B49" s="162"/>
      <c r="C49" s="163"/>
      <c r="D49" s="164"/>
      <c r="E49" s="165"/>
      <c r="F49" s="166"/>
    </row>
    <row r="50" spans="1:6" ht="15.75" hidden="1" customHeight="1">
      <c r="A50" s="147"/>
      <c r="B50" s="162"/>
      <c r="C50" s="167"/>
      <c r="D50" s="168"/>
      <c r="E50" s="169"/>
      <c r="F50" s="170"/>
    </row>
    <row r="51" spans="1:6" hidden="1">
      <c r="A51" s="171"/>
      <c r="B51" s="162"/>
      <c r="C51" s="167"/>
      <c r="D51" s="168"/>
      <c r="E51" s="169"/>
      <c r="F51" s="170"/>
    </row>
    <row r="52" spans="1:6" hidden="1">
      <c r="A52" s="171"/>
      <c r="B52" s="162"/>
      <c r="C52" s="167"/>
      <c r="D52" s="168"/>
      <c r="E52" s="169"/>
      <c r="F52" s="170"/>
    </row>
    <row r="53" spans="1:6" hidden="1">
      <c r="A53" s="171"/>
      <c r="B53" s="162"/>
      <c r="C53" s="167"/>
      <c r="D53" s="168"/>
      <c r="E53" s="169"/>
      <c r="F53" s="170"/>
    </row>
    <row r="54" spans="1:6" hidden="1">
      <c r="A54" s="172"/>
      <c r="B54" s="173"/>
      <c r="C54" s="174"/>
      <c r="D54" s="175"/>
      <c r="E54" s="176"/>
      <c r="F54" s="177"/>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4B74C-4C63-4DD5-AA0C-6725DD5C2158}">
  <sheetPr>
    <pageSetUpPr fitToPage="1"/>
  </sheetPr>
  <dimension ref="A1:I84"/>
  <sheetViews>
    <sheetView zoomScaleNormal="100" zoomScaleSheetLayoutView="85" workbookViewId="0">
      <pane ySplit="6" topLeftCell="A25" activePane="bottomLeft" state="frozen"/>
      <selection pane="bottomLeft" activeCell="E25" sqref="E25"/>
    </sheetView>
  </sheetViews>
  <sheetFormatPr defaultColWidth="9.140625" defaultRowHeight="12.75"/>
  <cols>
    <col min="1" max="1" width="5.85546875" style="41" customWidth="1"/>
    <col min="2" max="2" width="58" style="42" customWidth="1"/>
    <col min="3" max="3" width="18.140625" style="41" customWidth="1"/>
    <col min="4" max="4" width="13.42578125" style="41" customWidth="1"/>
    <col min="5" max="5" width="9.7109375" style="43" customWidth="1"/>
    <col min="6" max="6" width="11.5703125" style="41" customWidth="1"/>
    <col min="7" max="7" width="13" style="41" customWidth="1"/>
    <col min="8" max="16384" width="9.140625" style="135"/>
  </cols>
  <sheetData>
    <row r="1" spans="1:7" ht="15">
      <c r="G1" s="134" t="s">
        <v>70</v>
      </c>
    </row>
    <row r="2" spans="1:7" ht="18.75">
      <c r="A2" s="136" t="s">
        <v>44</v>
      </c>
    </row>
    <row r="3" spans="1:7" ht="48" customHeight="1">
      <c r="A3" s="284" t="s">
        <v>75</v>
      </c>
      <c r="B3" s="284"/>
      <c r="C3" s="284"/>
      <c r="D3" s="284"/>
      <c r="E3" s="284"/>
      <c r="F3" s="284"/>
      <c r="G3" s="284"/>
    </row>
    <row r="4" spans="1:7" ht="15.75">
      <c r="A4" s="259"/>
      <c r="B4" s="259"/>
      <c r="C4" s="259"/>
      <c r="D4" s="246"/>
      <c r="E4" s="259"/>
      <c r="F4" s="259"/>
      <c r="G4" s="259"/>
    </row>
    <row r="5" spans="1:7" s="137" customFormat="1" ht="55.5" customHeight="1">
      <c r="A5" s="258" t="s">
        <v>20</v>
      </c>
      <c r="B5" s="255" t="s">
        <v>21</v>
      </c>
      <c r="C5" s="255" t="s">
        <v>22</v>
      </c>
      <c r="D5" s="257" t="s">
        <v>69</v>
      </c>
      <c r="E5" s="257" t="s">
        <v>68</v>
      </c>
      <c r="F5" s="256" t="s">
        <v>67</v>
      </c>
      <c r="G5" s="255" t="s">
        <v>66</v>
      </c>
    </row>
    <row r="6" spans="1:7" s="138" customFormat="1" ht="21.75" customHeight="1">
      <c r="A6" s="309" t="s">
        <v>65</v>
      </c>
      <c r="B6" s="310"/>
      <c r="C6" s="310"/>
      <c r="D6" s="310"/>
      <c r="E6" s="310"/>
      <c r="F6" s="311"/>
      <c r="G6" s="254">
        <f>SUM(G7:G84)</f>
        <v>2527.1999999999998</v>
      </c>
    </row>
    <row r="7" spans="1:7" s="104" customFormat="1" ht="12.95" customHeight="1">
      <c r="A7" s="299">
        <v>1</v>
      </c>
      <c r="B7" s="301"/>
      <c r="C7" s="303"/>
      <c r="D7" s="305" t="s">
        <v>64</v>
      </c>
      <c r="E7" s="251">
        <v>2</v>
      </c>
      <c r="F7" s="250">
        <v>8</v>
      </c>
      <c r="G7" s="250">
        <f t="shared" ref="G7:G38" si="0">ROUND(E7*F7,2)</f>
        <v>16</v>
      </c>
    </row>
    <row r="8" spans="1:7" s="104" customFormat="1" ht="12.95" customHeight="1">
      <c r="A8" s="300"/>
      <c r="B8" s="302"/>
      <c r="C8" s="304"/>
      <c r="D8" s="306"/>
      <c r="E8" s="251">
        <v>22</v>
      </c>
      <c r="F8" s="250">
        <v>2.4</v>
      </c>
      <c r="G8" s="250">
        <f t="shared" si="0"/>
        <v>52.8</v>
      </c>
    </row>
    <row r="9" spans="1:7" s="104" customFormat="1" ht="12.95" customHeight="1">
      <c r="A9" s="299">
        <v>2</v>
      </c>
      <c r="B9" s="301"/>
      <c r="C9" s="303"/>
      <c r="D9" s="305" t="s">
        <v>64</v>
      </c>
      <c r="E9" s="251">
        <v>2</v>
      </c>
      <c r="F9" s="250">
        <v>8</v>
      </c>
      <c r="G9" s="250">
        <f t="shared" si="0"/>
        <v>16</v>
      </c>
    </row>
    <row r="10" spans="1:7" s="104" customFormat="1">
      <c r="A10" s="300"/>
      <c r="B10" s="302"/>
      <c r="C10" s="304"/>
      <c r="D10" s="306"/>
      <c r="E10" s="251">
        <v>22</v>
      </c>
      <c r="F10" s="250">
        <v>2.4</v>
      </c>
      <c r="G10" s="250">
        <f t="shared" si="0"/>
        <v>52.8</v>
      </c>
    </row>
    <row r="11" spans="1:7" s="104" customFormat="1" ht="12.75" customHeight="1">
      <c r="A11" s="299">
        <v>3</v>
      </c>
      <c r="B11" s="301"/>
      <c r="C11" s="303"/>
      <c r="D11" s="305" t="s">
        <v>64</v>
      </c>
      <c r="E11" s="251">
        <v>2</v>
      </c>
      <c r="F11" s="250">
        <v>8</v>
      </c>
      <c r="G11" s="250">
        <f t="shared" si="0"/>
        <v>16</v>
      </c>
    </row>
    <row r="12" spans="1:7" s="104" customFormat="1">
      <c r="A12" s="300"/>
      <c r="B12" s="302"/>
      <c r="C12" s="304"/>
      <c r="D12" s="306"/>
      <c r="E12" s="251">
        <v>22</v>
      </c>
      <c r="F12" s="250">
        <v>2.4</v>
      </c>
      <c r="G12" s="250">
        <f t="shared" si="0"/>
        <v>52.8</v>
      </c>
    </row>
    <row r="13" spans="1:7" s="104" customFormat="1" ht="12.95" customHeight="1">
      <c r="A13" s="299">
        <v>4</v>
      </c>
      <c r="B13" s="301"/>
      <c r="C13" s="303"/>
      <c r="D13" s="305" t="s">
        <v>64</v>
      </c>
      <c r="E13" s="251">
        <v>2</v>
      </c>
      <c r="F13" s="250">
        <v>8</v>
      </c>
      <c r="G13" s="250">
        <f t="shared" si="0"/>
        <v>16</v>
      </c>
    </row>
    <row r="14" spans="1:7" s="104" customFormat="1" ht="12.95" customHeight="1">
      <c r="A14" s="300"/>
      <c r="B14" s="302"/>
      <c r="C14" s="304"/>
      <c r="D14" s="306"/>
      <c r="E14" s="251">
        <v>22</v>
      </c>
      <c r="F14" s="250">
        <v>2.4</v>
      </c>
      <c r="G14" s="250">
        <f t="shared" si="0"/>
        <v>52.8</v>
      </c>
    </row>
    <row r="15" spans="1:7" s="104" customFormat="1" ht="12.75" customHeight="1">
      <c r="A15" s="299">
        <v>5</v>
      </c>
      <c r="B15" s="301"/>
      <c r="C15" s="303"/>
      <c r="D15" s="305" t="s">
        <v>64</v>
      </c>
      <c r="E15" s="251">
        <v>2</v>
      </c>
      <c r="F15" s="250">
        <v>8</v>
      </c>
      <c r="G15" s="250">
        <f t="shared" si="0"/>
        <v>16</v>
      </c>
    </row>
    <row r="16" spans="1:7" s="104" customFormat="1">
      <c r="A16" s="300"/>
      <c r="B16" s="302"/>
      <c r="C16" s="304"/>
      <c r="D16" s="306"/>
      <c r="E16" s="251">
        <v>22</v>
      </c>
      <c r="F16" s="250">
        <v>2.4</v>
      </c>
      <c r="G16" s="250">
        <f t="shared" si="0"/>
        <v>52.8</v>
      </c>
    </row>
    <row r="17" spans="1:9" s="104" customFormat="1" ht="12.75" customHeight="1">
      <c r="A17" s="299">
        <v>6</v>
      </c>
      <c r="B17" s="301"/>
      <c r="C17" s="303"/>
      <c r="D17" s="305" t="s">
        <v>64</v>
      </c>
      <c r="E17" s="251">
        <v>2</v>
      </c>
      <c r="F17" s="250">
        <v>8</v>
      </c>
      <c r="G17" s="250">
        <f t="shared" si="0"/>
        <v>16</v>
      </c>
    </row>
    <row r="18" spans="1:9" s="104" customFormat="1" ht="14.25" customHeight="1">
      <c r="A18" s="300"/>
      <c r="B18" s="302"/>
      <c r="C18" s="304"/>
      <c r="D18" s="306"/>
      <c r="E18" s="251">
        <v>22</v>
      </c>
      <c r="F18" s="250">
        <v>2.4</v>
      </c>
      <c r="G18" s="250">
        <f t="shared" si="0"/>
        <v>52.8</v>
      </c>
    </row>
    <row r="19" spans="1:9" s="104" customFormat="1" ht="12.75" customHeight="1">
      <c r="A19" s="299">
        <v>7</v>
      </c>
      <c r="B19" s="301"/>
      <c r="C19" s="303"/>
      <c r="D19" s="305" t="s">
        <v>64</v>
      </c>
      <c r="E19" s="251">
        <v>2</v>
      </c>
      <c r="F19" s="250">
        <v>8</v>
      </c>
      <c r="G19" s="250">
        <f t="shared" si="0"/>
        <v>16</v>
      </c>
    </row>
    <row r="20" spans="1:9" s="104" customFormat="1">
      <c r="A20" s="300"/>
      <c r="B20" s="302"/>
      <c r="C20" s="304"/>
      <c r="D20" s="306"/>
      <c r="E20" s="251">
        <v>22</v>
      </c>
      <c r="F20" s="250">
        <v>2.4</v>
      </c>
      <c r="G20" s="250">
        <f t="shared" si="0"/>
        <v>52.8</v>
      </c>
    </row>
    <row r="21" spans="1:9" s="104" customFormat="1" ht="12.75" customHeight="1">
      <c r="A21" s="299">
        <v>8</v>
      </c>
      <c r="B21" s="301"/>
      <c r="C21" s="303"/>
      <c r="D21" s="305" t="s">
        <v>64</v>
      </c>
      <c r="E21" s="251">
        <v>2</v>
      </c>
      <c r="F21" s="250">
        <v>8</v>
      </c>
      <c r="G21" s="250">
        <f t="shared" si="0"/>
        <v>16</v>
      </c>
    </row>
    <row r="22" spans="1:9" s="104" customFormat="1" ht="15" customHeight="1">
      <c r="A22" s="300"/>
      <c r="B22" s="302"/>
      <c r="C22" s="304"/>
      <c r="D22" s="306"/>
      <c r="E22" s="251">
        <v>22</v>
      </c>
      <c r="F22" s="250">
        <v>2.4</v>
      </c>
      <c r="G22" s="250">
        <f t="shared" si="0"/>
        <v>52.8</v>
      </c>
    </row>
    <row r="23" spans="1:9" s="104" customFormat="1" ht="12.75" customHeight="1">
      <c r="A23" s="299">
        <v>9</v>
      </c>
      <c r="B23" s="301"/>
      <c r="C23" s="303"/>
      <c r="D23" s="305" t="s">
        <v>64</v>
      </c>
      <c r="E23" s="251">
        <v>2</v>
      </c>
      <c r="F23" s="250">
        <v>8</v>
      </c>
      <c r="G23" s="250">
        <f t="shared" si="0"/>
        <v>16</v>
      </c>
    </row>
    <row r="24" spans="1:9" s="104" customFormat="1">
      <c r="A24" s="300"/>
      <c r="B24" s="302"/>
      <c r="C24" s="304"/>
      <c r="D24" s="306"/>
      <c r="E24" s="251">
        <v>22</v>
      </c>
      <c r="F24" s="250">
        <v>2.4</v>
      </c>
      <c r="G24" s="250">
        <f t="shared" si="0"/>
        <v>52.8</v>
      </c>
    </row>
    <row r="25" spans="1:9" s="104" customFormat="1" ht="12.75" customHeight="1">
      <c r="A25" s="299">
        <v>10</v>
      </c>
      <c r="B25" s="301"/>
      <c r="C25" s="303"/>
      <c r="D25" s="305" t="s">
        <v>64</v>
      </c>
      <c r="E25" s="251">
        <v>2</v>
      </c>
      <c r="F25" s="250">
        <v>8</v>
      </c>
      <c r="G25" s="250">
        <f t="shared" si="0"/>
        <v>16</v>
      </c>
    </row>
    <row r="26" spans="1:9" s="104" customFormat="1">
      <c r="A26" s="300"/>
      <c r="B26" s="302"/>
      <c r="C26" s="304"/>
      <c r="D26" s="306"/>
      <c r="E26" s="251">
        <v>22</v>
      </c>
      <c r="F26" s="250">
        <v>2.4</v>
      </c>
      <c r="G26" s="250">
        <f t="shared" si="0"/>
        <v>52.8</v>
      </c>
    </row>
    <row r="27" spans="1:9" s="104" customFormat="1" ht="12.75" customHeight="1">
      <c r="A27" s="299">
        <v>11</v>
      </c>
      <c r="B27" s="301"/>
      <c r="C27" s="303"/>
      <c r="D27" s="305" t="s">
        <v>64</v>
      </c>
      <c r="E27" s="251">
        <v>2</v>
      </c>
      <c r="F27" s="250">
        <v>8</v>
      </c>
      <c r="G27" s="250">
        <f t="shared" si="0"/>
        <v>16</v>
      </c>
    </row>
    <row r="28" spans="1:9" s="104" customFormat="1">
      <c r="A28" s="300"/>
      <c r="B28" s="302"/>
      <c r="C28" s="304"/>
      <c r="D28" s="306"/>
      <c r="E28" s="251">
        <v>22</v>
      </c>
      <c r="F28" s="250">
        <v>2.4</v>
      </c>
      <c r="G28" s="250">
        <f t="shared" si="0"/>
        <v>52.8</v>
      </c>
    </row>
    <row r="29" spans="1:9" ht="11.25" customHeight="1">
      <c r="A29" s="299">
        <v>12</v>
      </c>
      <c r="B29" s="301"/>
      <c r="C29" s="303"/>
      <c r="D29" s="305" t="s">
        <v>64</v>
      </c>
      <c r="E29" s="251">
        <v>2</v>
      </c>
      <c r="F29" s="250">
        <v>8</v>
      </c>
      <c r="G29" s="250">
        <f t="shared" si="0"/>
        <v>16</v>
      </c>
      <c r="I29" s="104"/>
    </row>
    <row r="30" spans="1:9">
      <c r="A30" s="300"/>
      <c r="B30" s="302"/>
      <c r="C30" s="304"/>
      <c r="D30" s="306"/>
      <c r="E30" s="251">
        <v>22</v>
      </c>
      <c r="F30" s="250">
        <v>2.4</v>
      </c>
      <c r="G30" s="250">
        <f t="shared" si="0"/>
        <v>52.8</v>
      </c>
      <c r="I30" s="104"/>
    </row>
    <row r="31" spans="1:9" ht="12.95" customHeight="1">
      <c r="A31" s="299">
        <v>13</v>
      </c>
      <c r="B31" s="301"/>
      <c r="C31" s="303"/>
      <c r="D31" s="305" t="s">
        <v>64</v>
      </c>
      <c r="E31" s="251">
        <v>2</v>
      </c>
      <c r="F31" s="250">
        <v>8</v>
      </c>
      <c r="G31" s="250">
        <f t="shared" si="0"/>
        <v>16</v>
      </c>
      <c r="I31" s="104"/>
    </row>
    <row r="32" spans="1:9" ht="15" customHeight="1">
      <c r="A32" s="300"/>
      <c r="B32" s="302"/>
      <c r="C32" s="304"/>
      <c r="D32" s="306"/>
      <c r="E32" s="251">
        <v>22</v>
      </c>
      <c r="F32" s="250">
        <v>2.4</v>
      </c>
      <c r="G32" s="250">
        <f t="shared" si="0"/>
        <v>52.8</v>
      </c>
      <c r="I32" s="104"/>
    </row>
    <row r="33" spans="1:7">
      <c r="A33" s="312">
        <v>14</v>
      </c>
      <c r="B33" s="314"/>
      <c r="C33" s="316"/>
      <c r="D33" s="307" t="s">
        <v>63</v>
      </c>
      <c r="E33" s="253">
        <v>2</v>
      </c>
      <c r="F33" s="252">
        <v>8</v>
      </c>
      <c r="G33" s="252">
        <f t="shared" si="0"/>
        <v>16</v>
      </c>
    </row>
    <row r="34" spans="1:7" ht="15.75" customHeight="1">
      <c r="A34" s="313"/>
      <c r="B34" s="315"/>
      <c r="C34" s="317"/>
      <c r="D34" s="308"/>
      <c r="E34" s="253">
        <v>20</v>
      </c>
      <c r="F34" s="252">
        <v>2.4</v>
      </c>
      <c r="G34" s="252">
        <f t="shared" si="0"/>
        <v>48</v>
      </c>
    </row>
    <row r="35" spans="1:7" ht="12.75" customHeight="1">
      <c r="A35" s="299">
        <v>15</v>
      </c>
      <c r="B35" s="301"/>
      <c r="C35" s="303"/>
      <c r="D35" s="307" t="s">
        <v>63</v>
      </c>
      <c r="E35" s="251">
        <v>2</v>
      </c>
      <c r="F35" s="250">
        <v>8</v>
      </c>
      <c r="G35" s="250">
        <f t="shared" si="0"/>
        <v>16</v>
      </c>
    </row>
    <row r="36" spans="1:7" ht="13.5" customHeight="1">
      <c r="A36" s="300"/>
      <c r="B36" s="302"/>
      <c r="C36" s="304"/>
      <c r="D36" s="308"/>
      <c r="E36" s="251">
        <v>20</v>
      </c>
      <c r="F36" s="250">
        <v>2.4</v>
      </c>
      <c r="G36" s="250">
        <f t="shared" si="0"/>
        <v>48</v>
      </c>
    </row>
    <row r="37" spans="1:7" ht="12.75" customHeight="1">
      <c r="A37" s="299">
        <v>16</v>
      </c>
      <c r="B37" s="301"/>
      <c r="C37" s="303"/>
      <c r="D37" s="307" t="s">
        <v>63</v>
      </c>
      <c r="E37" s="251">
        <v>2</v>
      </c>
      <c r="F37" s="250">
        <v>8</v>
      </c>
      <c r="G37" s="250">
        <f t="shared" si="0"/>
        <v>16</v>
      </c>
    </row>
    <row r="38" spans="1:7">
      <c r="A38" s="300"/>
      <c r="B38" s="302"/>
      <c r="C38" s="304"/>
      <c r="D38" s="308"/>
      <c r="E38" s="251">
        <v>20</v>
      </c>
      <c r="F38" s="250">
        <v>2.4</v>
      </c>
      <c r="G38" s="250">
        <f t="shared" si="0"/>
        <v>48</v>
      </c>
    </row>
    <row r="39" spans="1:7" ht="12.75" customHeight="1">
      <c r="A39" s="299">
        <v>17</v>
      </c>
      <c r="B39" s="301"/>
      <c r="C39" s="303"/>
      <c r="D39" s="307" t="s">
        <v>63</v>
      </c>
      <c r="E39" s="251">
        <v>2</v>
      </c>
      <c r="F39" s="250">
        <v>8</v>
      </c>
      <c r="G39" s="250">
        <f t="shared" ref="G39:G70" si="1">ROUND(E39*F39,2)</f>
        <v>16</v>
      </c>
    </row>
    <row r="40" spans="1:7">
      <c r="A40" s="300"/>
      <c r="B40" s="302"/>
      <c r="C40" s="304"/>
      <c r="D40" s="308"/>
      <c r="E40" s="251">
        <v>20</v>
      </c>
      <c r="F40" s="250">
        <v>2.4</v>
      </c>
      <c r="G40" s="250">
        <f t="shared" si="1"/>
        <v>48</v>
      </c>
    </row>
    <row r="41" spans="1:7" ht="12.75" customHeight="1">
      <c r="A41" s="299">
        <v>18</v>
      </c>
      <c r="B41" s="301"/>
      <c r="C41" s="303"/>
      <c r="D41" s="307" t="s">
        <v>63</v>
      </c>
      <c r="E41" s="251">
        <v>2</v>
      </c>
      <c r="F41" s="250">
        <v>8</v>
      </c>
      <c r="G41" s="250">
        <f t="shared" si="1"/>
        <v>16</v>
      </c>
    </row>
    <row r="42" spans="1:7">
      <c r="A42" s="300"/>
      <c r="B42" s="302"/>
      <c r="C42" s="304"/>
      <c r="D42" s="308"/>
      <c r="E42" s="251">
        <v>20</v>
      </c>
      <c r="F42" s="250">
        <v>2.4</v>
      </c>
      <c r="G42" s="250">
        <f t="shared" si="1"/>
        <v>48</v>
      </c>
    </row>
    <row r="43" spans="1:7" ht="12.75" customHeight="1">
      <c r="A43" s="299">
        <v>19</v>
      </c>
      <c r="B43" s="301"/>
      <c r="C43" s="303"/>
      <c r="D43" s="307" t="s">
        <v>63</v>
      </c>
      <c r="E43" s="251">
        <v>2</v>
      </c>
      <c r="F43" s="250">
        <v>8</v>
      </c>
      <c r="G43" s="250">
        <f t="shared" si="1"/>
        <v>16</v>
      </c>
    </row>
    <row r="44" spans="1:7">
      <c r="A44" s="300"/>
      <c r="B44" s="302"/>
      <c r="C44" s="304"/>
      <c r="D44" s="308"/>
      <c r="E44" s="251">
        <v>20</v>
      </c>
      <c r="F44" s="250">
        <v>2.4</v>
      </c>
      <c r="G44" s="250">
        <f t="shared" si="1"/>
        <v>48</v>
      </c>
    </row>
    <row r="45" spans="1:7" ht="12.75" customHeight="1">
      <c r="A45" s="299">
        <v>20</v>
      </c>
      <c r="B45" s="301"/>
      <c r="C45" s="303"/>
      <c r="D45" s="307" t="s">
        <v>63</v>
      </c>
      <c r="E45" s="251">
        <v>2</v>
      </c>
      <c r="F45" s="250">
        <v>8</v>
      </c>
      <c r="G45" s="250">
        <f t="shared" si="1"/>
        <v>16</v>
      </c>
    </row>
    <row r="46" spans="1:7">
      <c r="A46" s="300"/>
      <c r="B46" s="302"/>
      <c r="C46" s="304"/>
      <c r="D46" s="308"/>
      <c r="E46" s="251">
        <v>20</v>
      </c>
      <c r="F46" s="250">
        <v>2.4</v>
      </c>
      <c r="G46" s="250">
        <f t="shared" si="1"/>
        <v>48</v>
      </c>
    </row>
    <row r="47" spans="1:7" ht="12.75" customHeight="1">
      <c r="A47" s="299">
        <v>21</v>
      </c>
      <c r="B47" s="301"/>
      <c r="C47" s="303"/>
      <c r="D47" s="307" t="s">
        <v>63</v>
      </c>
      <c r="E47" s="251">
        <v>2</v>
      </c>
      <c r="F47" s="250">
        <v>8</v>
      </c>
      <c r="G47" s="250">
        <f t="shared" si="1"/>
        <v>16</v>
      </c>
    </row>
    <row r="48" spans="1:7">
      <c r="A48" s="300"/>
      <c r="B48" s="302"/>
      <c r="C48" s="304"/>
      <c r="D48" s="308"/>
      <c r="E48" s="251">
        <v>20</v>
      </c>
      <c r="F48" s="250">
        <v>2.4</v>
      </c>
      <c r="G48" s="250">
        <f t="shared" si="1"/>
        <v>48</v>
      </c>
    </row>
    <row r="49" spans="1:7" ht="12.75" customHeight="1">
      <c r="A49" s="299">
        <v>22</v>
      </c>
      <c r="B49" s="301"/>
      <c r="C49" s="303"/>
      <c r="D49" s="307" t="s">
        <v>63</v>
      </c>
      <c r="E49" s="251">
        <v>2</v>
      </c>
      <c r="F49" s="250">
        <v>8</v>
      </c>
      <c r="G49" s="250">
        <f t="shared" si="1"/>
        <v>16</v>
      </c>
    </row>
    <row r="50" spans="1:7">
      <c r="A50" s="300"/>
      <c r="B50" s="302"/>
      <c r="C50" s="304"/>
      <c r="D50" s="308"/>
      <c r="E50" s="251">
        <v>20</v>
      </c>
      <c r="F50" s="250">
        <v>2.4</v>
      </c>
      <c r="G50" s="250">
        <f t="shared" si="1"/>
        <v>48</v>
      </c>
    </row>
    <row r="51" spans="1:7" ht="12.75" customHeight="1">
      <c r="A51" s="299">
        <v>23</v>
      </c>
      <c r="B51" s="301"/>
      <c r="C51" s="303"/>
      <c r="D51" s="307" t="s">
        <v>63</v>
      </c>
      <c r="E51" s="251">
        <v>2</v>
      </c>
      <c r="F51" s="250">
        <v>8</v>
      </c>
      <c r="G51" s="250">
        <f t="shared" si="1"/>
        <v>16</v>
      </c>
    </row>
    <row r="52" spans="1:7">
      <c r="A52" s="300"/>
      <c r="B52" s="302"/>
      <c r="C52" s="304"/>
      <c r="D52" s="308"/>
      <c r="E52" s="251">
        <v>20</v>
      </c>
      <c r="F52" s="250">
        <v>2.4</v>
      </c>
      <c r="G52" s="250">
        <f t="shared" si="1"/>
        <v>48</v>
      </c>
    </row>
    <row r="53" spans="1:7" ht="12.75" customHeight="1">
      <c r="A53" s="299">
        <v>24</v>
      </c>
      <c r="B53" s="301"/>
      <c r="C53" s="303"/>
      <c r="D53" s="307" t="s">
        <v>63</v>
      </c>
      <c r="E53" s="251">
        <v>2</v>
      </c>
      <c r="F53" s="250">
        <v>8</v>
      </c>
      <c r="G53" s="250">
        <f t="shared" si="1"/>
        <v>16</v>
      </c>
    </row>
    <row r="54" spans="1:7">
      <c r="A54" s="300"/>
      <c r="B54" s="302"/>
      <c r="C54" s="304"/>
      <c r="D54" s="308"/>
      <c r="E54" s="251">
        <v>20</v>
      </c>
      <c r="F54" s="250">
        <v>2.4</v>
      </c>
      <c r="G54" s="250">
        <f t="shared" si="1"/>
        <v>48</v>
      </c>
    </row>
    <row r="55" spans="1:7" ht="12.75" customHeight="1">
      <c r="A55" s="299">
        <v>25</v>
      </c>
      <c r="B55" s="301"/>
      <c r="C55" s="303"/>
      <c r="D55" s="307" t="s">
        <v>63</v>
      </c>
      <c r="E55" s="251">
        <v>2</v>
      </c>
      <c r="F55" s="250">
        <v>8</v>
      </c>
      <c r="G55" s="250">
        <f t="shared" si="1"/>
        <v>16</v>
      </c>
    </row>
    <row r="56" spans="1:7">
      <c r="A56" s="300"/>
      <c r="B56" s="302"/>
      <c r="C56" s="304"/>
      <c r="D56" s="308"/>
      <c r="E56" s="251">
        <v>20</v>
      </c>
      <c r="F56" s="250">
        <v>2.4</v>
      </c>
      <c r="G56" s="250">
        <f t="shared" si="1"/>
        <v>48</v>
      </c>
    </row>
    <row r="57" spans="1:7" ht="12.75" customHeight="1">
      <c r="A57" s="299">
        <v>26</v>
      </c>
      <c r="B57" s="301"/>
      <c r="C57" s="303"/>
      <c r="D57" s="307" t="s">
        <v>63</v>
      </c>
      <c r="E57" s="251">
        <v>2</v>
      </c>
      <c r="F57" s="250">
        <v>8</v>
      </c>
      <c r="G57" s="250">
        <f t="shared" si="1"/>
        <v>16</v>
      </c>
    </row>
    <row r="58" spans="1:7">
      <c r="A58" s="300"/>
      <c r="B58" s="302"/>
      <c r="C58" s="304"/>
      <c r="D58" s="308"/>
      <c r="E58" s="251">
        <v>20</v>
      </c>
      <c r="F58" s="250">
        <v>2.4</v>
      </c>
      <c r="G58" s="250">
        <f t="shared" si="1"/>
        <v>48</v>
      </c>
    </row>
    <row r="59" spans="1:7" ht="12.75" customHeight="1">
      <c r="A59" s="299">
        <v>27</v>
      </c>
      <c r="B59" s="301"/>
      <c r="C59" s="303"/>
      <c r="D59" s="307" t="s">
        <v>63</v>
      </c>
      <c r="E59" s="251">
        <v>2</v>
      </c>
      <c r="F59" s="250">
        <v>8</v>
      </c>
      <c r="G59" s="250">
        <f t="shared" si="1"/>
        <v>16</v>
      </c>
    </row>
    <row r="60" spans="1:7">
      <c r="A60" s="300"/>
      <c r="B60" s="302"/>
      <c r="C60" s="304"/>
      <c r="D60" s="308"/>
      <c r="E60" s="251">
        <v>20</v>
      </c>
      <c r="F60" s="250">
        <v>2.4</v>
      </c>
      <c r="G60" s="250">
        <f t="shared" si="1"/>
        <v>48</v>
      </c>
    </row>
    <row r="61" spans="1:7" ht="12.75" customHeight="1">
      <c r="A61" s="299">
        <v>28</v>
      </c>
      <c r="B61" s="301"/>
      <c r="C61" s="303"/>
      <c r="D61" s="307" t="s">
        <v>63</v>
      </c>
      <c r="E61" s="251">
        <v>2</v>
      </c>
      <c r="F61" s="250">
        <v>8</v>
      </c>
      <c r="G61" s="250">
        <f t="shared" si="1"/>
        <v>16</v>
      </c>
    </row>
    <row r="62" spans="1:7">
      <c r="A62" s="300"/>
      <c r="B62" s="302"/>
      <c r="C62" s="304"/>
      <c r="D62" s="308"/>
      <c r="E62" s="251">
        <v>20</v>
      </c>
      <c r="F62" s="250">
        <v>2.4</v>
      </c>
      <c r="G62" s="250">
        <f t="shared" si="1"/>
        <v>48</v>
      </c>
    </row>
    <row r="63" spans="1:7" ht="12.75" customHeight="1">
      <c r="A63" s="299">
        <v>29</v>
      </c>
      <c r="B63" s="301"/>
      <c r="C63" s="303"/>
      <c r="D63" s="307" t="s">
        <v>63</v>
      </c>
      <c r="E63" s="251">
        <v>2</v>
      </c>
      <c r="F63" s="250">
        <v>8</v>
      </c>
      <c r="G63" s="250">
        <f t="shared" si="1"/>
        <v>16</v>
      </c>
    </row>
    <row r="64" spans="1:7">
      <c r="A64" s="300"/>
      <c r="B64" s="302"/>
      <c r="C64" s="304"/>
      <c r="D64" s="308"/>
      <c r="E64" s="251">
        <v>20</v>
      </c>
      <c r="F64" s="250">
        <v>2.4</v>
      </c>
      <c r="G64" s="250">
        <f t="shared" si="1"/>
        <v>48</v>
      </c>
    </row>
    <row r="65" spans="1:7" ht="12.75" customHeight="1">
      <c r="A65" s="299">
        <v>30</v>
      </c>
      <c r="B65" s="301"/>
      <c r="C65" s="303"/>
      <c r="D65" s="307" t="s">
        <v>63</v>
      </c>
      <c r="E65" s="251">
        <v>2</v>
      </c>
      <c r="F65" s="250">
        <v>8</v>
      </c>
      <c r="G65" s="250">
        <f t="shared" si="1"/>
        <v>16</v>
      </c>
    </row>
    <row r="66" spans="1:7">
      <c r="A66" s="300"/>
      <c r="B66" s="302"/>
      <c r="C66" s="304"/>
      <c r="D66" s="308"/>
      <c r="E66" s="251">
        <v>20</v>
      </c>
      <c r="F66" s="250">
        <v>2.4</v>
      </c>
      <c r="G66" s="250">
        <f t="shared" si="1"/>
        <v>48</v>
      </c>
    </row>
    <row r="67" spans="1:7" ht="12.75" customHeight="1">
      <c r="A67" s="299">
        <v>31</v>
      </c>
      <c r="B67" s="301"/>
      <c r="C67" s="303"/>
      <c r="D67" s="307" t="s">
        <v>63</v>
      </c>
      <c r="E67" s="251">
        <v>2</v>
      </c>
      <c r="F67" s="250">
        <v>8</v>
      </c>
      <c r="G67" s="250">
        <f t="shared" si="1"/>
        <v>16</v>
      </c>
    </row>
    <row r="68" spans="1:7">
      <c r="A68" s="300"/>
      <c r="B68" s="302"/>
      <c r="C68" s="304"/>
      <c r="D68" s="308"/>
      <c r="E68" s="251">
        <v>20</v>
      </c>
      <c r="F68" s="250">
        <v>2.4</v>
      </c>
      <c r="G68" s="250">
        <f t="shared" si="1"/>
        <v>48</v>
      </c>
    </row>
    <row r="69" spans="1:7" ht="12.75" customHeight="1">
      <c r="A69" s="299">
        <v>32</v>
      </c>
      <c r="B69" s="301"/>
      <c r="C69" s="303"/>
      <c r="D69" s="307" t="s">
        <v>63</v>
      </c>
      <c r="E69" s="251">
        <v>2</v>
      </c>
      <c r="F69" s="250">
        <v>8</v>
      </c>
      <c r="G69" s="250">
        <f t="shared" si="1"/>
        <v>16</v>
      </c>
    </row>
    <row r="70" spans="1:7">
      <c r="A70" s="300"/>
      <c r="B70" s="302"/>
      <c r="C70" s="304"/>
      <c r="D70" s="308"/>
      <c r="E70" s="251">
        <v>20</v>
      </c>
      <c r="F70" s="250">
        <v>2.4</v>
      </c>
      <c r="G70" s="250">
        <f t="shared" si="1"/>
        <v>48</v>
      </c>
    </row>
    <row r="71" spans="1:7" ht="12.75" customHeight="1">
      <c r="A71" s="299">
        <v>33</v>
      </c>
      <c r="B71" s="301"/>
      <c r="C71" s="303"/>
      <c r="D71" s="307" t="s">
        <v>63</v>
      </c>
      <c r="E71" s="251">
        <v>2</v>
      </c>
      <c r="F71" s="250">
        <v>8</v>
      </c>
      <c r="G71" s="250">
        <f t="shared" ref="G71:G84" si="2">ROUND(E71*F71,2)</f>
        <v>16</v>
      </c>
    </row>
    <row r="72" spans="1:7">
      <c r="A72" s="300"/>
      <c r="B72" s="302"/>
      <c r="C72" s="304"/>
      <c r="D72" s="308"/>
      <c r="E72" s="251">
        <v>20</v>
      </c>
      <c r="F72" s="250">
        <v>2.4</v>
      </c>
      <c r="G72" s="250">
        <f t="shared" si="2"/>
        <v>48</v>
      </c>
    </row>
    <row r="73" spans="1:7" ht="12.75" customHeight="1">
      <c r="A73" s="299">
        <v>34</v>
      </c>
      <c r="B73" s="301"/>
      <c r="C73" s="303"/>
      <c r="D73" s="307" t="s">
        <v>63</v>
      </c>
      <c r="E73" s="251">
        <v>2</v>
      </c>
      <c r="F73" s="250">
        <v>8</v>
      </c>
      <c r="G73" s="250">
        <f t="shared" si="2"/>
        <v>16</v>
      </c>
    </row>
    <row r="74" spans="1:7">
      <c r="A74" s="300"/>
      <c r="B74" s="302"/>
      <c r="C74" s="304"/>
      <c r="D74" s="308"/>
      <c r="E74" s="251">
        <v>20</v>
      </c>
      <c r="F74" s="250">
        <v>2.4</v>
      </c>
      <c r="G74" s="250">
        <f t="shared" si="2"/>
        <v>48</v>
      </c>
    </row>
    <row r="75" spans="1:7" ht="12.75" customHeight="1">
      <c r="A75" s="299">
        <v>35</v>
      </c>
      <c r="B75" s="301"/>
      <c r="C75" s="303"/>
      <c r="D75" s="307" t="s">
        <v>63</v>
      </c>
      <c r="E75" s="251">
        <v>2</v>
      </c>
      <c r="F75" s="250">
        <v>8</v>
      </c>
      <c r="G75" s="250">
        <f t="shared" si="2"/>
        <v>16</v>
      </c>
    </row>
    <row r="76" spans="1:7">
      <c r="A76" s="300"/>
      <c r="B76" s="302"/>
      <c r="C76" s="304"/>
      <c r="D76" s="308"/>
      <c r="E76" s="251">
        <v>20</v>
      </c>
      <c r="F76" s="250">
        <v>2.4</v>
      </c>
      <c r="G76" s="250">
        <f t="shared" si="2"/>
        <v>48</v>
      </c>
    </row>
    <row r="77" spans="1:7" ht="12.75" customHeight="1">
      <c r="A77" s="299">
        <v>36</v>
      </c>
      <c r="B77" s="301"/>
      <c r="C77" s="303"/>
      <c r="D77" s="307" t="s">
        <v>63</v>
      </c>
      <c r="E77" s="251">
        <v>2</v>
      </c>
      <c r="F77" s="250">
        <v>8</v>
      </c>
      <c r="G77" s="250">
        <f t="shared" si="2"/>
        <v>16</v>
      </c>
    </row>
    <row r="78" spans="1:7">
      <c r="A78" s="300"/>
      <c r="B78" s="302"/>
      <c r="C78" s="304"/>
      <c r="D78" s="308"/>
      <c r="E78" s="251">
        <v>20</v>
      </c>
      <c r="F78" s="250">
        <v>2.4</v>
      </c>
      <c r="G78" s="250">
        <f t="shared" si="2"/>
        <v>48</v>
      </c>
    </row>
    <row r="79" spans="1:7" ht="12.75" customHeight="1">
      <c r="A79" s="299">
        <v>37</v>
      </c>
      <c r="B79" s="301"/>
      <c r="C79" s="303"/>
      <c r="D79" s="307" t="s">
        <v>63</v>
      </c>
      <c r="E79" s="251">
        <v>2</v>
      </c>
      <c r="F79" s="250">
        <v>8</v>
      </c>
      <c r="G79" s="250">
        <f t="shared" si="2"/>
        <v>16</v>
      </c>
    </row>
    <row r="80" spans="1:7">
      <c r="A80" s="300"/>
      <c r="B80" s="302"/>
      <c r="C80" s="304"/>
      <c r="D80" s="308"/>
      <c r="E80" s="251">
        <v>20</v>
      </c>
      <c r="F80" s="250">
        <v>2.4</v>
      </c>
      <c r="G80" s="250">
        <f t="shared" si="2"/>
        <v>48</v>
      </c>
    </row>
    <row r="81" spans="1:7">
      <c r="A81" s="299">
        <v>38</v>
      </c>
      <c r="B81" s="301"/>
      <c r="C81" s="303"/>
      <c r="D81" s="307" t="s">
        <v>62</v>
      </c>
      <c r="E81" s="251">
        <v>2</v>
      </c>
      <c r="F81" s="250">
        <v>8</v>
      </c>
      <c r="G81" s="250">
        <f t="shared" si="2"/>
        <v>16</v>
      </c>
    </row>
    <row r="82" spans="1:7">
      <c r="A82" s="300"/>
      <c r="B82" s="302"/>
      <c r="C82" s="304"/>
      <c r="D82" s="308"/>
      <c r="E82" s="251">
        <v>16</v>
      </c>
      <c r="F82" s="250">
        <v>2.4</v>
      </c>
      <c r="G82" s="250">
        <f t="shared" si="2"/>
        <v>38.4</v>
      </c>
    </row>
    <row r="83" spans="1:7">
      <c r="A83" s="299">
        <v>39</v>
      </c>
      <c r="B83" s="301"/>
      <c r="C83" s="303"/>
      <c r="D83" s="305" t="s">
        <v>61</v>
      </c>
      <c r="E83" s="251">
        <v>2</v>
      </c>
      <c r="F83" s="250">
        <v>8</v>
      </c>
      <c r="G83" s="250">
        <f t="shared" si="2"/>
        <v>16</v>
      </c>
    </row>
    <row r="84" spans="1:7">
      <c r="A84" s="300"/>
      <c r="B84" s="302"/>
      <c r="C84" s="304"/>
      <c r="D84" s="306"/>
      <c r="E84" s="251">
        <v>11</v>
      </c>
      <c r="F84" s="250">
        <v>2.4</v>
      </c>
      <c r="G84" s="250">
        <f t="shared" si="2"/>
        <v>26.4</v>
      </c>
    </row>
  </sheetData>
  <mergeCells count="158">
    <mergeCell ref="B49:B50"/>
    <mergeCell ref="C49:C50"/>
    <mergeCell ref="D49:D50"/>
    <mergeCell ref="B45:B46"/>
    <mergeCell ref="C45:C46"/>
    <mergeCell ref="D57:D58"/>
    <mergeCell ref="D51:D52"/>
    <mergeCell ref="B53:B54"/>
    <mergeCell ref="C53:C54"/>
    <mergeCell ref="D53:D54"/>
    <mergeCell ref="B55:B56"/>
    <mergeCell ref="C55:C56"/>
    <mergeCell ref="D55:D56"/>
    <mergeCell ref="C57:C58"/>
    <mergeCell ref="B51:B52"/>
    <mergeCell ref="C51:C52"/>
    <mergeCell ref="B57:B58"/>
    <mergeCell ref="A49:A50"/>
    <mergeCell ref="A51:A52"/>
    <mergeCell ref="A33:A34"/>
    <mergeCell ref="A35:A36"/>
    <mergeCell ref="A37:A38"/>
    <mergeCell ref="A39:A40"/>
    <mergeCell ref="A41:A42"/>
    <mergeCell ref="D33:D34"/>
    <mergeCell ref="B35:B36"/>
    <mergeCell ref="C35:C36"/>
    <mergeCell ref="D35:D36"/>
    <mergeCell ref="B37:B38"/>
    <mergeCell ref="C37:C38"/>
    <mergeCell ref="D37:D38"/>
    <mergeCell ref="B33:B34"/>
    <mergeCell ref="C33:C34"/>
    <mergeCell ref="D39:D40"/>
    <mergeCell ref="B41:B42"/>
    <mergeCell ref="C41:C42"/>
    <mergeCell ref="D41:D42"/>
    <mergeCell ref="B43:B44"/>
    <mergeCell ref="C43:C44"/>
    <mergeCell ref="D43:D44"/>
    <mergeCell ref="B39:B40"/>
    <mergeCell ref="A3:G3"/>
    <mergeCell ref="A6:F6"/>
    <mergeCell ref="A7:A8"/>
    <mergeCell ref="B7:B8"/>
    <mergeCell ref="C7:C8"/>
    <mergeCell ref="D7:D8"/>
    <mergeCell ref="A43:A44"/>
    <mergeCell ref="A45:A46"/>
    <mergeCell ref="A47:A48"/>
    <mergeCell ref="C39:C40"/>
    <mergeCell ref="D45:D46"/>
    <mergeCell ref="B47:B48"/>
    <mergeCell ref="C47:C48"/>
    <mergeCell ref="D47:D48"/>
    <mergeCell ref="A13:A14"/>
    <mergeCell ref="B13:B14"/>
    <mergeCell ref="C13:C14"/>
    <mergeCell ref="D13:D14"/>
    <mergeCell ref="A15:A16"/>
    <mergeCell ref="B15:B16"/>
    <mergeCell ref="C15:C16"/>
    <mergeCell ref="D15:D16"/>
    <mergeCell ref="A9:A10"/>
    <mergeCell ref="B9:B10"/>
    <mergeCell ref="C9:C10"/>
    <mergeCell ref="D9:D10"/>
    <mergeCell ref="A11:A12"/>
    <mergeCell ref="B11:B12"/>
    <mergeCell ref="C11:C12"/>
    <mergeCell ref="D11:D12"/>
    <mergeCell ref="A21:A22"/>
    <mergeCell ref="B21:B22"/>
    <mergeCell ref="C21:C22"/>
    <mergeCell ref="D21:D22"/>
    <mergeCell ref="A23:A24"/>
    <mergeCell ref="B23:B24"/>
    <mergeCell ref="C23:C24"/>
    <mergeCell ref="D23:D24"/>
    <mergeCell ref="A17:A18"/>
    <mergeCell ref="B17:B18"/>
    <mergeCell ref="C17:C18"/>
    <mergeCell ref="D17:D18"/>
    <mergeCell ref="A19:A20"/>
    <mergeCell ref="B19:B20"/>
    <mergeCell ref="C19:C20"/>
    <mergeCell ref="D19:D20"/>
    <mergeCell ref="A29:A30"/>
    <mergeCell ref="B29:B30"/>
    <mergeCell ref="C29:C30"/>
    <mergeCell ref="D29:D30"/>
    <mergeCell ref="A31:A32"/>
    <mergeCell ref="B31:B32"/>
    <mergeCell ref="C31:C32"/>
    <mergeCell ref="D31:D32"/>
    <mergeCell ref="A25:A26"/>
    <mergeCell ref="B25:B26"/>
    <mergeCell ref="C25:C26"/>
    <mergeCell ref="D25:D26"/>
    <mergeCell ref="A27:A28"/>
    <mergeCell ref="B27:B28"/>
    <mergeCell ref="C27:C28"/>
    <mergeCell ref="D27:D28"/>
    <mergeCell ref="A61:A62"/>
    <mergeCell ref="B61:B62"/>
    <mergeCell ref="C61:C62"/>
    <mergeCell ref="D61:D62"/>
    <mergeCell ref="A59:A60"/>
    <mergeCell ref="B59:B60"/>
    <mergeCell ref="C59:C60"/>
    <mergeCell ref="D59:D60"/>
    <mergeCell ref="A53:A54"/>
    <mergeCell ref="A55:A56"/>
    <mergeCell ref="A57:A58"/>
    <mergeCell ref="A67:A68"/>
    <mergeCell ref="B67:B68"/>
    <mergeCell ref="C67:C68"/>
    <mergeCell ref="D67:D68"/>
    <mergeCell ref="A69:A70"/>
    <mergeCell ref="B69:B70"/>
    <mergeCell ref="C69:C70"/>
    <mergeCell ref="D69:D70"/>
    <mergeCell ref="A63:A64"/>
    <mergeCell ref="B63:B64"/>
    <mergeCell ref="C63:C64"/>
    <mergeCell ref="D63:D64"/>
    <mergeCell ref="A65:A66"/>
    <mergeCell ref="B65:B66"/>
    <mergeCell ref="C65:C66"/>
    <mergeCell ref="D65:D66"/>
    <mergeCell ref="A75:A76"/>
    <mergeCell ref="B75:B76"/>
    <mergeCell ref="C75:C76"/>
    <mergeCell ref="D75:D76"/>
    <mergeCell ref="A77:A78"/>
    <mergeCell ref="B77:B78"/>
    <mergeCell ref="C77:C78"/>
    <mergeCell ref="D77:D78"/>
    <mergeCell ref="A71:A72"/>
    <mergeCell ref="B71:B72"/>
    <mergeCell ref="C71:C72"/>
    <mergeCell ref="D71:D72"/>
    <mergeCell ref="A73:A74"/>
    <mergeCell ref="B73:B74"/>
    <mergeCell ref="C73:C74"/>
    <mergeCell ref="D73:D74"/>
    <mergeCell ref="A83:A84"/>
    <mergeCell ref="B83:B84"/>
    <mergeCell ref="C83:C84"/>
    <mergeCell ref="D83:D84"/>
    <mergeCell ref="A79:A80"/>
    <mergeCell ref="B79:B80"/>
    <mergeCell ref="C79:C80"/>
    <mergeCell ref="D79:D80"/>
    <mergeCell ref="A81:A82"/>
    <mergeCell ref="B81:B82"/>
    <mergeCell ref="C81:C82"/>
    <mergeCell ref="D81:D82"/>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12</vt:i4>
      </vt:variant>
    </vt:vector>
  </HeadingPairs>
  <TitlesOfParts>
    <vt:vector size="19" baseType="lpstr">
      <vt:lpstr>VP maijs</vt:lpstr>
      <vt:lpstr>1.tabula</vt:lpstr>
      <vt:lpstr> 2.tabula</vt:lpstr>
      <vt:lpstr>2.tabula</vt:lpstr>
      <vt:lpstr>3.tabula</vt:lpstr>
      <vt:lpstr>4.tabula</vt:lpstr>
      <vt:lpstr>6.tabula</vt:lpstr>
      <vt:lpstr>' 2.tabula'!Print_Area</vt:lpstr>
      <vt:lpstr>'1.tabula'!Print_Area</vt:lpstr>
      <vt:lpstr>'2.tabula'!Print_Area</vt:lpstr>
      <vt:lpstr>'3.tabula'!Print_Area</vt:lpstr>
      <vt:lpstr>'6.tabula'!Print_Area</vt:lpstr>
      <vt:lpstr>' 2.tabula'!Print_Titles</vt:lpstr>
      <vt:lpstr>'1.tabula'!Print_Titles</vt:lpstr>
      <vt:lpstr>'2.tabula'!Print_Titles</vt:lpstr>
      <vt:lpstr>'3.tabula'!Print_Titles</vt:lpstr>
      <vt:lpstr>'4.tabula'!Print_Titles</vt:lpstr>
      <vt:lpstr>'6.tabula'!Print_Titles</vt:lpstr>
      <vt:lpstr>'VP maijs'!Print_Titles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2024-06-27T13:47:33Z</cp:lastPrinted>
  <dcterms:created xsi:type="dcterms:W3CDTF">2021-01-18T07:02:06Z</dcterms:created>
  <dcterms:modified xsi:type="dcterms:W3CDTF">2024-06-27T14:07:01Z</dcterms:modified>
</cp:coreProperties>
</file>