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C:\Users\igors.silantjevs\Desktop\"/>
    </mc:Choice>
  </mc:AlternateContent>
  <xr:revisionPtr revIDLastSave="0" documentId="8_{5A827BD6-A8F1-4494-8351-03BBE25249A3}" xr6:coauthVersionLast="36" xr6:coauthVersionMax="36" xr10:uidLastSave="{00000000-0000-0000-0000-000000000000}"/>
  <bookViews>
    <workbookView xWindow="-28920" yWindow="-120" windowWidth="29040" windowHeight="15720" xr2:uid="{00000000-000D-0000-FFFF-FFFF00000000}"/>
  </bookViews>
  <sheets>
    <sheet name="I. Urga" sheetId="1" r:id="rId1"/>
  </sheets>
  <definedNames>
    <definedName name="PPP">#REF!</definedName>
    <definedName name="q" localSheetId="0">#REF!</definedName>
    <definedName name="q">#REF!</definedName>
    <definedName name="s">#REF!</definedName>
    <definedName name="ssss" localSheetId="0">#REF!</definedName>
    <definedName name="ssss">#REF!</definedName>
    <definedName name="Valsts_policijas_amatpersonas_ar_speciālo_dienesta_pakāpi_dalība_Eiropas_Savienības_policijas_misijā_Gruzijā__EUMM_GEORGIA_________M.Štange__līdz_2019.gada_28.februārim" localSheetId="0">#REF!</definedName>
    <definedName name="Valsts_policijas_amatpersonas_ar_speciālo_dienesta_pakāpi_dalība_Eiropas_Savienības_policijas_misijā_Gruzijā__EUMM_GEORGIA_________M.Štange__līdz_2019.gada_28.februārim">#REF!</definedName>
    <definedName name="z" localSheetId="0">#REF!</definedName>
    <definedName name="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 i="1" l="1"/>
  <c r="C14" i="1"/>
  <c r="C25" i="1"/>
  <c r="C21" i="1"/>
  <c r="C12" i="1" l="1"/>
  <c r="C8" i="1"/>
  <c r="C24" i="1" l="1"/>
  <c r="C22" i="1" l="1"/>
  <c r="C20" i="1" s="1"/>
  <c r="C10" i="1"/>
  <c r="C7" i="1"/>
  <c r="C23" i="1"/>
  <c r="C19" i="1" l="1"/>
  <c r="C6" i="1"/>
</calcChain>
</file>

<file path=xl/sharedStrings.xml><?xml version="1.0" encoding="utf-8"?>
<sst xmlns="http://schemas.openxmlformats.org/spreadsheetml/2006/main" count="26" uniqueCount="20">
  <si>
    <t>IZDEVUMU APRĒĶINS</t>
  </si>
  <si>
    <t>euro</t>
  </si>
  <si>
    <t>Izdevumi kopā</t>
  </si>
  <si>
    <t>1000</t>
  </si>
  <si>
    <t>Atlīdzība</t>
  </si>
  <si>
    <t>2000</t>
  </si>
  <si>
    <t>Preces un pakalpojumi</t>
  </si>
  <si>
    <t>2025.gads</t>
  </si>
  <si>
    <r>
      <t xml:space="preserve">Pārējie komandējumu un darba braucienu izdevumi
Ceļa izdevumi:
Vienam braucieniem un bagāžai 560,00 </t>
    </r>
    <r>
      <rPr>
        <i/>
        <sz val="10"/>
        <rFont val="Times New Roman"/>
        <family val="1"/>
        <charset val="186"/>
      </rPr>
      <t xml:space="preserve">euro;
</t>
    </r>
    <r>
      <rPr>
        <sz val="10"/>
        <rFont val="Times New Roman"/>
        <family val="1"/>
        <charset val="186"/>
      </rPr>
      <t xml:space="preserve">Brauciens no dienesta vietas uz Latviju, kā arī reizi kalendāra gadā dodoties atvaļinājumā uz Latviju un atgriežoties no Latvijas. 
Apdrošināšana par ceļojuma dienām 2,00 </t>
    </r>
    <r>
      <rPr>
        <i/>
        <sz val="10"/>
        <rFont val="Times New Roman"/>
        <family val="1"/>
        <charset val="186"/>
      </rPr>
      <t>euro</t>
    </r>
    <r>
      <rPr>
        <sz val="10"/>
        <rFont val="Times New Roman"/>
        <family val="1"/>
        <charset val="186"/>
      </rPr>
      <t xml:space="preserve"> par 1 dienu
(560,00 </t>
    </r>
    <r>
      <rPr>
        <i/>
        <sz val="10"/>
        <rFont val="Times New Roman"/>
        <family val="1"/>
        <charset val="186"/>
      </rPr>
      <t>euro</t>
    </r>
    <r>
      <rPr>
        <sz val="10"/>
        <rFont val="Times New Roman"/>
        <family val="1"/>
        <charset val="186"/>
      </rPr>
      <t xml:space="preserve"> + 2,00 </t>
    </r>
    <r>
      <rPr>
        <i/>
        <sz val="10"/>
        <rFont val="Times New Roman"/>
        <family val="1"/>
        <charset val="186"/>
      </rPr>
      <t>euro</t>
    </r>
    <r>
      <rPr>
        <sz val="10"/>
        <rFont val="Times New Roman"/>
        <family val="1"/>
        <charset val="186"/>
      </rPr>
      <t xml:space="preserve">) x 3 braucieni = 1 686,00 </t>
    </r>
    <r>
      <rPr>
        <i/>
        <sz val="10"/>
        <rFont val="Times New Roman"/>
        <family val="1"/>
        <charset val="186"/>
      </rPr>
      <t>euro.</t>
    </r>
  </si>
  <si>
    <t>2026.gads</t>
  </si>
  <si>
    <r>
      <t xml:space="preserve">Valsts policijas amatpersonas ar speciālo dienesta pakāpi dalība Eiropas Savienības 
novērošanas misijā Gruzijā (EUMM GEORGIA) </t>
    </r>
    <r>
      <rPr>
        <b/>
        <sz val="10"/>
        <rFont val="Times New Roman"/>
        <family val="1"/>
        <charset val="186"/>
      </rPr>
      <t>Ivetas Urgas</t>
    </r>
    <r>
      <rPr>
        <sz val="10"/>
        <rFont val="Times New Roman"/>
        <family val="1"/>
        <charset val="186"/>
      </rPr>
      <t xml:space="preserve"> (02.10.2025.- 01.10.2026.)</t>
    </r>
  </si>
  <si>
    <t>EUMM GEORGIA   (02.10.2025. - 31.12.2025.)</t>
  </si>
  <si>
    <t>EUMM GEORGIA   (01.01.2026. - 01.10.2026.)</t>
  </si>
  <si>
    <r>
      <t xml:space="preserve">Citas normatīvajos aktos noteiktās piemaksas, kas nav iepriekš klasificētas 
Ministru kabineta 2021.gada 7.decembra noteikumos Nr.793 amatpersonai atbilstoši amata līmenim noteiktais piemaksas apmērs gadā 19 778 </t>
    </r>
    <r>
      <rPr>
        <i/>
        <sz val="10"/>
        <rFont val="Times New Roman"/>
        <family val="1"/>
        <charset val="186"/>
      </rPr>
      <t>euro</t>
    </r>
    <r>
      <rPr>
        <sz val="10"/>
        <rFont val="Times New Roman"/>
        <family val="1"/>
        <charset val="186"/>
      </rPr>
      <t xml:space="preserve"> (mēnesī 1 648,17 </t>
    </r>
    <r>
      <rPr>
        <i/>
        <sz val="10"/>
        <rFont val="Times New Roman"/>
        <family val="1"/>
        <charset val="186"/>
      </rPr>
      <t>euro</t>
    </r>
    <r>
      <rPr>
        <sz val="10"/>
        <rFont val="Times New Roman"/>
        <family val="1"/>
        <charset val="186"/>
      </rPr>
      <t xml:space="preserve">). 
(Taktiskais amata līmenis). Koeficients - 1,4;
(1 648,17 </t>
    </r>
    <r>
      <rPr>
        <i/>
        <sz val="10"/>
        <rFont val="Times New Roman"/>
        <family val="1"/>
        <charset val="186"/>
      </rPr>
      <t>euro</t>
    </r>
    <r>
      <rPr>
        <sz val="10"/>
        <rFont val="Times New Roman"/>
        <family val="1"/>
        <charset val="186"/>
      </rPr>
      <t xml:space="preserve"> × 1,4 × 1 mēn.) + (1 648,17 </t>
    </r>
    <r>
      <rPr>
        <i/>
        <sz val="10"/>
        <rFont val="Times New Roman"/>
        <family val="1"/>
        <charset val="186"/>
      </rPr>
      <t>euro</t>
    </r>
    <r>
      <rPr>
        <sz val="10"/>
        <rFont val="Times New Roman"/>
        <family val="1"/>
        <charset val="186"/>
      </rPr>
      <t xml:space="preserve"> × 1,4 : 31 d. × 30 d.) = 4 540,44 </t>
    </r>
    <r>
      <rPr>
        <i/>
        <sz val="10"/>
        <rFont val="Times New Roman"/>
        <family val="1"/>
        <charset val="186"/>
      </rPr>
      <t>euro</t>
    </r>
  </si>
  <si>
    <r>
      <t xml:space="preserve">Darba devēja valsts sociālās apdrošināšanas obligātās iemaksas
23,59 % no EKK 1149 summas
(4 540,44 </t>
    </r>
    <r>
      <rPr>
        <i/>
        <sz val="10"/>
        <color theme="1"/>
        <rFont val="Times New Roman"/>
        <family val="1"/>
        <charset val="186"/>
      </rPr>
      <t xml:space="preserve">euro </t>
    </r>
    <r>
      <rPr>
        <sz val="10"/>
        <color theme="1"/>
        <rFont val="Times New Roman"/>
        <family val="1"/>
        <charset val="186"/>
      </rPr>
      <t xml:space="preserve">× 23,59 %) = 1 071,09 </t>
    </r>
    <r>
      <rPr>
        <i/>
        <sz val="10"/>
        <color theme="1"/>
        <rFont val="Times New Roman"/>
        <family val="1"/>
        <charset val="186"/>
      </rPr>
      <t>euro</t>
    </r>
  </si>
  <si>
    <r>
      <t xml:space="preserve">Citas normatīvajos aktos noteiktās piemaksas, kas nav iepriekš klasificētas Ministru kabineta 2021.gada 7.decembra noteikumos Nr.793 amatpersonai atbilstoši amata līmenim noteiktais piemaksas apmērs gadā 19 778 </t>
    </r>
    <r>
      <rPr>
        <i/>
        <sz val="10"/>
        <color theme="1"/>
        <rFont val="Times New Roman"/>
        <family val="1"/>
        <charset val="186"/>
      </rPr>
      <t xml:space="preserve">euro </t>
    </r>
    <r>
      <rPr>
        <sz val="10"/>
        <color theme="1"/>
        <rFont val="Times New Roman"/>
        <family val="1"/>
        <charset val="186"/>
      </rPr>
      <t xml:space="preserve">(mēnesī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10 mēn.) + (1 648,17 </t>
    </r>
    <r>
      <rPr>
        <i/>
        <sz val="10"/>
        <color theme="1"/>
        <rFont val="Times New Roman"/>
        <family val="1"/>
        <charset val="186"/>
      </rPr>
      <t>euro</t>
    </r>
    <r>
      <rPr>
        <sz val="10"/>
        <color theme="1"/>
        <rFont val="Times New Roman"/>
        <family val="1"/>
        <charset val="186"/>
      </rPr>
      <t xml:space="preserve"> × 1,4 : 31 d. × 1 d.) =  23 148,81 </t>
    </r>
    <r>
      <rPr>
        <i/>
        <sz val="10"/>
        <color theme="1"/>
        <rFont val="Times New Roman"/>
        <family val="1"/>
        <charset val="186"/>
      </rPr>
      <t>euro</t>
    </r>
  </si>
  <si>
    <r>
      <t xml:space="preserve">Darba devēja valsts sociālās apdrošināšanas obligātās iemaksas
23,59% no EKK 1149 summas
(23 148,81 </t>
    </r>
    <r>
      <rPr>
        <i/>
        <sz val="10"/>
        <color theme="1"/>
        <rFont val="Times New Roman"/>
        <family val="1"/>
        <charset val="186"/>
      </rPr>
      <t xml:space="preserve">euro </t>
    </r>
    <r>
      <rPr>
        <sz val="10"/>
        <color theme="1"/>
        <rFont val="Times New Roman"/>
        <family val="1"/>
        <charset val="186"/>
      </rPr>
      <t xml:space="preserve">× 23,59 %) = 5 460,80 </t>
    </r>
    <r>
      <rPr>
        <i/>
        <sz val="10"/>
        <color theme="1"/>
        <rFont val="Times New Roman"/>
        <family val="1"/>
        <charset val="186"/>
      </rPr>
      <t>euro</t>
    </r>
  </si>
  <si>
    <r>
      <t xml:space="preserve">Ārvalstīs nodarbināto amatpersonu (darbinieku) kompensācijas
Dzīvokļa (dzīvojamās telpas) īres un citi pakalpojumi, kas saistīti ar dzīvojamās telpas lietošanu
gadā 11 895,21 </t>
    </r>
    <r>
      <rPr>
        <i/>
        <sz val="10"/>
        <rFont val="Times New Roman"/>
        <family val="1"/>
        <charset val="186"/>
      </rPr>
      <t>euro</t>
    </r>
    <r>
      <rPr>
        <sz val="10"/>
        <rFont val="Times New Roman"/>
        <family val="1"/>
        <charset val="186"/>
      </rPr>
      <t xml:space="preserve"> (mēnesī 991,27 </t>
    </r>
    <r>
      <rPr>
        <i/>
        <sz val="10"/>
        <rFont val="Times New Roman"/>
        <family val="1"/>
        <charset val="186"/>
      </rPr>
      <t>euro</t>
    </r>
    <r>
      <rPr>
        <sz val="10"/>
        <rFont val="Times New Roman"/>
        <family val="1"/>
        <charset val="186"/>
      </rPr>
      <t xml:space="preserve">)
(11 895,21 </t>
    </r>
    <r>
      <rPr>
        <i/>
        <sz val="10"/>
        <rFont val="Times New Roman"/>
        <family val="1"/>
        <charset val="186"/>
      </rPr>
      <t>euro</t>
    </r>
    <r>
      <rPr>
        <sz val="10"/>
        <rFont val="Times New Roman"/>
        <family val="1"/>
        <charset val="186"/>
      </rPr>
      <t xml:space="preserve"> : 12 mēn. × 9 mēn.) + (991,27 </t>
    </r>
    <r>
      <rPr>
        <i/>
        <sz val="10"/>
        <rFont val="Times New Roman"/>
        <family val="1"/>
        <charset val="186"/>
      </rPr>
      <t>euro</t>
    </r>
    <r>
      <rPr>
        <sz val="10"/>
        <rFont val="Times New Roman"/>
        <family val="1"/>
        <charset val="186"/>
      </rPr>
      <t xml:space="preserve">: 31 d. × 1 d.)  =  8 953,38 </t>
    </r>
    <r>
      <rPr>
        <i/>
        <sz val="10"/>
        <rFont val="Times New Roman"/>
        <family val="1"/>
        <charset val="186"/>
      </rPr>
      <t>euro.</t>
    </r>
  </si>
  <si>
    <r>
      <t xml:space="preserve">Formas tērpi un speciālais apģērbs
Saskaņā Valsts policijas 2024.gada 12.jūnija iekšējiem noteikumiem Nr.8.“Noteikumi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rFont val="Times New Roman"/>
        <family val="1"/>
        <charset val="186"/>
      </rPr>
      <t xml:space="preserve">Formas tērpa atjaunošanas izdevumi sastāda 973,00 </t>
    </r>
    <r>
      <rPr>
        <b/>
        <i/>
        <sz val="10"/>
        <rFont val="Times New Roman"/>
        <family val="1"/>
        <charset val="186"/>
      </rPr>
      <t>euro</t>
    </r>
    <r>
      <rPr>
        <b/>
        <sz val="10"/>
        <rFont val="Times New Roman"/>
        <family val="1"/>
        <charset val="186"/>
      </rPr>
      <t xml:space="preserve">, tai skaitā:
</t>
    </r>
    <r>
      <rPr>
        <sz val="10"/>
        <rFont val="Times New Roman"/>
        <family val="1"/>
        <charset val="186"/>
      </rPr>
      <t xml:space="preserve">Jaka - 127,05 </t>
    </r>
    <r>
      <rPr>
        <i/>
        <sz val="10"/>
        <rFont val="Times New Roman"/>
        <family val="1"/>
        <charset val="186"/>
      </rPr>
      <t>euro</t>
    </r>
    <r>
      <rPr>
        <sz val="10"/>
        <rFont val="Times New Roman"/>
        <family val="1"/>
        <charset val="186"/>
      </rPr>
      <t xml:space="preserve">;
Pulovers - 72,60 </t>
    </r>
    <r>
      <rPr>
        <i/>
        <sz val="10"/>
        <rFont val="Times New Roman"/>
        <family val="1"/>
        <charset val="186"/>
      </rPr>
      <t>euro</t>
    </r>
    <r>
      <rPr>
        <sz val="10"/>
        <rFont val="Times New Roman"/>
        <family val="1"/>
        <charset val="186"/>
      </rPr>
      <t xml:space="preserve">;
Sporta tērps - 129,47 </t>
    </r>
    <r>
      <rPr>
        <i/>
        <sz val="10"/>
        <rFont val="Times New Roman"/>
        <family val="1"/>
        <charset val="186"/>
      </rPr>
      <t>euro</t>
    </r>
    <r>
      <rPr>
        <sz val="10"/>
        <rFont val="Times New Roman"/>
        <family val="1"/>
        <charset val="186"/>
      </rPr>
      <t xml:space="preserve">;
Zeķes - 6,05 </t>
    </r>
    <r>
      <rPr>
        <i/>
        <sz val="10"/>
        <rFont val="Times New Roman"/>
        <family val="1"/>
        <charset val="186"/>
      </rPr>
      <t>euro</t>
    </r>
    <r>
      <rPr>
        <sz val="10"/>
        <rFont val="Times New Roman"/>
        <family val="1"/>
        <charset val="186"/>
      </rPr>
      <t xml:space="preserve"> × 3 pāri = 18,15 </t>
    </r>
    <r>
      <rPr>
        <i/>
        <sz val="10"/>
        <rFont val="Times New Roman"/>
        <family val="1"/>
        <charset val="186"/>
      </rPr>
      <t>euro</t>
    </r>
    <r>
      <rPr>
        <sz val="10"/>
        <rFont val="Times New Roman"/>
        <family val="1"/>
        <charset val="186"/>
      </rPr>
      <t xml:space="preserve">;
Zeķes - 15,73 </t>
    </r>
    <r>
      <rPr>
        <i/>
        <sz val="10"/>
        <rFont val="Times New Roman"/>
        <family val="1"/>
        <charset val="186"/>
      </rPr>
      <t>euro</t>
    </r>
    <r>
      <rPr>
        <sz val="10"/>
        <rFont val="Times New Roman"/>
        <family val="1"/>
        <charset val="186"/>
      </rPr>
      <t xml:space="preserve"> × 3 pāri = 47,19</t>
    </r>
    <r>
      <rPr>
        <i/>
        <sz val="10"/>
        <rFont val="Times New Roman"/>
        <family val="1"/>
        <charset val="186"/>
      </rPr>
      <t xml:space="preserve"> euro</t>
    </r>
    <r>
      <rPr>
        <sz val="10"/>
        <rFont val="Times New Roman"/>
        <family val="1"/>
        <charset val="186"/>
      </rPr>
      <t xml:space="preserve">; 
Šņorzābaki - 139,15 </t>
    </r>
    <r>
      <rPr>
        <i/>
        <sz val="10"/>
        <rFont val="Times New Roman"/>
        <family val="1"/>
        <charset val="186"/>
      </rPr>
      <t>euro</t>
    </r>
    <r>
      <rPr>
        <sz val="10"/>
        <rFont val="Times New Roman"/>
        <family val="1"/>
        <charset val="186"/>
      </rPr>
      <t>;
Sporta apavi - 96,80</t>
    </r>
    <r>
      <rPr>
        <i/>
        <sz val="10"/>
        <rFont val="Times New Roman"/>
        <family val="1"/>
        <charset val="186"/>
      </rPr>
      <t xml:space="preserve"> euro</t>
    </r>
    <r>
      <rPr>
        <sz val="10"/>
        <rFont val="Times New Roman"/>
        <family val="1"/>
        <charset val="186"/>
      </rPr>
      <t xml:space="preserve">;
Termoss - 36,30 </t>
    </r>
    <r>
      <rPr>
        <i/>
        <sz val="10"/>
        <rFont val="Times New Roman"/>
        <family val="1"/>
        <charset val="186"/>
      </rPr>
      <t>euro</t>
    </r>
    <r>
      <rPr>
        <sz val="10"/>
        <rFont val="Times New Roman"/>
        <family val="1"/>
        <charset val="186"/>
      </rPr>
      <t xml:space="preserve">;
Bikses - 78,65 </t>
    </r>
    <r>
      <rPr>
        <i/>
        <sz val="10"/>
        <rFont val="Times New Roman"/>
        <family val="1"/>
        <charset val="186"/>
      </rPr>
      <t>euro</t>
    </r>
    <r>
      <rPr>
        <sz val="10"/>
        <rFont val="Times New Roman"/>
        <family val="1"/>
        <charset val="186"/>
      </rPr>
      <t xml:space="preserve"> ×  2.gab. = 157,30</t>
    </r>
    <r>
      <rPr>
        <i/>
        <sz val="10"/>
        <rFont val="Times New Roman"/>
        <family val="1"/>
        <charset val="186"/>
      </rPr>
      <t xml:space="preserve"> euro</t>
    </r>
    <r>
      <rPr>
        <sz val="10"/>
        <rFont val="Times New Roman"/>
        <family val="1"/>
        <charset val="186"/>
      </rPr>
      <t xml:space="preserve">;
Krekls ar garām piedurknēm - 78,65 </t>
    </r>
    <r>
      <rPr>
        <i/>
        <sz val="10"/>
        <rFont val="Times New Roman"/>
        <family val="1"/>
        <charset val="186"/>
      </rPr>
      <t>euro</t>
    </r>
    <r>
      <rPr>
        <sz val="10"/>
        <rFont val="Times New Roman"/>
        <family val="1"/>
        <charset val="186"/>
      </rPr>
      <t xml:space="preserve">;
Krekls ar īsām piedurknēm - 70,18 </t>
    </r>
    <r>
      <rPr>
        <i/>
        <sz val="10"/>
        <rFont val="Times New Roman"/>
        <family val="1"/>
        <charset val="186"/>
      </rPr>
      <t>euro</t>
    </r>
    <r>
      <rPr>
        <sz val="10"/>
        <rFont val="Times New Roman"/>
        <family val="1"/>
        <charset val="186"/>
      </rPr>
      <t>.</t>
    </r>
  </si>
  <si>
    <r>
      <t xml:space="preserve">Ārvalstīs nodarbināto amatpersonu (darbinieku) kompensācijas
Dzīvokļa (dzīvojamās telpas) īres un citi pakalpojumi, kas saistīti ar dzīvojamās telpas lietošanu gadā
11 895,21 </t>
    </r>
    <r>
      <rPr>
        <i/>
        <sz val="10"/>
        <rFont val="Times New Roman"/>
        <family val="1"/>
        <charset val="186"/>
      </rPr>
      <t>euro</t>
    </r>
    <r>
      <rPr>
        <sz val="10"/>
        <rFont val="Times New Roman"/>
        <family val="1"/>
        <charset val="186"/>
      </rPr>
      <t xml:space="preserve"> (mēnesī 991,27 </t>
    </r>
    <r>
      <rPr>
        <i/>
        <sz val="10"/>
        <rFont val="Times New Roman"/>
        <family val="1"/>
        <charset val="186"/>
      </rPr>
      <t>euro</t>
    </r>
    <r>
      <rPr>
        <sz val="10"/>
        <rFont val="Times New Roman"/>
        <family val="1"/>
        <charset val="186"/>
      </rPr>
      <t xml:space="preserve">)
(11 895,21 </t>
    </r>
    <r>
      <rPr>
        <i/>
        <sz val="10"/>
        <rFont val="Times New Roman"/>
        <family val="1"/>
        <charset val="186"/>
      </rPr>
      <t>euro</t>
    </r>
    <r>
      <rPr>
        <sz val="10"/>
        <rFont val="Times New Roman"/>
        <family val="1"/>
        <charset val="186"/>
      </rPr>
      <t xml:space="preserve">: 12 mēn. × 2 mēn.) + (991,27 </t>
    </r>
    <r>
      <rPr>
        <i/>
        <sz val="10"/>
        <rFont val="Times New Roman"/>
        <family val="1"/>
        <charset val="186"/>
      </rPr>
      <t>euro</t>
    </r>
    <r>
      <rPr>
        <sz val="10"/>
        <rFont val="Times New Roman"/>
        <family val="1"/>
        <charset val="186"/>
      </rPr>
      <t xml:space="preserve">: 31 d. × 30 d.) = 2 941,83 </t>
    </r>
    <r>
      <rPr>
        <i/>
        <sz val="1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</si>
</sst>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b/>
      <sz val="10"/>
      <name val="Times New Roman"/>
      <family val="1"/>
      <charset val="186"/>
    </font>
    <font>
      <sz val="10"/>
      <color theme="1"/>
      <name val="Times New Roman"/>
      <family val="1"/>
      <charset val="186"/>
    </font>
    <font>
      <sz val="10"/>
      <name val="Times New Roman"/>
      <family val="1"/>
      <charset val="186"/>
    </font>
    <font>
      <i/>
      <sz val="10"/>
      <name val="Times New Roman"/>
      <family val="1"/>
      <charset val="186"/>
    </font>
    <font>
      <b/>
      <sz val="11"/>
      <color theme="1"/>
      <name val="Times New Roman"/>
      <family val="1"/>
      <charset val="186"/>
    </font>
    <font>
      <b/>
      <sz val="11"/>
      <name val="Times New Roman"/>
      <family val="1"/>
      <charset val="186"/>
    </font>
    <font>
      <sz val="11"/>
      <color theme="1"/>
      <name val="Times New Roman"/>
      <family val="1"/>
      <charset val="186"/>
    </font>
    <font>
      <i/>
      <sz val="10"/>
      <color theme="1"/>
      <name val="Times New Roman"/>
      <family val="1"/>
      <charset val="186"/>
    </font>
    <font>
      <b/>
      <sz val="10"/>
      <color theme="1"/>
      <name val="Times New Roman"/>
      <family val="1"/>
      <charset val="186"/>
    </font>
    <font>
      <b/>
      <i/>
      <sz val="10"/>
      <name val="Times New Roman"/>
      <family val="1"/>
      <charset val="186"/>
    </font>
    <font>
      <sz val="10"/>
      <color rgb="FF414142"/>
      <name val="Times New Roman"/>
      <family val="1"/>
      <charset val="186"/>
    </font>
    <font>
      <sz val="8"/>
      <color theme="1"/>
      <name val="Times New Roman"/>
      <family val="1"/>
      <charset val="186"/>
    </font>
  </fonts>
  <fills count="3">
    <fill>
      <patternFill patternType="none"/>
    </fill>
    <fill>
      <patternFill patternType="gray125"/>
    </fill>
    <fill>
      <patternFill patternType="solid">
        <fgColor theme="0" tint="-4.9989318521683403E-2"/>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s>
  <cellStyleXfs count="1">
    <xf numFmtId="0" fontId="0" fillId="0" borderId="0"/>
  </cellStyleXfs>
  <cellXfs count="56">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right" vertical="center"/>
    </xf>
    <xf numFmtId="0" fontId="2" fillId="0" borderId="0" xfId="0" applyFont="1" applyAlignment="1">
      <alignment wrapText="1"/>
    </xf>
    <xf numFmtId="0" fontId="4" fillId="0" borderId="0" xfId="0" applyFont="1" applyAlignment="1">
      <alignment horizontal="right"/>
    </xf>
    <xf numFmtId="0" fontId="6" fillId="2" borderId="3" xfId="0" applyFont="1" applyFill="1" applyBorder="1" applyAlignment="1">
      <alignment horizontal="right" vertical="center"/>
    </xf>
    <xf numFmtId="0" fontId="7" fillId="0" borderId="0" xfId="0" applyFont="1"/>
    <xf numFmtId="0" fontId="7" fillId="0" borderId="0" xfId="0" applyFont="1" applyAlignment="1">
      <alignment horizontal="center" vertical="center"/>
    </xf>
    <xf numFmtId="3" fontId="5" fillId="0" borderId="4" xfId="0" applyNumberFormat="1" applyFont="1" applyBorder="1" applyAlignment="1">
      <alignment horizontal="right" vertical="center"/>
    </xf>
    <xf numFmtId="2" fontId="2" fillId="0" borderId="0" xfId="0" applyNumberFormat="1" applyFont="1" applyAlignment="1">
      <alignment horizontal="center" vertical="center"/>
    </xf>
    <xf numFmtId="3" fontId="2" fillId="0" borderId="0" xfId="0" applyNumberFormat="1" applyFont="1" applyAlignment="1">
      <alignment horizontal="center" vertical="center"/>
    </xf>
    <xf numFmtId="0" fontId="3" fillId="0" borderId="5" xfId="0" applyFont="1" applyBorder="1" applyAlignment="1">
      <alignment horizontal="right" vertical="center" wrapText="1"/>
    </xf>
    <xf numFmtId="3" fontId="3" fillId="0" borderId="5" xfId="0" applyNumberFormat="1" applyFont="1" applyBorder="1" applyAlignment="1">
      <alignment horizontal="right" vertical="center"/>
    </xf>
    <xf numFmtId="0" fontId="3" fillId="0" borderId="0" xfId="0" applyFont="1" applyAlignment="1">
      <alignment horizontal="right" vertical="center"/>
    </xf>
    <xf numFmtId="0" fontId="3" fillId="0" borderId="0" xfId="0" applyFont="1" applyAlignment="1">
      <alignment horizontal="left" vertical="center" wrapText="1"/>
    </xf>
    <xf numFmtId="3" fontId="3" fillId="0" borderId="0" xfId="0" applyNumberFormat="1" applyFont="1" applyAlignment="1">
      <alignment horizontal="right" vertical="center" wrapText="1"/>
    </xf>
    <xf numFmtId="3" fontId="3" fillId="0" borderId="0" xfId="0" applyNumberFormat="1" applyFont="1" applyAlignment="1">
      <alignment horizontal="right" vertical="center"/>
    </xf>
    <xf numFmtId="0" fontId="11" fillId="0" borderId="0" xfId="0" applyFont="1" applyAlignment="1">
      <alignment vertical="center" wrapText="1"/>
    </xf>
    <xf numFmtId="3" fontId="7" fillId="0" borderId="0" xfId="0" applyNumberFormat="1" applyFont="1" applyAlignment="1">
      <alignment horizontal="left"/>
    </xf>
    <xf numFmtId="4" fontId="7" fillId="0" borderId="0" xfId="0" applyNumberFormat="1" applyFont="1" applyAlignment="1">
      <alignment horizontal="left"/>
    </xf>
    <xf numFmtId="0" fontId="2" fillId="0" borderId="0" xfId="0" applyFont="1" applyAlignment="1">
      <alignment horizontal="left" wrapText="1"/>
    </xf>
    <xf numFmtId="4" fontId="2" fillId="0" borderId="0" xfId="0" applyNumberFormat="1" applyFont="1" applyAlignment="1">
      <alignment horizontal="left" wrapText="1"/>
    </xf>
    <xf numFmtId="0" fontId="12" fillId="0" borderId="0" xfId="0" applyFont="1" applyAlignment="1">
      <alignment horizontal="right" vertical="center"/>
    </xf>
    <xf numFmtId="4" fontId="11" fillId="0" borderId="0" xfId="0" applyNumberFormat="1" applyFont="1" applyAlignment="1">
      <alignment horizontal="center" vertical="center" wrapText="1"/>
    </xf>
    <xf numFmtId="0" fontId="3" fillId="0" borderId="5" xfId="0" applyFont="1" applyBorder="1" applyAlignment="1">
      <alignment horizontal="left" vertical="center" wrapText="1"/>
    </xf>
    <xf numFmtId="3" fontId="5" fillId="0" borderId="3" xfId="0" applyNumberFormat="1" applyFont="1" applyBorder="1" applyAlignment="1">
      <alignment horizontal="right" vertical="center"/>
    </xf>
    <xf numFmtId="0" fontId="6" fillId="0" borderId="3" xfId="0" applyFont="1" applyBorder="1" applyAlignment="1">
      <alignment horizontal="left" vertical="center" wrapText="1"/>
    </xf>
    <xf numFmtId="3" fontId="5" fillId="0" borderId="3" xfId="0" applyNumberFormat="1" applyFont="1" applyBorder="1" applyAlignment="1">
      <alignment horizontal="right" vertical="center" wrapText="1"/>
    </xf>
    <xf numFmtId="0" fontId="5" fillId="0" borderId="3" xfId="0" applyFont="1" applyBorder="1" applyAlignment="1">
      <alignment horizontal="left" vertical="center" wrapText="1"/>
    </xf>
    <xf numFmtId="0" fontId="2" fillId="0" borderId="0" xfId="0" applyFont="1" applyAlignment="1">
      <alignment vertical="center"/>
    </xf>
    <xf numFmtId="0" fontId="7" fillId="0" borderId="0" xfId="0" applyFont="1" applyAlignment="1">
      <alignment vertical="center"/>
    </xf>
    <xf numFmtId="0" fontId="2" fillId="0" borderId="6" xfId="0" applyFont="1" applyBorder="1" applyAlignment="1">
      <alignment vertical="center"/>
    </xf>
    <xf numFmtId="2" fontId="2" fillId="0" borderId="6" xfId="0" applyNumberFormat="1" applyFont="1" applyBorder="1" applyAlignment="1">
      <alignment vertical="center"/>
    </xf>
    <xf numFmtId="0" fontId="3" fillId="0" borderId="3" xfId="0" applyFont="1" applyFill="1" applyBorder="1" applyAlignment="1">
      <alignment vertical="center" wrapText="1"/>
    </xf>
    <xf numFmtId="0" fontId="3" fillId="0" borderId="3" xfId="0" applyFont="1" applyFill="1" applyBorder="1" applyAlignment="1">
      <alignment horizontal="justify" vertical="center" wrapText="1"/>
    </xf>
    <xf numFmtId="3" fontId="2" fillId="0" borderId="3" xfId="0" applyNumberFormat="1" applyFont="1" applyFill="1" applyBorder="1" applyAlignment="1">
      <alignment horizontal="right" vertical="center"/>
    </xf>
    <xf numFmtId="0" fontId="2" fillId="0" borderId="3" xfId="0" applyFont="1" applyFill="1" applyBorder="1" applyAlignment="1">
      <alignment vertical="center" wrapText="1"/>
    </xf>
    <xf numFmtId="0" fontId="1" fillId="0" borderId="3" xfId="0" applyFont="1" applyFill="1" applyBorder="1" applyAlignment="1">
      <alignment horizontal="left" vertical="center" wrapText="1"/>
    </xf>
    <xf numFmtId="3" fontId="9" fillId="0" borderId="3" xfId="0" applyNumberFormat="1" applyFont="1" applyFill="1" applyBorder="1" applyAlignment="1">
      <alignment horizontal="right" vertical="center" wrapText="1"/>
    </xf>
    <xf numFmtId="0" fontId="3" fillId="0" borderId="3" xfId="0" applyFont="1" applyFill="1" applyBorder="1" applyAlignment="1">
      <alignment horizontal="right" vertical="center" wrapText="1"/>
    </xf>
    <xf numFmtId="0" fontId="2" fillId="0" borderId="3" xfId="0" applyFont="1" applyFill="1" applyBorder="1" applyAlignment="1">
      <alignment horizontal="right" vertical="center"/>
    </xf>
    <xf numFmtId="0" fontId="2" fillId="0" borderId="3" xfId="0" applyFont="1" applyFill="1" applyBorder="1" applyAlignment="1">
      <alignment horizontal="justify" vertical="center" wrapText="1"/>
    </xf>
    <xf numFmtId="0" fontId="9" fillId="0" borderId="3" xfId="0" applyFont="1" applyFill="1" applyBorder="1" applyAlignment="1">
      <alignment horizontal="left" vertical="center" wrapText="1"/>
    </xf>
    <xf numFmtId="0" fontId="3" fillId="0" borderId="3" xfId="0" applyFont="1" applyFill="1" applyBorder="1" applyAlignment="1">
      <alignment horizontal="left" vertical="center" wrapText="1"/>
    </xf>
    <xf numFmtId="3" fontId="3" fillId="0" borderId="3" xfId="0" applyNumberFormat="1" applyFont="1" applyFill="1" applyBorder="1" applyAlignment="1">
      <alignment horizontal="right" vertic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5" fillId="2" borderId="3" xfId="0" applyFont="1" applyFill="1" applyBorder="1" applyAlignment="1">
      <alignment horizontal="left" vertical="center" wrapText="1"/>
    </xf>
    <xf numFmtId="0" fontId="5" fillId="0" borderId="3" xfId="0" applyFont="1" applyBorder="1" applyAlignment="1">
      <alignment horizontal="left" vertical="center" wrapText="1"/>
    </xf>
    <xf numFmtId="0" fontId="5" fillId="2" borderId="1" xfId="0" applyFont="1" applyFill="1" applyBorder="1" applyAlignment="1">
      <alignment horizontal="left" vertical="center" wrapText="1"/>
    </xf>
    <xf numFmtId="0" fontId="5" fillId="2"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3"/>
  <sheetViews>
    <sheetView tabSelected="1" topLeftCell="A4" zoomScale="110" zoomScaleNormal="110" workbookViewId="0">
      <selection activeCell="C14" sqref="C14"/>
    </sheetView>
  </sheetViews>
  <sheetFormatPr defaultColWidth="9.21875" defaultRowHeight="13.2" x14ac:dyDescent="0.25"/>
  <cols>
    <col min="1" max="1" width="15.21875" style="5" customWidth="1"/>
    <col min="2" max="2" width="74.77734375" style="6" customWidth="1"/>
    <col min="3" max="3" width="22.21875" style="16" customWidth="1"/>
    <col min="4" max="4" width="18.21875" style="32" customWidth="1"/>
    <col min="5" max="5" width="17.5546875" style="2" customWidth="1"/>
    <col min="6" max="6" width="14.5546875" style="2" customWidth="1"/>
    <col min="7" max="7" width="11.21875" style="2" customWidth="1"/>
    <col min="8" max="10" width="9.21875" style="2"/>
    <col min="11" max="16384" width="9.21875" style="1"/>
  </cols>
  <sheetData>
    <row r="1" spans="1:10" ht="19.5" customHeight="1" x14ac:dyDescent="0.25">
      <c r="A1" s="50" t="s">
        <v>0</v>
      </c>
      <c r="B1" s="50"/>
      <c r="C1" s="50"/>
    </row>
    <row r="2" spans="1:10" ht="31.5" customHeight="1" x14ac:dyDescent="0.25">
      <c r="A2" s="51" t="s">
        <v>10</v>
      </c>
      <c r="B2" s="51"/>
      <c r="C2" s="51"/>
    </row>
    <row r="3" spans="1:10" x14ac:dyDescent="0.25">
      <c r="A3" s="3"/>
      <c r="B3" s="3"/>
      <c r="C3" s="4"/>
    </row>
    <row r="4" spans="1:10" x14ac:dyDescent="0.25">
      <c r="C4" s="7" t="s">
        <v>1</v>
      </c>
    </row>
    <row r="5" spans="1:10" s="9" customFormat="1" ht="15" customHeight="1" x14ac:dyDescent="0.25">
      <c r="A5" s="52" t="s">
        <v>11</v>
      </c>
      <c r="B5" s="52"/>
      <c r="C5" s="8" t="s">
        <v>7</v>
      </c>
      <c r="D5" s="33"/>
      <c r="E5" s="10"/>
      <c r="F5" s="10"/>
      <c r="G5" s="10"/>
      <c r="H5" s="10"/>
      <c r="I5" s="10"/>
      <c r="J5" s="10"/>
    </row>
    <row r="6" spans="1:10" s="9" customFormat="1" ht="13.8" x14ac:dyDescent="0.25">
      <c r="A6" s="53" t="s">
        <v>2</v>
      </c>
      <c r="B6" s="53"/>
      <c r="C6" s="28">
        <f>C7+C10</f>
        <v>9527</v>
      </c>
      <c r="D6" s="33"/>
      <c r="E6" s="10"/>
      <c r="F6" s="10"/>
      <c r="G6" s="10"/>
      <c r="H6" s="10"/>
      <c r="I6" s="10"/>
      <c r="J6" s="10"/>
    </row>
    <row r="7" spans="1:10" s="9" customFormat="1" ht="13.8" x14ac:dyDescent="0.25">
      <c r="A7" s="29" t="s">
        <v>3</v>
      </c>
      <c r="B7" s="29" t="s">
        <v>4</v>
      </c>
      <c r="C7" s="30">
        <f>SUM(C8:C9)</f>
        <v>5612</v>
      </c>
      <c r="D7" s="33"/>
      <c r="E7" s="10"/>
      <c r="F7" s="10"/>
      <c r="G7" s="10"/>
      <c r="H7" s="10"/>
      <c r="I7" s="10"/>
      <c r="J7" s="10"/>
    </row>
    <row r="8" spans="1:10" ht="66.75" customHeight="1" x14ac:dyDescent="0.25">
      <c r="A8" s="36">
        <v>1149</v>
      </c>
      <c r="B8" s="37" t="s">
        <v>13</v>
      </c>
      <c r="C8" s="38">
        <f>ROUNDUP((((1648.17*1.4))/31*30)+(1648.17*1.4*1),0)</f>
        <v>4541</v>
      </c>
      <c r="E8" s="12"/>
      <c r="F8" s="12"/>
      <c r="G8" s="12"/>
    </row>
    <row r="9" spans="1:10" ht="42" customHeight="1" x14ac:dyDescent="0.25">
      <c r="A9" s="36">
        <v>1210</v>
      </c>
      <c r="B9" s="39" t="s">
        <v>14</v>
      </c>
      <c r="C9" s="38">
        <f>ROUND(C8*0.2359,0)</f>
        <v>1071</v>
      </c>
      <c r="F9" s="12"/>
      <c r="G9" s="12"/>
      <c r="H9" s="12"/>
    </row>
    <row r="10" spans="1:10" ht="18" customHeight="1" x14ac:dyDescent="0.25">
      <c r="A10" s="40" t="s">
        <v>5</v>
      </c>
      <c r="B10" s="40" t="s">
        <v>6</v>
      </c>
      <c r="C10" s="41">
        <f>SUM(C11:C15)</f>
        <v>3915</v>
      </c>
      <c r="E10" s="13"/>
    </row>
    <row r="11" spans="1:10" hidden="1" x14ac:dyDescent="0.25">
      <c r="A11" s="42">
        <v>2122</v>
      </c>
      <c r="B11" s="37"/>
      <c r="C11" s="38"/>
    </row>
    <row r="12" spans="1:10" ht="89.25" customHeight="1" x14ac:dyDescent="0.25">
      <c r="A12" s="42">
        <v>2238</v>
      </c>
      <c r="B12" s="37" t="s">
        <v>19</v>
      </c>
      <c r="C12" s="38">
        <f>ROUNDUP((11895.21/12*2)+((991.27/31)*30),0)</f>
        <v>2942</v>
      </c>
      <c r="D12" s="35"/>
      <c r="E12" s="12"/>
      <c r="F12" s="12"/>
      <c r="H12" s="12"/>
    </row>
    <row r="13" spans="1:10" ht="33.75" hidden="1" customHeight="1" x14ac:dyDescent="0.25">
      <c r="A13" s="42">
        <v>2312</v>
      </c>
      <c r="B13" s="37"/>
      <c r="C13" s="38"/>
      <c r="D13" s="34"/>
    </row>
    <row r="14" spans="1:10" ht="264.75" customHeight="1" x14ac:dyDescent="0.25">
      <c r="A14" s="42">
        <v>2364</v>
      </c>
      <c r="B14" s="37" t="s">
        <v>18</v>
      </c>
      <c r="C14" s="43">
        <f>ROUNDUP(127.05+72.6+129.47+18.15+47.19+139.15+96.8+36.3+157.3+78.65+70.18,0)</f>
        <v>973</v>
      </c>
      <c r="D14" s="2"/>
    </row>
    <row r="15" spans="1:10" ht="96.75" hidden="1" customHeight="1" x14ac:dyDescent="0.25">
      <c r="A15" s="14">
        <v>2389</v>
      </c>
      <c r="B15" s="27"/>
      <c r="C15" s="15"/>
    </row>
    <row r="16" spans="1:10" ht="11.25" customHeight="1" x14ac:dyDescent="0.25">
      <c r="A16" s="16"/>
      <c r="B16" s="17"/>
      <c r="C16" s="18"/>
    </row>
    <row r="17" spans="1:10" x14ac:dyDescent="0.25">
      <c r="C17" s="7" t="s">
        <v>1</v>
      </c>
    </row>
    <row r="18" spans="1:10" s="9" customFormat="1" ht="15" customHeight="1" x14ac:dyDescent="0.25">
      <c r="A18" s="54" t="s">
        <v>12</v>
      </c>
      <c r="B18" s="55"/>
      <c r="C18" s="8" t="s">
        <v>9</v>
      </c>
      <c r="D18" s="33"/>
      <c r="E18" s="10"/>
      <c r="F18" s="10"/>
      <c r="G18" s="10"/>
      <c r="H18" s="10"/>
      <c r="I18" s="10"/>
      <c r="J18" s="10"/>
    </row>
    <row r="19" spans="1:10" s="9" customFormat="1" ht="15" customHeight="1" x14ac:dyDescent="0.25">
      <c r="A19" s="48" t="s">
        <v>2</v>
      </c>
      <c r="B19" s="49"/>
      <c r="C19" s="11">
        <f>C20+C23</f>
        <v>39250</v>
      </c>
      <c r="D19" s="33"/>
      <c r="E19" s="10"/>
      <c r="F19" s="10"/>
      <c r="G19" s="10"/>
      <c r="H19" s="10"/>
      <c r="I19" s="10"/>
      <c r="J19" s="10"/>
    </row>
    <row r="20" spans="1:10" s="9" customFormat="1" ht="13.8" x14ac:dyDescent="0.25">
      <c r="A20" s="31" t="s">
        <v>3</v>
      </c>
      <c r="B20" s="31" t="s">
        <v>4</v>
      </c>
      <c r="C20" s="30">
        <f>SUM(C21:C22)</f>
        <v>28610</v>
      </c>
      <c r="D20" s="33"/>
      <c r="E20" s="10"/>
      <c r="F20" s="10"/>
      <c r="G20" s="10"/>
      <c r="H20" s="10"/>
      <c r="I20" s="10"/>
      <c r="J20" s="10"/>
    </row>
    <row r="21" spans="1:10" ht="73.5" customHeight="1" x14ac:dyDescent="0.25">
      <c r="A21" s="39">
        <v>1149</v>
      </c>
      <c r="B21" s="44" t="s">
        <v>15</v>
      </c>
      <c r="C21" s="38">
        <f>ROUNDUP((((1648.17*1.4))/31*1)+(1648.17*1.4*10),0)</f>
        <v>23149</v>
      </c>
      <c r="F21" s="12"/>
      <c r="G21" s="12"/>
    </row>
    <row r="22" spans="1:10" ht="42.6" customHeight="1" x14ac:dyDescent="0.25">
      <c r="A22" s="39">
        <v>1210</v>
      </c>
      <c r="B22" s="39" t="s">
        <v>16</v>
      </c>
      <c r="C22" s="38">
        <f>ROUNDUP(C21*0.2359,0)</f>
        <v>5461</v>
      </c>
      <c r="G22" s="12"/>
      <c r="I22" s="12"/>
    </row>
    <row r="23" spans="1:10" ht="18" customHeight="1" x14ac:dyDescent="0.25">
      <c r="A23" s="45" t="s">
        <v>5</v>
      </c>
      <c r="B23" s="45" t="s">
        <v>6</v>
      </c>
      <c r="C23" s="41">
        <f>SUM(C24:C25)</f>
        <v>10640</v>
      </c>
      <c r="I23" s="12"/>
    </row>
    <row r="24" spans="1:10" ht="93" customHeight="1" x14ac:dyDescent="0.25">
      <c r="A24" s="42">
        <v>2122</v>
      </c>
      <c r="B24" s="46" t="s">
        <v>8</v>
      </c>
      <c r="C24" s="38">
        <f>ROUNDUP(560*3+2*3,0)</f>
        <v>1686</v>
      </c>
    </row>
    <row r="25" spans="1:10" ht="78" customHeight="1" x14ac:dyDescent="0.25">
      <c r="A25" s="42">
        <v>2238</v>
      </c>
      <c r="B25" s="37" t="s">
        <v>17</v>
      </c>
      <c r="C25" s="47">
        <f>ROUNDUP((11895.21/12*9)+((991.27/31)*1),0)</f>
        <v>8954</v>
      </c>
      <c r="E25" s="12"/>
      <c r="F25" s="12"/>
      <c r="G25" s="12"/>
    </row>
    <row r="26" spans="1:10" x14ac:dyDescent="0.25">
      <c r="C26" s="19"/>
    </row>
    <row r="28" spans="1:10" x14ac:dyDescent="0.25">
      <c r="B28" s="20"/>
    </row>
    <row r="29" spans="1:10" ht="13.8" x14ac:dyDescent="0.25">
      <c r="B29" s="21"/>
    </row>
    <row r="30" spans="1:10" ht="13.8" x14ac:dyDescent="0.25">
      <c r="B30" s="22"/>
    </row>
    <row r="32" spans="1:10" x14ac:dyDescent="0.25">
      <c r="B32" s="23"/>
    </row>
    <row r="33" spans="1:3" x14ac:dyDescent="0.25">
      <c r="B33" s="24"/>
    </row>
    <row r="34" spans="1:3" x14ac:dyDescent="0.25">
      <c r="A34" s="25"/>
      <c r="B34" s="24"/>
    </row>
    <row r="35" spans="1:3" x14ac:dyDescent="0.25">
      <c r="A35" s="25"/>
    </row>
    <row r="37" spans="1:3" x14ac:dyDescent="0.25">
      <c r="B37" s="20"/>
      <c r="C37" s="26"/>
    </row>
    <row r="38" spans="1:3" x14ac:dyDescent="0.25">
      <c r="B38" s="24"/>
    </row>
    <row r="39" spans="1:3" x14ac:dyDescent="0.25">
      <c r="B39" s="23"/>
    </row>
    <row r="40" spans="1:3" ht="10.95" customHeight="1" x14ac:dyDescent="0.25">
      <c r="B40" s="23"/>
    </row>
    <row r="41" spans="1:3" ht="21.75" customHeight="1" x14ac:dyDescent="0.25"/>
    <row r="42" spans="1:3" ht="21.75" customHeight="1" x14ac:dyDescent="0.25"/>
    <row r="43" spans="1:3" ht="21.75" customHeight="1" x14ac:dyDescent="0.25"/>
  </sheetData>
  <mergeCells count="6">
    <mergeCell ref="A19:B19"/>
    <mergeCell ref="A1:C1"/>
    <mergeCell ref="A2:C2"/>
    <mergeCell ref="A5:B5"/>
    <mergeCell ref="A6:B6"/>
    <mergeCell ref="A18:B18"/>
  </mergeCells>
  <pageMargins left="0.23622047244094491" right="0.23622047244094491" top="0.74803149606299213" bottom="0.74803149606299213" header="0.31496062992125984" footer="0.31496062992125984"/>
  <pageSetup paperSize="9" scale="7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 Urga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Natālija Rasponomarjova</dc:creator>
  <cp:lastModifiedBy>Igors Silantjevs</cp:lastModifiedBy>
  <cp:lastPrinted>2025-05-12T10:09:24Z</cp:lastPrinted>
  <dcterms:created xsi:type="dcterms:W3CDTF">2024-08-12T09:31:58Z</dcterms:created>
  <dcterms:modified xsi:type="dcterms:W3CDTF">2025-05-13T07:45:49Z</dcterms:modified>
</cp:coreProperties>
</file>