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departamenti\PVSD\Projekti\Otreizējo datu izmantošana\"/>
    </mc:Choice>
  </mc:AlternateContent>
  <xr:revisionPtr revIDLastSave="0" documentId="13_ncr:1_{863D2834-FF73-41D2-A227-36EEBA8A5FA1}" xr6:coauthVersionLast="47" xr6:coauthVersionMax="47" xr10:uidLastSave="{00000000-0000-0000-0000-000000000000}"/>
  <bookViews>
    <workbookView xWindow="-120" yWindow="-120" windowWidth="29040" windowHeight="15840" tabRatio="904" firstSheet="1" activeTab="1" xr2:uid="{00000000-000D-0000-FFFF-FFFF00000000}"/>
  </bookViews>
  <sheets>
    <sheet name="parbaude" sheetId="112" state="hidden" r:id="rId1"/>
    <sheet name="Aprekini uz 2026 gadu" sheetId="16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1_2_d_NMP_lim" localSheetId="1">#REF!</definedName>
    <definedName name="_1_2_d_NMP_lim">#REF!</definedName>
    <definedName name="aa">#REF!</definedName>
    <definedName name="_xlnm.Auto_Open" localSheetId="1">#REF!</definedName>
    <definedName name="_xlnm.Auto_Open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 localSheetId="1">#REF!</definedName>
    <definedName name="bt">#REF!</definedName>
    <definedName name="BX" localSheetId="1">#REF!</definedName>
    <definedName name="BX">#REF!</definedName>
    <definedName name="CalendarYear">#REF!</definedName>
    <definedName name="ccc">#REF!</definedName>
    <definedName name="d">#REF!</definedName>
    <definedName name="D_Evija3">#REF!</definedName>
    <definedName name="DaysAndWeeks">{0,1,2,3,4,5,6} + {0;1;2;3;4;5}*7</definedName>
    <definedName name="de" localSheetId="1">#REF!</definedName>
    <definedName name="de">#REF!</definedName>
    <definedName name="dff">#NAME?</definedName>
    <definedName name="DRGNAMES" localSheetId="1">#REF!</definedName>
    <definedName name="DRGNAMES">#REF!</definedName>
    <definedName name="e" localSheetId="1">#REF!</definedName>
    <definedName name="e">#REF!</definedName>
    <definedName name="ee" localSheetId="1">#REF!</definedName>
    <definedName name="ee">#REF!</definedName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  <definedName name="gad_skaits">#REF!</definedName>
    <definedName name="gad_skaits_1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i">#REF!</definedName>
    <definedName name="izm.kods">#REF!</definedName>
    <definedName name="izm.kods_1" localSheetId="1">[2]izm.posteni!$A$2:$A$216</definedName>
    <definedName name="izm.kods_1">[3]izm.posteni!$A$2:$A$216</definedName>
    <definedName name="izm.nos" localSheetId="1">#REF!</definedName>
    <definedName name="izm.nos">#REF!</definedName>
    <definedName name="izm.nos_1" localSheetId="1">[2]izm.posteni!$B$2:$B$216</definedName>
    <definedName name="izm.nos_1">[3]izm.posteni!$B$2:$B$216</definedName>
    <definedName name="jhg" localSheetId="1">#REF!</definedName>
    <definedName name="jhg">#REF!</definedName>
    <definedName name="kk" localSheetId="1">#REF!</definedName>
    <definedName name="kk">#REF!</definedName>
    <definedName name="l" localSheetId="1">#REF!</definedName>
    <definedName name="l">#REF!</definedName>
    <definedName name="Limeni_7_9group">#REF!</definedName>
    <definedName name="mmm" hidden="1">[1]ZQZBC_PLN__04_03_10!#REF!</definedName>
    <definedName name="n" localSheetId="1">#REF!</definedName>
    <definedName name="n">#REF!</definedName>
    <definedName name="P_Dati_rikojums" localSheetId="1">#REF!</definedName>
    <definedName name="P_Dati_rikojums">#REF!</definedName>
    <definedName name="pp" localSheetId="1">#REF!</definedName>
    <definedName name="pp">#REF!</definedName>
    <definedName name="Recover" localSheetId="1">[4]Macro1!$A$80</definedName>
    <definedName name="Recover">[5]Macro1!$A$80</definedName>
    <definedName name="Rikojums2222" localSheetId="1">[6]Macro1!$A$106</definedName>
    <definedName name="Rikojums2222">[7]Macro1!$A$106</definedName>
    <definedName name="rr" localSheetId="1">#REF!</definedName>
    <definedName name="rr">#REF!</definedName>
    <definedName name="rt" localSheetId="1">#REF!</definedName>
    <definedName name="rt">#REF!</definedName>
    <definedName name="rty" localSheetId="1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 localSheetId="1">[2]strukturkodi!$B$2:$B$232</definedName>
    <definedName name="Struktūrvien.kodi2_1">[3]strukturkodi!$B$2:$B$232</definedName>
    <definedName name="Struktūrvien.kods" localSheetId="1">#REF!</definedName>
    <definedName name="Struktūrvien.kods">#REF!</definedName>
    <definedName name="Struktūrvien.kods_1" localSheetId="1">[2]strukturkodi!$A$2:$A$232</definedName>
    <definedName name="Struktūrvien.kods_1">[3]strukturkodi!$A$2:$A$232</definedName>
    <definedName name="T13l6">[8]ATSKAITE_2v!#REF!</definedName>
    <definedName name="TableName">"Dummy"</definedName>
    <definedName name="TWO_LINKS">'[9]8.1.'!$C$5</definedName>
    <definedName name="ty" localSheetId="1">#REF!</definedName>
    <definedName name="ty">#REF!</definedName>
    <definedName name="tyuj" localSheetId="1">#REF!</definedName>
    <definedName name="tyuj">#REF!</definedName>
    <definedName name="u" localSheetId="1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 localSheetId="1">[10]Dati!$B$6</definedName>
    <definedName name="XBD">[11]Dati!$B$6</definedName>
    <definedName name="XDD" localSheetId="1">[10]Dati!$B$4</definedName>
    <definedName name="XDD">[11]Dati!$B$4</definedName>
    <definedName name="XDS" localSheetId="1">[10]Dati!$B$5</definedName>
    <definedName name="XDS">[11]Dati!$B$5</definedName>
    <definedName name="XSVD" localSheetId="1">[10]Dati!$B$7</definedName>
    <definedName name="XSVD">[11]Dati!$B$7</definedName>
    <definedName name="xxxx" localSheetId="1">#REF!</definedName>
    <definedName name="xxxx">#REF!</definedName>
    <definedName name="yuh" localSheetId="1">#REF!</definedName>
    <definedName name="yuh">#REF!</definedName>
    <definedName name="yyyy" localSheetId="1">#REF!</definedName>
    <definedName name="yyy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63" l="1"/>
  <c r="I6" i="163" l="1"/>
  <c r="J6" i="163" s="1"/>
  <c r="K6" i="163" s="1"/>
  <c r="H6" i="163"/>
  <c r="G6" i="163"/>
  <c r="F6" i="163"/>
  <c r="E11" i="163"/>
  <c r="H10" i="163"/>
  <c r="G10" i="163"/>
  <c r="F10" i="163"/>
  <c r="I9" i="163"/>
  <c r="H9" i="163"/>
  <c r="G9" i="163"/>
  <c r="F9" i="163"/>
  <c r="J9" i="163" s="1"/>
  <c r="H8" i="163"/>
  <c r="I8" i="163" s="1"/>
  <c r="J8" i="163" s="1"/>
  <c r="G8" i="163"/>
  <c r="F8" i="163"/>
  <c r="H7" i="163"/>
  <c r="G7" i="163"/>
  <c r="F7" i="163"/>
  <c r="I7" i="163" s="1"/>
  <c r="J10" i="163" l="1"/>
  <c r="I10" i="163"/>
  <c r="M9" i="163"/>
  <c r="N9" i="163"/>
  <c r="L8" i="163"/>
  <c r="N8" i="163"/>
  <c r="F11" i="163"/>
  <c r="J7" i="163"/>
  <c r="K7" i="163" s="1"/>
  <c r="G11" i="163"/>
  <c r="H11" i="163"/>
  <c r="I11" i="163"/>
  <c r="L7" i="163"/>
  <c r="K9" i="163"/>
  <c r="M8" i="163"/>
  <c r="L9" i="163"/>
  <c r="K8" i="163"/>
  <c r="M10" i="163" l="1"/>
  <c r="N10" i="163"/>
  <c r="K10" i="163"/>
  <c r="L10" i="163"/>
  <c r="M7" i="163"/>
  <c r="N7" i="163"/>
  <c r="N11" i="163"/>
  <c r="M6" i="163"/>
  <c r="M11" i="163" l="1"/>
  <c r="L6" i="163"/>
  <c r="L11" i="163" s="1"/>
  <c r="K11" i="163"/>
  <c r="N6" i="163"/>
  <c r="I35" i="112" l="1"/>
  <c r="J35" i="112"/>
  <c r="H35" i="112"/>
  <c r="E16" i="112" l="1"/>
  <c r="J36" i="112" s="1"/>
  <c r="D16" i="112"/>
  <c r="I36" i="112" s="1"/>
  <c r="C16" i="112"/>
  <c r="H36" i="112" s="1"/>
  <c r="D24" i="112" l="1"/>
  <c r="E24" i="112"/>
  <c r="G24" i="112"/>
  <c r="C24" i="112"/>
  <c r="E32" i="112" l="1"/>
  <c r="D32" i="112"/>
  <c r="C32" i="112" l="1"/>
  <c r="C19" i="112"/>
  <c r="C27" i="112" s="1"/>
  <c r="E19" i="112"/>
  <c r="D19" i="112"/>
  <c r="E27" i="112" l="1"/>
  <c r="D27" i="112"/>
</calcChain>
</file>

<file path=xl/sharedStrings.xml><?xml version="1.0" encoding="utf-8"?>
<sst xmlns="http://schemas.openxmlformats.org/spreadsheetml/2006/main" count="36" uniqueCount="35">
  <si>
    <t>2021.gads</t>
  </si>
  <si>
    <t>2022.gads</t>
  </si>
  <si>
    <t>2023.gads</t>
  </si>
  <si>
    <t>Turpmākā laikposmā līdz pasākuma pabeigšanai (ja tas ir terminēts)</t>
  </si>
  <si>
    <t>Turpmāk katru gadu (ja pasākums nav terminēts)</t>
  </si>
  <si>
    <t>1.pielikums</t>
  </si>
  <si>
    <t>2.pielikums</t>
  </si>
  <si>
    <t>RS</t>
  </si>
  <si>
    <t>muzejs</t>
  </si>
  <si>
    <t xml:space="preserve"> Atlīdzības aprēķins </t>
  </si>
  <si>
    <t>Amats</t>
  </si>
  <si>
    <t>Mēnešalgas amatu saime (apakssaime)</t>
  </si>
  <si>
    <t>Kategorija/ amata līmenis</t>
  </si>
  <si>
    <t>Mēnešalgu grupa</t>
  </si>
  <si>
    <t xml:space="preserve">Kopā 2026. gadā </t>
  </si>
  <si>
    <t xml:space="preserve">Kopā 2027. gadā </t>
  </si>
  <si>
    <t>V</t>
  </si>
  <si>
    <t>III</t>
  </si>
  <si>
    <t>IV</t>
  </si>
  <si>
    <t>II</t>
  </si>
  <si>
    <t>KOPĀ</t>
  </si>
  <si>
    <t>Nodaļas vadītājs</t>
  </si>
  <si>
    <t>vecākais eksperts</t>
  </si>
  <si>
    <t>Vecākais juriskonsults</t>
  </si>
  <si>
    <t>Vecākais eksperts, datu zinātnieks</t>
  </si>
  <si>
    <t>Eksperts, jomas analītiķis</t>
  </si>
  <si>
    <t xml:space="preserve">Kopā 2028. gadā </t>
  </si>
  <si>
    <t>turpmāk ik gadu</t>
  </si>
  <si>
    <t>Tiesību aktu projekts"Elektronisjo veselības datu sekundārās izmantošanas likums" 24-TA-2847</t>
  </si>
  <si>
    <r>
      <t xml:space="preserve">Viduspunkts pec kancelejas 2026.gada provizoriskās bāzes mēnešalga
</t>
    </r>
    <r>
      <rPr>
        <b/>
        <sz val="10"/>
        <rFont val="Times New Roman"/>
        <family val="1"/>
      </rPr>
      <t>(EKK 1110)</t>
    </r>
  </si>
  <si>
    <r>
      <t xml:space="preserve">Piemaksa
10%
</t>
    </r>
    <r>
      <rPr>
        <b/>
        <sz val="10"/>
        <rFont val="Times New Roman"/>
        <family val="1"/>
      </rPr>
      <t>(EKK 1147)</t>
    </r>
  </si>
  <si>
    <r>
      <t xml:space="preserve">Prēmijas un naudas balvas 10%
</t>
    </r>
    <r>
      <rPr>
        <b/>
        <sz val="10"/>
        <rFont val="Times New Roman"/>
        <family val="1"/>
      </rPr>
      <t>(EKK 1148)</t>
    </r>
  </si>
  <si>
    <r>
      <t xml:space="preserve">Sociālā garantija 5% 
</t>
    </r>
    <r>
      <rPr>
        <b/>
        <sz val="10"/>
        <rFont val="Times New Roman"/>
        <family val="1"/>
      </rPr>
      <t>(EKK 1220)</t>
    </r>
  </si>
  <si>
    <r>
      <t xml:space="preserve">DD VSAOI 23,59%
</t>
    </r>
    <r>
      <rPr>
        <b/>
        <sz val="10"/>
        <rFont val="Times New Roman"/>
        <family val="1"/>
      </rPr>
      <t>(EKK 1210)</t>
    </r>
  </si>
  <si>
    <r>
      <t xml:space="preserve">Kopā
</t>
    </r>
    <r>
      <rPr>
        <b/>
        <sz val="10"/>
        <rFont val="Times New Roman"/>
        <family val="1"/>
      </rPr>
      <t>(EKK 1000)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</si>
</sst>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"/>
  </numFmts>
  <fonts count="33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  <charset val="186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1"/>
      <color theme="1"/>
      <name val="Calibri"/>
      <family val="2"/>
      <charset val="186"/>
    </font>
    <font>
      <sz val="11"/>
      <color indexed="8"/>
      <name val="Calibri"/>
      <family val="2"/>
      <scheme val="minor"/>
    </font>
    <font>
      <sz val="12"/>
      <color theme="1"/>
      <name val="Times New Roman"/>
      <family val="2"/>
      <charset val="186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86"/>
      <scheme val="minor"/>
    </font>
    <font>
      <sz val="10"/>
      <name val="Arial Cyr"/>
      <charset val="204"/>
    </font>
    <font>
      <sz val="11"/>
      <color rgb="FF9C6500"/>
      <name val="Calibri"/>
      <family val="2"/>
      <charset val="186"/>
      <scheme val="minor"/>
    </font>
    <font>
      <b/>
      <sz val="10"/>
      <color rgb="FFFF0000"/>
      <name val="Arial"/>
      <family val="2"/>
      <charset val="186"/>
    </font>
    <font>
      <u/>
      <sz val="10"/>
      <color theme="10"/>
      <name val="Arial"/>
      <family val="2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</borders>
  <cellStyleXfs count="188">
    <xf numFmtId="0" fontId="0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9" fontId="12" fillId="0" borderId="0" applyFont="0" applyFill="0" applyBorder="0" applyAlignment="0" applyProtection="0"/>
    <xf numFmtId="0" fontId="12" fillId="0" borderId="0"/>
    <xf numFmtId="0" fontId="15" fillId="0" borderId="0"/>
    <xf numFmtId="0" fontId="1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5" fillId="0" borderId="0"/>
    <xf numFmtId="9" fontId="12" fillId="0" borderId="0" applyFont="0" applyFill="0" applyBorder="0" applyAlignment="0" applyProtection="0"/>
    <xf numFmtId="0" fontId="12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43" fontId="12" fillId="0" borderId="0" applyFont="0" applyFill="0" applyBorder="0" applyAlignment="0" applyProtection="0"/>
    <xf numFmtId="0" fontId="20" fillId="0" borderId="0"/>
    <xf numFmtId="0" fontId="21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12" fillId="0" borderId="0"/>
    <xf numFmtId="0" fontId="12" fillId="0" borderId="0"/>
    <xf numFmtId="0" fontId="23" fillId="0" borderId="0"/>
    <xf numFmtId="0" fontId="8" fillId="0" borderId="0"/>
    <xf numFmtId="43" fontId="8" fillId="0" borderId="0" applyFont="0" applyFill="0" applyBorder="0" applyAlignment="0" applyProtection="0"/>
    <xf numFmtId="0" fontId="24" fillId="3" borderId="0" applyNumberFormat="0" applyBorder="0" applyAlignment="0" applyProtection="0"/>
    <xf numFmtId="0" fontId="8" fillId="4" borderId="4" applyNumberFormat="0" applyFont="0" applyAlignment="0" applyProtection="0"/>
    <xf numFmtId="0" fontId="22" fillId="5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15" fillId="0" borderId="0"/>
    <xf numFmtId="0" fontId="7" fillId="0" borderId="0"/>
    <xf numFmtId="9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4" borderId="4" applyNumberFormat="0" applyFont="0" applyAlignment="0" applyProtection="0"/>
    <xf numFmtId="9" fontId="6" fillId="0" borderId="0" applyFont="0" applyFill="0" applyBorder="0" applyAlignment="0" applyProtection="0"/>
    <xf numFmtId="0" fontId="6" fillId="0" borderId="0"/>
    <xf numFmtId="0" fontId="12" fillId="0" borderId="0"/>
    <xf numFmtId="0" fontId="5" fillId="0" borderId="0"/>
    <xf numFmtId="0" fontId="19" fillId="0" borderId="0"/>
    <xf numFmtId="9" fontId="19" fillId="0" borderId="0" applyFont="0" applyFill="0" applyBorder="0" applyAlignment="0" applyProtection="0"/>
    <xf numFmtId="0" fontId="5" fillId="0" borderId="0"/>
    <xf numFmtId="0" fontId="21" fillId="0" borderId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1" fillId="0" borderId="0"/>
    <xf numFmtId="9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" borderId="4" applyNumberFormat="0" applyFont="0" applyAlignment="0" applyProtection="0"/>
    <xf numFmtId="0" fontId="1" fillId="4" borderId="4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3" fontId="0" fillId="0" borderId="0" xfId="0" applyNumberFormat="1"/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right" vertical="center" wrapText="1"/>
    </xf>
    <xf numFmtId="0" fontId="17" fillId="0" borderId="0" xfId="0" applyFont="1"/>
    <xf numFmtId="3" fontId="25" fillId="0" borderId="0" xfId="0" applyNumberFormat="1" applyFont="1"/>
    <xf numFmtId="0" fontId="27" fillId="0" borderId="0" xfId="112" applyFont="1"/>
    <xf numFmtId="0" fontId="28" fillId="0" borderId="0" xfId="112" applyFont="1"/>
    <xf numFmtId="0" fontId="28" fillId="0" borderId="0" xfId="112" applyFont="1" applyAlignment="1">
      <alignment horizontal="center" wrapText="1"/>
    </xf>
    <xf numFmtId="0" fontId="27" fillId="0" borderId="0" xfId="112" applyFont="1" applyAlignment="1">
      <alignment horizontal="center" wrapText="1"/>
    </xf>
    <xf numFmtId="0" fontId="29" fillId="0" borderId="0" xfId="112" applyFont="1" applyAlignment="1">
      <alignment wrapText="1"/>
    </xf>
    <xf numFmtId="0" fontId="29" fillId="0" borderId="0" xfId="112" applyFont="1"/>
    <xf numFmtId="0" fontId="30" fillId="0" borderId="0" xfId="112" applyFont="1" applyAlignment="1">
      <alignment horizontal="center" wrapText="1"/>
    </xf>
    <xf numFmtId="0" fontId="30" fillId="0" borderId="0" xfId="112" applyFont="1" applyAlignment="1">
      <alignment horizontal="center" wrapText="1"/>
    </xf>
    <xf numFmtId="0" fontId="30" fillId="0" borderId="12" xfId="112" applyFont="1" applyBorder="1" applyAlignment="1">
      <alignment horizontal="center" vertical="center" wrapText="1"/>
    </xf>
    <xf numFmtId="0" fontId="30" fillId="0" borderId="13" xfId="112" applyFont="1" applyBorder="1" applyAlignment="1">
      <alignment horizontal="center" vertical="center" wrapText="1"/>
    </xf>
    <xf numFmtId="0" fontId="30" fillId="0" borderId="14" xfId="112" applyFont="1" applyBorder="1" applyAlignment="1">
      <alignment horizontal="center" vertical="center" wrapText="1"/>
    </xf>
    <xf numFmtId="0" fontId="30" fillId="0" borderId="15" xfId="112" applyFont="1" applyBorder="1" applyAlignment="1">
      <alignment horizontal="center" vertical="center" wrapText="1"/>
    </xf>
    <xf numFmtId="0" fontId="30" fillId="0" borderId="16" xfId="112" applyFont="1" applyBorder="1" applyAlignment="1">
      <alignment horizontal="center" vertical="center" wrapText="1"/>
    </xf>
    <xf numFmtId="0" fontId="32" fillId="0" borderId="0" xfId="112" applyFont="1"/>
    <xf numFmtId="3" fontId="32" fillId="0" borderId="11" xfId="112" applyNumberFormat="1" applyFont="1" applyBorder="1" applyAlignment="1">
      <alignment horizontal="right" vertical="center" wrapText="1"/>
    </xf>
    <xf numFmtId="164" fontId="32" fillId="0" borderId="3" xfId="112" applyNumberFormat="1" applyFont="1" applyBorder="1" applyAlignment="1">
      <alignment horizontal="center" vertical="center"/>
    </xf>
    <xf numFmtId="4" fontId="32" fillId="0" borderId="3" xfId="112" applyNumberFormat="1" applyFont="1" applyBorder="1" applyAlignment="1">
      <alignment horizontal="center" vertical="center"/>
    </xf>
    <xf numFmtId="3" fontId="32" fillId="0" borderId="3" xfId="112" applyNumberFormat="1" applyFont="1" applyBorder="1" applyAlignment="1">
      <alignment horizontal="center" vertical="center"/>
    </xf>
    <xf numFmtId="2" fontId="30" fillId="0" borderId="3" xfId="112" applyNumberFormat="1" applyFont="1" applyBorder="1" applyAlignment="1">
      <alignment horizontal="center" vertical="center" wrapText="1"/>
    </xf>
    <xf numFmtId="2" fontId="30" fillId="0" borderId="17" xfId="112" applyNumberFormat="1" applyFont="1" applyBorder="1" applyAlignment="1">
      <alignment horizontal="center" vertical="center" wrapText="1"/>
    </xf>
    <xf numFmtId="3" fontId="32" fillId="0" borderId="5" xfId="112" applyNumberFormat="1" applyFont="1" applyBorder="1" applyAlignment="1">
      <alignment horizontal="right" vertical="center" wrapText="1"/>
    </xf>
    <xf numFmtId="164" fontId="32" fillId="0" borderId="1" xfId="112" applyNumberFormat="1" applyFont="1" applyBorder="1" applyAlignment="1">
      <alignment horizontal="center" vertical="center"/>
    </xf>
    <xf numFmtId="4" fontId="32" fillId="0" borderId="1" xfId="112" applyNumberFormat="1" applyFont="1" applyBorder="1" applyAlignment="1">
      <alignment horizontal="center" vertical="center"/>
    </xf>
    <xf numFmtId="3" fontId="32" fillId="0" borderId="1" xfId="112" applyNumberFormat="1" applyFont="1" applyBorder="1" applyAlignment="1">
      <alignment horizontal="center" vertical="center"/>
    </xf>
    <xf numFmtId="2" fontId="30" fillId="0" borderId="1" xfId="112" applyNumberFormat="1" applyFont="1" applyBorder="1" applyAlignment="1">
      <alignment horizontal="center" vertical="center" wrapText="1"/>
    </xf>
    <xf numFmtId="2" fontId="30" fillId="0" borderId="6" xfId="112" applyNumberFormat="1" applyFont="1" applyBorder="1" applyAlignment="1">
      <alignment horizontal="center" vertical="center" wrapText="1"/>
    </xf>
    <xf numFmtId="3" fontId="32" fillId="0" borderId="7" xfId="112" applyNumberFormat="1" applyFont="1" applyBorder="1" applyAlignment="1">
      <alignment horizontal="right" vertical="center" wrapText="1"/>
    </xf>
    <xf numFmtId="164" fontId="32" fillId="0" borderId="8" xfId="112" applyNumberFormat="1" applyFont="1" applyBorder="1" applyAlignment="1">
      <alignment horizontal="center" vertical="center"/>
    </xf>
    <xf numFmtId="4" fontId="32" fillId="0" borderId="8" xfId="112" applyNumberFormat="1" applyFont="1" applyBorder="1" applyAlignment="1">
      <alignment horizontal="center" vertical="center"/>
    </xf>
    <xf numFmtId="0" fontId="32" fillId="0" borderId="0" xfId="112" applyFont="1" applyAlignment="1">
      <alignment horizontal="left"/>
    </xf>
    <xf numFmtId="0" fontId="30" fillId="0" borderId="18" xfId="112" applyFont="1" applyBorder="1" applyAlignment="1">
      <alignment horizontal="right"/>
    </xf>
    <xf numFmtId="4" fontId="30" fillId="0" borderId="19" xfId="112" applyNumberFormat="1" applyFont="1" applyBorder="1" applyAlignment="1">
      <alignment horizontal="center"/>
    </xf>
    <xf numFmtId="4" fontId="30" fillId="0" borderId="20" xfId="112" applyNumberFormat="1" applyFont="1" applyBorder="1" applyAlignment="1">
      <alignment horizontal="center"/>
    </xf>
    <xf numFmtId="4" fontId="30" fillId="0" borderId="21" xfId="112" applyNumberFormat="1" applyFont="1" applyBorder="1" applyAlignment="1">
      <alignment horizontal="center"/>
    </xf>
    <xf numFmtId="4" fontId="30" fillId="0" borderId="8" xfId="112" applyNumberFormat="1" applyFont="1" applyBorder="1" applyAlignment="1">
      <alignment horizontal="center"/>
    </xf>
    <xf numFmtId="4" fontId="30" fillId="0" borderId="10" xfId="112" applyNumberFormat="1" applyFont="1" applyBorder="1" applyAlignment="1">
      <alignment horizontal="center"/>
    </xf>
    <xf numFmtId="4" fontId="30" fillId="0" borderId="9" xfId="112" applyNumberFormat="1" applyFont="1" applyBorder="1" applyAlignment="1">
      <alignment horizontal="center"/>
    </xf>
    <xf numFmtId="4" fontId="30" fillId="0" borderId="0" xfId="112" applyNumberFormat="1" applyFont="1" applyAlignment="1">
      <alignment horizontal="center"/>
    </xf>
    <xf numFmtId="0" fontId="27" fillId="0" borderId="0" xfId="112" applyFont="1" applyAlignment="1">
      <alignment horizontal="left"/>
    </xf>
    <xf numFmtId="0" fontId="30" fillId="0" borderId="0" xfId="112" applyFont="1"/>
  </cellXfs>
  <cellStyles count="188">
    <cellStyle name="60% - Accent6 2" xfId="61" xr:uid="{00000000-0005-0000-0000-000000000000}"/>
    <cellStyle name="Comma 2" xfId="11" xr:uid="{00000000-0005-0000-0000-000001000000}"/>
    <cellStyle name="Comma 2 2" xfId="43" xr:uid="{00000000-0005-0000-0000-000002000000}"/>
    <cellStyle name="Comma 2 2 2" xfId="87" xr:uid="{00000000-0005-0000-0000-000003000000}"/>
    <cellStyle name="Comma 2 2 2 2" xfId="113" xr:uid="{4A509663-8B2A-4E17-B3BF-6AC7D57FFFD6}"/>
    <cellStyle name="Comma 2 2 3" xfId="114" xr:uid="{B5EC458D-639B-4273-A657-BE1ED7896637}"/>
    <cellStyle name="Comma 2 3" xfId="58" xr:uid="{00000000-0005-0000-0000-000004000000}"/>
    <cellStyle name="Comma 2 3 2" xfId="96" xr:uid="{00000000-0005-0000-0000-000005000000}"/>
    <cellStyle name="Comma 2 3 2 2" xfId="115" xr:uid="{40F1E0E6-8243-4461-93C8-6DBF9F2D4606}"/>
    <cellStyle name="Comma 2 3 3" xfId="116" xr:uid="{DB9551DA-99AF-4CBC-9AAF-DFEF2BDA4C57}"/>
    <cellStyle name="Comma 2 4" xfId="70" xr:uid="{00000000-0005-0000-0000-000006000000}"/>
    <cellStyle name="Comma 2 4 2" xfId="117" xr:uid="{AD6D7698-B4DB-4A94-8CB3-C7E12BA9F5A9}"/>
    <cellStyle name="Comma 2 5" xfId="118" xr:uid="{6CE21E7F-2044-454C-804A-772E46375C39}"/>
    <cellStyle name="Comma 3" xfId="37" xr:uid="{00000000-0005-0000-0000-000007000000}"/>
    <cellStyle name="Comma 3 2" xfId="83" xr:uid="{00000000-0005-0000-0000-000008000000}"/>
    <cellStyle name="Comma 3 2 2" xfId="119" xr:uid="{1B06D28C-1AD2-4BCD-999C-FE0EF0A3714B}"/>
    <cellStyle name="Comma 3 3" xfId="120" xr:uid="{8F238B93-CE89-4EA0-8D6A-877DD77BAF7A}"/>
    <cellStyle name="Comma 4" xfId="53" xr:uid="{00000000-0005-0000-0000-000009000000}"/>
    <cellStyle name="Comma 4 2" xfId="94" xr:uid="{00000000-0005-0000-0000-00000A000000}"/>
    <cellStyle name="Comma 4 2 2" xfId="121" xr:uid="{BC12682D-3C02-428F-A604-82732ADCA7EA}"/>
    <cellStyle name="Comma 4 3" xfId="122" xr:uid="{88B3C184-713D-4B53-AF1E-E793046BC9A2}"/>
    <cellStyle name="Hyperlink 2" xfId="123" xr:uid="{6086E72A-0D07-4124-9595-174922C5AC99}"/>
    <cellStyle name="Neutral 2" xfId="59" xr:uid="{00000000-0005-0000-0000-00000B000000}"/>
    <cellStyle name="Normal" xfId="0" builtinId="0"/>
    <cellStyle name="Normal 10 2" xfId="14" xr:uid="{00000000-0005-0000-0000-00000D000000}"/>
    <cellStyle name="Normal 10 2 2" xfId="30" xr:uid="{00000000-0005-0000-0000-00000E000000}"/>
    <cellStyle name="Normal 11 2" xfId="16" xr:uid="{00000000-0005-0000-0000-00000F000000}"/>
    <cellStyle name="Normal 12" xfId="19" xr:uid="{00000000-0005-0000-0000-000010000000}"/>
    <cellStyle name="Normal 13" xfId="32" xr:uid="{00000000-0005-0000-0000-000011000000}"/>
    <cellStyle name="Normal 14 2" xfId="15" xr:uid="{00000000-0005-0000-0000-000012000000}"/>
    <cellStyle name="Normal 2" xfId="1" xr:uid="{00000000-0005-0000-0000-000013000000}"/>
    <cellStyle name="Normal 2 12" xfId="105" xr:uid="{00000000-0005-0000-0000-000014000000}"/>
    <cellStyle name="Normal 2 2" xfId="35" xr:uid="{00000000-0005-0000-0000-000015000000}"/>
    <cellStyle name="Normal 2 2 2" xfId="3" xr:uid="{00000000-0005-0000-0000-000016000000}"/>
    <cellStyle name="Normal 2 2 2 2" xfId="26" xr:uid="{00000000-0005-0000-0000-000017000000}"/>
    <cellStyle name="Normal 2 2 3" xfId="56" xr:uid="{00000000-0005-0000-0000-000018000000}"/>
    <cellStyle name="Normal 2 2 4" xfId="54" xr:uid="{00000000-0005-0000-0000-000019000000}"/>
    <cellStyle name="Normal 2 3" xfId="2" xr:uid="{00000000-0005-0000-0000-00001A000000}"/>
    <cellStyle name="Normal 2 3 2" xfId="44" xr:uid="{00000000-0005-0000-0000-00001B000000}"/>
    <cellStyle name="Normal 2 3 3" xfId="112" xr:uid="{A9D98E26-9281-48FC-92F9-787744B5A3E0}"/>
    <cellStyle name="Normal 2 3 3 2" xfId="124" xr:uid="{2FF8D698-F6BA-4EE7-B0EF-7323405031B3}"/>
    <cellStyle name="Normal 24 2 3 4 2 2 7 3" xfId="17" xr:uid="{00000000-0005-0000-0000-00001C000000}"/>
    <cellStyle name="Normal 24 2 3 4 2 2 7 3 2" xfId="71" xr:uid="{00000000-0005-0000-0000-00001D000000}"/>
    <cellStyle name="Normal 24 2 3 4 2 2 7 3 2 2" xfId="22" xr:uid="{00000000-0005-0000-0000-00001E000000}"/>
    <cellStyle name="Normal 24 2 3 4 2 2 7 3 2 2 2" xfId="74" xr:uid="{00000000-0005-0000-0000-00001F000000}"/>
    <cellStyle name="Normal 24 2 3 4 2 2 7 3 2 2 2 2" xfId="125" xr:uid="{E3F65CEB-5EAA-40CC-8F4A-1E341F096AB3}"/>
    <cellStyle name="Normal 24 2 3 4 2 2 7 3 2 2 3" xfId="126" xr:uid="{07B3EDEF-AE8D-4CC0-8C5E-A099053EE917}"/>
    <cellStyle name="Normal 24 2 3 4 2 2 7 3 2 3" xfId="127" xr:uid="{8838E437-B154-4A8A-8A7A-0E9391446B0E}"/>
    <cellStyle name="Normal 24 2 3 4 2 2 7 3 3" xfId="128" xr:uid="{E6BE5896-44D0-48E5-AE61-3517958D7DF0}"/>
    <cellStyle name="Normal 24 2 3 4 2 2 7 5 3" xfId="24" xr:uid="{00000000-0005-0000-0000-000020000000}"/>
    <cellStyle name="Normal 24 2 3 4 2 2 7 5 3 2" xfId="76" xr:uid="{00000000-0005-0000-0000-000021000000}"/>
    <cellStyle name="Normal 24 2 3 4 2 2 7 5 3 2 2" xfId="129" xr:uid="{478E5224-9D80-4260-831D-D672B53DBB96}"/>
    <cellStyle name="Normal 24 2 3 4 2 2 7 5 3 3" xfId="130" xr:uid="{B843F73D-7C69-4E2F-8ACA-3ACC7C74945B}"/>
    <cellStyle name="Normal 24 2 3 4 2 3 6 2 3" xfId="18" xr:uid="{00000000-0005-0000-0000-000022000000}"/>
    <cellStyle name="Normal 24 2 3 4 2 3 6 2 3 2" xfId="72" xr:uid="{00000000-0005-0000-0000-000023000000}"/>
    <cellStyle name="Normal 24 2 3 4 2 3 6 2 3 2 2" xfId="23" xr:uid="{00000000-0005-0000-0000-000024000000}"/>
    <cellStyle name="Normal 24 2 3 4 2 3 6 2 3 2 2 2" xfId="75" xr:uid="{00000000-0005-0000-0000-000025000000}"/>
    <cellStyle name="Normal 24 2 3 4 2 3 6 2 3 2 2 2 2" xfId="131" xr:uid="{DBCEA737-8DC4-4832-8BB9-FAB3EE1FEB5F}"/>
    <cellStyle name="Normal 24 2 3 4 2 3 6 2 3 2 2 3" xfId="132" xr:uid="{EABFFC09-D10B-408B-9EF3-374C97B928BB}"/>
    <cellStyle name="Normal 24 2 3 4 2 3 6 2 3 2 3" xfId="133" xr:uid="{4A72B470-593E-4103-9E09-E0634D9507C0}"/>
    <cellStyle name="Normal 24 2 3 4 2 3 6 2 3 3" xfId="134" xr:uid="{814414A4-3508-463E-90CA-F9CBDA3A73C9}"/>
    <cellStyle name="Normal 3" xfId="4" xr:uid="{00000000-0005-0000-0000-000026000000}"/>
    <cellStyle name="Normal 3 10" xfId="135" xr:uid="{7E34AD39-94BA-4DC6-9D6C-BAADC21689FE}"/>
    <cellStyle name="Normal 3 11" xfId="25" xr:uid="{00000000-0005-0000-0000-000027000000}"/>
    <cellStyle name="Normal 3 2" xfId="28" xr:uid="{00000000-0005-0000-0000-000028000000}"/>
    <cellStyle name="Normal 3 2 2" xfId="36" xr:uid="{00000000-0005-0000-0000-000029000000}"/>
    <cellStyle name="Normal 3 2 3" xfId="78" xr:uid="{00000000-0005-0000-0000-00002A000000}"/>
    <cellStyle name="Normal 3 2 3 2" xfId="136" xr:uid="{C48BFE3E-78E5-4103-93E2-EB002926BC0A}"/>
    <cellStyle name="Normal 3 2 4" xfId="137" xr:uid="{C0FDC469-2140-478D-A738-658476BB16FB}"/>
    <cellStyle name="Normal 3 3" xfId="20" xr:uid="{00000000-0005-0000-0000-00002B000000}"/>
    <cellStyle name="Normal 3 3 2" xfId="29" xr:uid="{00000000-0005-0000-0000-00002C000000}"/>
    <cellStyle name="Normal 3 3 2 2" xfId="51" xr:uid="{00000000-0005-0000-0000-00002D000000}"/>
    <cellStyle name="Normal 3 3 2 2 2" xfId="92" xr:uid="{00000000-0005-0000-0000-00002E000000}"/>
    <cellStyle name="Normal 3 3 2 2 2 2" xfId="138" xr:uid="{5EB4F921-9E95-4928-A3A1-1B4BD7C9AA01}"/>
    <cellStyle name="Normal 3 3 2 2 3" xfId="139" xr:uid="{BC27714C-910E-44A3-BC1F-53D809A29D4F}"/>
    <cellStyle name="Normal 3 3 2 3" xfId="79" xr:uid="{00000000-0005-0000-0000-00002F000000}"/>
    <cellStyle name="Normal 3 3 2 3 2" xfId="140" xr:uid="{06466395-D2EA-4C39-9354-3CFDF2767420}"/>
    <cellStyle name="Normal 3 3 2 4" xfId="141" xr:uid="{90B62C7C-D22F-4AEC-867E-C0C22B4303A3}"/>
    <cellStyle name="Normal 3 3 3" xfId="48" xr:uid="{00000000-0005-0000-0000-000030000000}"/>
    <cellStyle name="Normal 3 3 3 2" xfId="89" xr:uid="{00000000-0005-0000-0000-000031000000}"/>
    <cellStyle name="Normal 3 3 3 2 2" xfId="142" xr:uid="{2E6A9890-08BD-4C42-B770-505E2444DD74}"/>
    <cellStyle name="Normal 3 3 3 3" xfId="143" xr:uid="{43E5D106-4475-4F05-A460-1E7E5B410F3D}"/>
    <cellStyle name="Normal 3 4" xfId="8" xr:uid="{00000000-0005-0000-0000-000032000000}"/>
    <cellStyle name="Normal 3 4 2" xfId="49" xr:uid="{00000000-0005-0000-0000-000033000000}"/>
    <cellStyle name="Normal 3 4 2 2" xfId="90" xr:uid="{00000000-0005-0000-0000-000034000000}"/>
    <cellStyle name="Normal 3 4 2 2 2" xfId="144" xr:uid="{2BF5DABC-334C-42F3-98F3-0843418D7D2F}"/>
    <cellStyle name="Normal 3 4 2 3" xfId="145" xr:uid="{C7F708FC-FAEC-4310-9C57-375F451C1F39}"/>
    <cellStyle name="Normal 3 4 3" xfId="68" xr:uid="{00000000-0005-0000-0000-000035000000}"/>
    <cellStyle name="Normal 3 4 3 2" xfId="146" xr:uid="{7AED414E-CF21-4DDC-9307-61B21843B8AA}"/>
    <cellStyle name="Normal 3 4 4" xfId="147" xr:uid="{553E7B78-18C7-404D-850F-7C48B3E8AFE0}"/>
    <cellStyle name="Normal 3 5" xfId="34" xr:uid="{00000000-0005-0000-0000-000036000000}"/>
    <cellStyle name="Normal 3 5 2" xfId="82" xr:uid="{00000000-0005-0000-0000-000037000000}"/>
    <cellStyle name="Normal 3 5 2 2" xfId="148" xr:uid="{44C75009-9546-418F-B907-CB7A66F82759}"/>
    <cellStyle name="Normal 3 5 3" xfId="149" xr:uid="{31DC7268-4C62-4254-82E7-9152C0ACFEEB}"/>
    <cellStyle name="Normal 3 6" xfId="33" xr:uid="{00000000-0005-0000-0000-000038000000}"/>
    <cellStyle name="Normal 3 6 2" xfId="81" xr:uid="{00000000-0005-0000-0000-000039000000}"/>
    <cellStyle name="Normal 3 6 2 2" xfId="150" xr:uid="{365AE415-A1E1-4E7D-87A8-EFEA26746EA1}"/>
    <cellStyle name="Normal 3 6 3" xfId="151" xr:uid="{74D66208-7D38-4C50-A13C-4EED68DA9FA1}"/>
    <cellStyle name="Normal 3 7" xfId="63" xr:uid="{00000000-0005-0000-0000-00003A000000}"/>
    <cellStyle name="Normal 3 7 2" xfId="99" xr:uid="{00000000-0005-0000-0000-00003B000000}"/>
    <cellStyle name="Normal 3 7 2 2" xfId="152" xr:uid="{EE094544-0151-4A85-959C-B1A63DB14CBD}"/>
    <cellStyle name="Normal 3 7 3" xfId="153" xr:uid="{49970C88-6790-4C99-AECC-95D0DEF8DAED}"/>
    <cellStyle name="Normal 3 8" xfId="67" xr:uid="{00000000-0005-0000-0000-00003C000000}"/>
    <cellStyle name="Normal 3 8 2" xfId="154" xr:uid="{06A1FC8E-281E-40E7-A986-93BD793D3727}"/>
    <cellStyle name="Normal 3 9" xfId="102" xr:uid="{00000000-0005-0000-0000-00003D000000}"/>
    <cellStyle name="Normal 39 9" xfId="104" xr:uid="{00000000-0005-0000-0000-00003E000000}"/>
    <cellStyle name="Normal 39 9 2" xfId="155" xr:uid="{E4BE6C46-F80D-4ABE-9AC9-52C8D8696AD8}"/>
    <cellStyle name="Normal 4" xfId="6" xr:uid="{00000000-0005-0000-0000-00003F000000}"/>
    <cellStyle name="Normal 4 2" xfId="10" xr:uid="{00000000-0005-0000-0000-000040000000}"/>
    <cellStyle name="Normal 4 2 2" xfId="45" xr:uid="{00000000-0005-0000-0000-000041000000}"/>
    <cellStyle name="Normal 4 26" xfId="12" xr:uid="{00000000-0005-0000-0000-000042000000}"/>
    <cellStyle name="Normal 5" xfId="9" xr:uid="{00000000-0005-0000-0000-000043000000}"/>
    <cellStyle name="Normal 5 2" xfId="47" xr:uid="{00000000-0005-0000-0000-000044000000}"/>
    <cellStyle name="Normal 5 2 2" xfId="55" xr:uid="{00000000-0005-0000-0000-000045000000}"/>
    <cellStyle name="Normal 5 2 3" xfId="88" xr:uid="{00000000-0005-0000-0000-000046000000}"/>
    <cellStyle name="Normal 5 2 3 2" xfId="156" xr:uid="{70A2EC4F-AD2D-4445-8D51-67679CFA9BE5}"/>
    <cellStyle name="Normal 5 2 4" xfId="157" xr:uid="{5E9462CC-FA74-4724-A3E2-0A1E48019F10}"/>
    <cellStyle name="Normal 5 3" xfId="46" xr:uid="{00000000-0005-0000-0000-000047000000}"/>
    <cellStyle name="Normal 5 4" xfId="64" xr:uid="{00000000-0005-0000-0000-000048000000}"/>
    <cellStyle name="Normal 5 5" xfId="69" xr:uid="{00000000-0005-0000-0000-000049000000}"/>
    <cellStyle name="Normal 5 5 2" xfId="158" xr:uid="{D1B1D5AD-9110-413E-A62F-0867361DDBA4}"/>
    <cellStyle name="Normal 5 6" xfId="159" xr:uid="{D2B29208-E81D-40D9-9C33-96B7B292B934}"/>
    <cellStyle name="Normal 51" xfId="31" xr:uid="{00000000-0005-0000-0000-00004A000000}"/>
    <cellStyle name="Normal 51 2" xfId="41" xr:uid="{00000000-0005-0000-0000-00004B000000}"/>
    <cellStyle name="Normal 51 2 2" xfId="86" xr:uid="{00000000-0005-0000-0000-00004C000000}"/>
    <cellStyle name="Normal 51 2 2 2" xfId="160" xr:uid="{D9090845-B584-488B-8A24-AC011EA60AAC}"/>
    <cellStyle name="Normal 51 2 3" xfId="161" xr:uid="{68C44D06-88F1-454D-B51E-35FB4770F6AB}"/>
    <cellStyle name="Normal 51 3" xfId="80" xr:uid="{00000000-0005-0000-0000-00004D000000}"/>
    <cellStyle name="Normal 51 3 2" xfId="162" xr:uid="{A9A124D0-A97D-4DFA-884B-B5D96EDF9B1A}"/>
    <cellStyle name="Normal 51 4" xfId="163" xr:uid="{2C2AC137-D535-4B89-8904-436855070BFE}"/>
    <cellStyle name="Normal 6" xfId="21" xr:uid="{00000000-0005-0000-0000-00004E000000}"/>
    <cellStyle name="Normal 6 2" xfId="57" xr:uid="{00000000-0005-0000-0000-00004F000000}"/>
    <cellStyle name="Normal 6 2 2" xfId="95" xr:uid="{00000000-0005-0000-0000-000050000000}"/>
    <cellStyle name="Normal 6 2 2 2" xfId="164" xr:uid="{47C397BA-C4EB-4847-95DD-6651B8457F1E}"/>
    <cellStyle name="Normal 6 2 3" xfId="165" xr:uid="{BD82E2BA-1F4D-4D51-9D00-FB96E53B0782}"/>
    <cellStyle name="Normal 6 3" xfId="73" xr:uid="{00000000-0005-0000-0000-000051000000}"/>
    <cellStyle name="Normal 6 3 2" xfId="166" xr:uid="{5852FEC7-2452-470A-8E63-04892F45B512}"/>
    <cellStyle name="Normal 6 4" xfId="167" xr:uid="{C1F2EFF1-7830-469E-BAFE-0E4B45DD7092}"/>
    <cellStyle name="Normal 62" xfId="27" xr:uid="{00000000-0005-0000-0000-000052000000}"/>
    <cellStyle name="Normal 62 2" xfId="40" xr:uid="{00000000-0005-0000-0000-000053000000}"/>
    <cellStyle name="Normal 62 2 2" xfId="85" xr:uid="{00000000-0005-0000-0000-000054000000}"/>
    <cellStyle name="Normal 62 2 2 2" xfId="168" xr:uid="{E578AC6D-7668-47FD-9D06-58E5F00133FF}"/>
    <cellStyle name="Normal 62 2 3" xfId="169" xr:uid="{45C42C5C-CE06-46E0-9465-62333A24D192}"/>
    <cellStyle name="Normal 62 3" xfId="77" xr:uid="{00000000-0005-0000-0000-000055000000}"/>
    <cellStyle name="Normal 62 3 2" xfId="170" xr:uid="{D8F936D9-ADA4-40AB-B6AC-82461B940194}"/>
    <cellStyle name="Normal 62 4" xfId="171" xr:uid="{2B7F22D1-C0EB-43F4-BE66-A8BCB68F8EE5}"/>
    <cellStyle name="Normal 7" xfId="52" xr:uid="{00000000-0005-0000-0000-000056000000}"/>
    <cellStyle name="Normal 7 2" xfId="93" xr:uid="{00000000-0005-0000-0000-000057000000}"/>
    <cellStyle name="Normal 7 2 2" xfId="172" xr:uid="{10CF8592-BF8D-4A9D-BB0F-A18CB40FCC68}"/>
    <cellStyle name="Normal 7 3" xfId="173" xr:uid="{A882FBBF-3C3B-4B18-BF90-A9F994AE9618}"/>
    <cellStyle name="Normal 76" xfId="50" xr:uid="{00000000-0005-0000-0000-000058000000}"/>
    <cellStyle name="Normal 76 2" xfId="91" xr:uid="{00000000-0005-0000-0000-000059000000}"/>
    <cellStyle name="Normal 76 2 2" xfId="174" xr:uid="{C2E79AA0-A9C5-4130-BC80-A59771835A4C}"/>
    <cellStyle name="Normal 76 3" xfId="175" xr:uid="{1DE5A507-44B7-4D37-8888-0EC85F1EFFA0}"/>
    <cellStyle name="Normal 8" xfId="65" xr:uid="{00000000-0005-0000-0000-00005A000000}"/>
    <cellStyle name="Normal 8 2" xfId="176" xr:uid="{DA27EAF3-B3CE-42CB-975B-CE8ABA37F391}"/>
    <cellStyle name="Normal 9" xfId="101" xr:uid="{00000000-0005-0000-0000-00005B000000}"/>
    <cellStyle name="Normal 9 2" xfId="177" xr:uid="{E170E9C9-F5C6-45C6-81F8-7BCAE469705D}"/>
    <cellStyle name="Normal 92" xfId="100" xr:uid="{00000000-0005-0000-0000-00005C000000}"/>
    <cellStyle name="Note 2" xfId="60" xr:uid="{00000000-0005-0000-0000-00005E000000}"/>
    <cellStyle name="Note 2 2" xfId="97" xr:uid="{00000000-0005-0000-0000-00005F000000}"/>
    <cellStyle name="Note 2 2 2" xfId="178" xr:uid="{50E903AF-C606-494D-B449-07AB21C2006C}"/>
    <cellStyle name="Note 2 3" xfId="179" xr:uid="{9D1D1647-D3A4-4D64-99ED-458679904A11}"/>
    <cellStyle name="Parasts 2" xfId="7" xr:uid="{00000000-0005-0000-0000-000060000000}"/>
    <cellStyle name="Parasts 2 2" xfId="38" xr:uid="{00000000-0005-0000-0000-000061000000}"/>
    <cellStyle name="Parasts 3" xfId="39" xr:uid="{00000000-0005-0000-0000-000062000000}"/>
    <cellStyle name="Parasts 3 2" xfId="84" xr:uid="{00000000-0005-0000-0000-000063000000}"/>
    <cellStyle name="Parasts 3 2 2" xfId="180" xr:uid="{F04641EA-FD22-425C-978F-A0ED7D6A70CE}"/>
    <cellStyle name="Parasts 3 3" xfId="181" xr:uid="{CC379FC0-D6B1-49CB-8E6B-BCA2DBEADF61}"/>
    <cellStyle name="Parasts 4" xfId="42" xr:uid="{00000000-0005-0000-0000-000064000000}"/>
    <cellStyle name="Parasts 5" xfId="109" xr:uid="{00000000-0005-0000-0000-000065000000}"/>
    <cellStyle name="Percent 14" xfId="13" xr:uid="{00000000-0005-0000-0000-000066000000}"/>
    <cellStyle name="Percent 2" xfId="5" xr:uid="{00000000-0005-0000-0000-000067000000}"/>
    <cellStyle name="Percent 2 2" xfId="103" xr:uid="{00000000-0005-0000-0000-000068000000}"/>
    <cellStyle name="Percent 3" xfId="62" xr:uid="{00000000-0005-0000-0000-000069000000}"/>
    <cellStyle name="Percent 3 2" xfId="98" xr:uid="{00000000-0005-0000-0000-00006A000000}"/>
    <cellStyle name="Percent 3 2 2" xfId="182" xr:uid="{30856636-70D5-4FBE-829E-D9C80C763B4A}"/>
    <cellStyle name="Percent 3 3" xfId="183" xr:uid="{BF36817D-01B3-4D7A-B150-BD4B35F3E57C}"/>
    <cellStyle name="Percent 4" xfId="66" xr:uid="{00000000-0005-0000-0000-00006B000000}"/>
    <cellStyle name="Percent 5" xfId="106" xr:uid="{00000000-0005-0000-0000-00006C000000}"/>
    <cellStyle name="Percent 5 2" xfId="107" xr:uid="{00000000-0005-0000-0000-00006D000000}"/>
    <cellStyle name="Percent 5 2 2" xfId="184" xr:uid="{218697A2-3B49-4092-B50E-5F0EF08AB316}"/>
    <cellStyle name="Percent 5 3" xfId="108" xr:uid="{00000000-0005-0000-0000-00006E000000}"/>
    <cellStyle name="Percent 5 3 2" xfId="185" xr:uid="{1B79FC7E-A65D-45B7-8442-BE6F10EC70D7}"/>
    <cellStyle name="Percent 5 4" xfId="111" xr:uid="{00000000-0005-0000-0000-00006F000000}"/>
    <cellStyle name="Percent 5 4 2" xfId="186" xr:uid="{8612B9E4-0487-47D3-B681-41B6D979B6BB}"/>
    <cellStyle name="Percent 5 5" xfId="187" xr:uid="{29F441FD-3EFA-46B3-8774-AD31400FCE7E}"/>
    <cellStyle name="Procenti 2" xfId="110" xr:uid="{00000000-0005-0000-0000-000070000000}"/>
  </cellStyles>
  <dxfs count="0"/>
  <tableStyles count="0" defaultTableStyle="TableStyleMedium9" defaultPivotStyle="PivotStyleLight16"/>
  <colors>
    <mruColors>
      <color rgb="FFCCFF66"/>
      <color rgb="FF99CCFF"/>
      <color rgb="FF99FF99"/>
      <color rgb="FFFFFF99"/>
      <color rgb="FFFFFF69"/>
      <color rgb="FFFFCCFF"/>
      <color rgb="FFFFC819"/>
      <color rgb="FFCC99FF"/>
      <color rgb="FFFF66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19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veselibasministrija-my.sharepoint.com/faili/Redirected_Folders$/profile_redirect$/Documents%20and%20Settings/bd-adija/Local%20Settings/Temporary%20Internet%20Files/Content.Outlook/U63RD855/MK_izdev_samaz_2las_2009_31%2010%2008_arESIA.xlsx?CBF9DBE5" TargetMode="External"/><Relationship Id="rId1" Type="http://schemas.openxmlformats.org/officeDocument/2006/relationships/externalLinkPath" Target="file:///\\CBF9DBE5\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s://veselibasministrija-my.sharepoint.com/faili/Redirected_Folders$/Documents%20and%20Settings/SilvijaJ/Local%20Settings/Temporary%20Internet%20Files/Content.IE5/F51GHD5U/KristineS/My%20Documents/Bud&#382;ets%202012/Budzeta%20forma%2014_05%2001%202012%20(2).xls?73932CDD" TargetMode="External"/><Relationship Id="rId1" Type="http://schemas.openxmlformats.org/officeDocument/2006/relationships/externalLinkPath" Target="file:///\\73932CDD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Documents%20and%20Settings/SilvijaJ/Local%20Settings/Temporary%20Internet%20Files/Content.IE5/F51GHD5U/KristineS/My%20Documents/Bud&#382;ets%202012/Budzeta%20forma%2014_05%2001%202012%20(2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504E799B/R0032%20-LIC%20darbs%20laboratorija%20citam%20ar%20palidz%20veidu%20AI%2031102012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https://veselibasministrija-my.sharepoint.com/Documents%20and%20Settings/Svetlana.Supulniece/Local%20Settings/Temporary%20Internet%20Files/Content.Outlook/J21U5MYL/LIC%20PP%20parrekins%20pec%202012%209m%20DB/LIC%20laboratorija/R0032%20-LIC%20darbs%20laboratorija%20citam%20ar%20palidz%20veidu%20AI%2031102012.xls?504E799B" TargetMode="External"/><Relationship Id="rId1" Type="http://schemas.openxmlformats.org/officeDocument/2006/relationships/externalLinkPath" Target="file:///\\504E799B\R0032%20-LIC%20darbs%20laboratorija%20citam%20ar%20palidz%20veidu%20AI%2031102012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veselibasministrija-my.sharepoint.com/faili/Redirected_Folders$/Ambulatoro_pakalpojumu_nodala/Planosana_2012/SAVA/!_Grozijumi%202012.gada%20laikaa/Egija_Grozijumi%20ar%2001.10.2012_NEPIENEMTIE/Apaksas%20SAVA%20rikojumam.xls?A123360B" TargetMode="External"/><Relationship Id="rId1" Type="http://schemas.openxmlformats.org/officeDocument/2006/relationships/externalLinkPath" Target="file:///\\A123360B\Apaksas%20SAVA%20rikojuma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2/SAVA/!_Grozijumi%202012.gada%20laikaa/Egija_Grozijumi%20ar%2001.10.2012_NEPIENEMTIE/Apaksas%20SAVA%20rikojumam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nansu_planosanas_nodala\BUD&#381;ETS\2019\33_finansejums_2018_2021g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faili/Redirected_Folders$/Users/andris.skrastins/Desktop/Ivita/8_centralizeto_medikamentu_aprekini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faili/Redirected_Folders$/Users/liga.citskovska/Documents/2016/Aknu_transp_04.2016/Aknu_transp_kop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Users/liga.citskovska/Documents/2016/Aknu_transp_04.2016/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ADER"/>
      <sheetName val="ZQZBC_PLN__04_03_10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zm.posteni"/>
      <sheetName val="strukturkodi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1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1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.1.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5:J36"/>
  <sheetViews>
    <sheetView topLeftCell="A7" workbookViewId="0">
      <selection activeCell="C44" sqref="C44"/>
    </sheetView>
  </sheetViews>
  <sheetFormatPr defaultColWidth="8.85546875" defaultRowHeight="12.75" x14ac:dyDescent="0.2"/>
  <cols>
    <col min="2" max="2" width="12.140625" customWidth="1"/>
    <col min="3" max="7" width="12.7109375" customWidth="1"/>
    <col min="8" max="10" width="10.85546875" customWidth="1"/>
  </cols>
  <sheetData>
    <row r="15" spans="2:7" ht="63" x14ac:dyDescent="0.2">
      <c r="C15" s="2" t="s">
        <v>0</v>
      </c>
      <c r="D15" s="2" t="s">
        <v>1</v>
      </c>
      <c r="E15" s="2" t="s">
        <v>2</v>
      </c>
      <c r="F15" s="3" t="s">
        <v>3</v>
      </c>
      <c r="G15" s="3" t="s">
        <v>4</v>
      </c>
    </row>
    <row r="16" spans="2:7" x14ac:dyDescent="0.2">
      <c r="B16" t="s">
        <v>5</v>
      </c>
      <c r="C16" s="4" t="e">
        <f>#REF!+#REF!+#REF!+#REF!+#REF!</f>
        <v>#REF!</v>
      </c>
      <c r="D16" s="4" t="e">
        <f>#REF!+#REF!+#REF!+#REF!+#REF!</f>
        <v>#REF!</v>
      </c>
      <c r="E16" s="4" t="e">
        <f>#REF!+#REF!+#REF!+#REF!+#REF!</f>
        <v>#REF!</v>
      </c>
      <c r="F16" s="4"/>
      <c r="G16" s="4"/>
    </row>
    <row r="18" spans="2:10" x14ac:dyDescent="0.2">
      <c r="B18" t="s">
        <v>6</v>
      </c>
      <c r="C18">
        <v>476257544.95600003</v>
      </c>
      <c r="D18">
        <v>521682141.36313331</v>
      </c>
      <c r="E18">
        <v>724448030.39062333</v>
      </c>
    </row>
    <row r="19" spans="2:10" x14ac:dyDescent="0.2">
      <c r="C19" s="1" t="e">
        <f>C18-C16</f>
        <v>#REF!</v>
      </c>
      <c r="D19" s="1" t="e">
        <f>D18-D16</f>
        <v>#REF!</v>
      </c>
      <c r="E19" s="1" t="e">
        <f>E18-E16</f>
        <v>#REF!</v>
      </c>
      <c r="F19" s="1"/>
      <c r="G19" s="1"/>
    </row>
    <row r="22" spans="2:10" x14ac:dyDescent="0.2">
      <c r="C22" s="5">
        <v>1990076</v>
      </c>
      <c r="D22" s="5">
        <v>1990076</v>
      </c>
      <c r="E22" s="5">
        <v>1990076</v>
      </c>
      <c r="F22" s="5"/>
      <c r="G22" s="5">
        <v>1990076</v>
      </c>
      <c r="H22" s="6" t="s">
        <v>7</v>
      </c>
    </row>
    <row r="23" spans="2:10" x14ac:dyDescent="0.2">
      <c r="C23" s="5">
        <v>5859</v>
      </c>
      <c r="D23" s="5">
        <v>5859</v>
      </c>
      <c r="E23" s="5">
        <v>5859</v>
      </c>
      <c r="F23" s="5"/>
      <c r="G23" s="5">
        <v>5859</v>
      </c>
      <c r="H23" s="6" t="s">
        <v>8</v>
      </c>
    </row>
    <row r="24" spans="2:10" x14ac:dyDescent="0.2">
      <c r="C24" s="7">
        <f>C23+C22</f>
        <v>1995935</v>
      </c>
      <c r="D24" s="7">
        <f t="shared" ref="D24:G24" si="0">D23+D22</f>
        <v>1995935</v>
      </c>
      <c r="E24" s="7">
        <f t="shared" si="0"/>
        <v>1995935</v>
      </c>
      <c r="F24" s="7"/>
      <c r="G24" s="7">
        <f t="shared" si="0"/>
        <v>1995935</v>
      </c>
      <c r="H24" s="6"/>
    </row>
    <row r="27" spans="2:10" x14ac:dyDescent="0.2">
      <c r="C27" s="1" t="e">
        <f>C19+C24</f>
        <v>#REF!</v>
      </c>
      <c r="D27" s="1" t="e">
        <f t="shared" ref="D27:E27" si="1">D19+D24</f>
        <v>#REF!</v>
      </c>
      <c r="E27" s="1" t="e">
        <f t="shared" si="1"/>
        <v>#REF!</v>
      </c>
    </row>
    <row r="32" spans="2:10" x14ac:dyDescent="0.2">
      <c r="C32" s="1" t="e">
        <f>C16-C18</f>
        <v>#REF!</v>
      </c>
      <c r="D32" s="1" t="e">
        <f t="shared" ref="D32:E32" si="2">D16-D18</f>
        <v>#REF!</v>
      </c>
      <c r="E32" s="1" t="e">
        <f t="shared" si="2"/>
        <v>#REF!</v>
      </c>
      <c r="H32" s="1">
        <v>105060348.42</v>
      </c>
      <c r="I32" s="1">
        <v>116740346.18799999</v>
      </c>
      <c r="J32" s="1">
        <v>227068561.68000001</v>
      </c>
    </row>
    <row r="33" spans="8:10" x14ac:dyDescent="0.2">
      <c r="H33" s="1">
        <v>397859427.8664</v>
      </c>
      <c r="I33" s="1">
        <v>514508484.61719996</v>
      </c>
      <c r="J33" s="1">
        <v>726036486.25933397</v>
      </c>
    </row>
    <row r="34" spans="8:10" x14ac:dyDescent="0.2">
      <c r="H34" s="1"/>
      <c r="I34" s="1"/>
      <c r="J34" s="1"/>
    </row>
    <row r="35" spans="8:10" x14ac:dyDescent="0.2">
      <c r="H35" s="1">
        <f>H33-H32</f>
        <v>292799079.44639999</v>
      </c>
      <c r="I35" s="1">
        <f t="shared" ref="I35:J35" si="3">I33-I32</f>
        <v>397768138.42919993</v>
      </c>
      <c r="J35" s="1">
        <f t="shared" si="3"/>
        <v>498967924.57933396</v>
      </c>
    </row>
    <row r="36" spans="8:10" x14ac:dyDescent="0.2">
      <c r="H36" s="1" t="e">
        <f>H35-C16</f>
        <v>#REF!</v>
      </c>
      <c r="I36" s="1" t="e">
        <f t="shared" ref="I36:J36" si="4">I35-D16</f>
        <v>#REF!</v>
      </c>
      <c r="J36" s="1" t="e">
        <f t="shared" si="4"/>
        <v>#REF!</v>
      </c>
    </row>
  </sheetData>
  <dataValidations count="1">
    <dataValidation type="whole" errorStyle="information" allowBlank="1" showInputMessage="1" showErrorMessage="1" error="Jāievada skaitlis" sqref="C22:G23" xr:uid="{00000000-0002-0000-0000-000000000000}">
      <formula1>-100000000000000</formula1>
      <formula2>100000000000000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563F7-9885-43EB-BED9-96313CCFB40F}">
  <dimension ref="A1:N40"/>
  <sheetViews>
    <sheetView tabSelected="1" zoomScale="140" zoomScaleNormal="140" workbookViewId="0">
      <selection activeCell="P13" sqref="P13"/>
    </sheetView>
  </sheetViews>
  <sheetFormatPr defaultColWidth="8.85546875" defaultRowHeight="15" x14ac:dyDescent="0.25"/>
  <cols>
    <col min="1" max="1" width="25.42578125" style="8" customWidth="1"/>
    <col min="2" max="2" width="13.85546875" style="8" customWidth="1"/>
    <col min="3" max="3" width="11.42578125" style="8" bestFit="1" customWidth="1"/>
    <col min="4" max="4" width="12.5703125" style="8" customWidth="1"/>
    <col min="5" max="5" width="14.42578125" style="8" customWidth="1"/>
    <col min="6" max="6" width="14.140625" style="8" customWidth="1"/>
    <col min="7" max="7" width="12.85546875" style="8" customWidth="1"/>
    <col min="8" max="8" width="13.42578125" style="8" customWidth="1"/>
    <col min="9" max="9" width="10.7109375" style="8" bestFit="1" customWidth="1"/>
    <col min="10" max="10" width="13.42578125" style="8" customWidth="1"/>
    <col min="11" max="13" width="12.7109375" style="8" customWidth="1"/>
    <col min="14" max="14" width="10.7109375" style="8" bestFit="1" customWidth="1"/>
    <col min="15" max="254" width="8.85546875" style="8"/>
    <col min="255" max="255" width="28.85546875" style="8" customWidth="1"/>
    <col min="256" max="256" width="11" style="8" customWidth="1"/>
    <col min="257" max="257" width="11.42578125" style="8" bestFit="1" customWidth="1"/>
    <col min="258" max="258" width="11.42578125" style="8" customWidth="1"/>
    <col min="259" max="259" width="12" style="8" customWidth="1"/>
    <col min="260" max="260" width="10.42578125" style="8" customWidth="1"/>
    <col min="261" max="261" width="11.42578125" style="8" customWidth="1"/>
    <col min="262" max="264" width="12" style="8" customWidth="1"/>
    <col min="265" max="265" width="10.7109375" style="8" bestFit="1" customWidth="1"/>
    <col min="266" max="266" width="10.28515625" style="8" customWidth="1"/>
    <col min="267" max="510" width="8.85546875" style="8"/>
    <col min="511" max="511" width="28.85546875" style="8" customWidth="1"/>
    <col min="512" max="512" width="11" style="8" customWidth="1"/>
    <col min="513" max="513" width="11.42578125" style="8" bestFit="1" customWidth="1"/>
    <col min="514" max="514" width="11.42578125" style="8" customWidth="1"/>
    <col min="515" max="515" width="12" style="8" customWidth="1"/>
    <col min="516" max="516" width="10.42578125" style="8" customWidth="1"/>
    <col min="517" max="517" width="11.42578125" style="8" customWidth="1"/>
    <col min="518" max="520" width="12" style="8" customWidth="1"/>
    <col min="521" max="521" width="10.7109375" style="8" bestFit="1" customWidth="1"/>
    <col min="522" max="522" width="10.28515625" style="8" customWidth="1"/>
    <col min="523" max="766" width="8.85546875" style="8"/>
    <col min="767" max="767" width="28.85546875" style="8" customWidth="1"/>
    <col min="768" max="768" width="11" style="8" customWidth="1"/>
    <col min="769" max="769" width="11.42578125" style="8" bestFit="1" customWidth="1"/>
    <col min="770" max="770" width="11.42578125" style="8" customWidth="1"/>
    <col min="771" max="771" width="12" style="8" customWidth="1"/>
    <col min="772" max="772" width="10.42578125" style="8" customWidth="1"/>
    <col min="773" max="773" width="11.42578125" style="8" customWidth="1"/>
    <col min="774" max="776" width="12" style="8" customWidth="1"/>
    <col min="777" max="777" width="10.7109375" style="8" bestFit="1" customWidth="1"/>
    <col min="778" max="778" width="10.28515625" style="8" customWidth="1"/>
    <col min="779" max="1022" width="8.85546875" style="8"/>
    <col min="1023" max="1023" width="28.85546875" style="8" customWidth="1"/>
    <col min="1024" max="1024" width="11" style="8" customWidth="1"/>
    <col min="1025" max="1025" width="11.42578125" style="8" bestFit="1" customWidth="1"/>
    <col min="1026" max="1026" width="11.42578125" style="8" customWidth="1"/>
    <col min="1027" max="1027" width="12" style="8" customWidth="1"/>
    <col min="1028" max="1028" width="10.42578125" style="8" customWidth="1"/>
    <col min="1029" max="1029" width="11.42578125" style="8" customWidth="1"/>
    <col min="1030" max="1032" width="12" style="8" customWidth="1"/>
    <col min="1033" max="1033" width="10.7109375" style="8" bestFit="1" customWidth="1"/>
    <col min="1034" max="1034" width="10.28515625" style="8" customWidth="1"/>
    <col min="1035" max="1278" width="8.85546875" style="8"/>
    <col min="1279" max="1279" width="28.85546875" style="8" customWidth="1"/>
    <col min="1280" max="1280" width="11" style="8" customWidth="1"/>
    <col min="1281" max="1281" width="11.42578125" style="8" bestFit="1" customWidth="1"/>
    <col min="1282" max="1282" width="11.42578125" style="8" customWidth="1"/>
    <col min="1283" max="1283" width="12" style="8" customWidth="1"/>
    <col min="1284" max="1284" width="10.42578125" style="8" customWidth="1"/>
    <col min="1285" max="1285" width="11.42578125" style="8" customWidth="1"/>
    <col min="1286" max="1288" width="12" style="8" customWidth="1"/>
    <col min="1289" max="1289" width="10.7109375" style="8" bestFit="1" customWidth="1"/>
    <col min="1290" max="1290" width="10.28515625" style="8" customWidth="1"/>
    <col min="1291" max="1534" width="8.85546875" style="8"/>
    <col min="1535" max="1535" width="28.85546875" style="8" customWidth="1"/>
    <col min="1536" max="1536" width="11" style="8" customWidth="1"/>
    <col min="1537" max="1537" width="11.42578125" style="8" bestFit="1" customWidth="1"/>
    <col min="1538" max="1538" width="11.42578125" style="8" customWidth="1"/>
    <col min="1539" max="1539" width="12" style="8" customWidth="1"/>
    <col min="1540" max="1540" width="10.42578125" style="8" customWidth="1"/>
    <col min="1541" max="1541" width="11.42578125" style="8" customWidth="1"/>
    <col min="1542" max="1544" width="12" style="8" customWidth="1"/>
    <col min="1545" max="1545" width="10.7109375" style="8" bestFit="1" customWidth="1"/>
    <col min="1546" max="1546" width="10.28515625" style="8" customWidth="1"/>
    <col min="1547" max="1790" width="8.85546875" style="8"/>
    <col min="1791" max="1791" width="28.85546875" style="8" customWidth="1"/>
    <col min="1792" max="1792" width="11" style="8" customWidth="1"/>
    <col min="1793" max="1793" width="11.42578125" style="8" bestFit="1" customWidth="1"/>
    <col min="1794" max="1794" width="11.42578125" style="8" customWidth="1"/>
    <col min="1795" max="1795" width="12" style="8" customWidth="1"/>
    <col min="1796" max="1796" width="10.42578125" style="8" customWidth="1"/>
    <col min="1797" max="1797" width="11.42578125" style="8" customWidth="1"/>
    <col min="1798" max="1800" width="12" style="8" customWidth="1"/>
    <col min="1801" max="1801" width="10.7109375" style="8" bestFit="1" customWidth="1"/>
    <col min="1802" max="1802" width="10.28515625" style="8" customWidth="1"/>
    <col min="1803" max="2046" width="8.85546875" style="8"/>
    <col min="2047" max="2047" width="28.85546875" style="8" customWidth="1"/>
    <col min="2048" max="2048" width="11" style="8" customWidth="1"/>
    <col min="2049" max="2049" width="11.42578125" style="8" bestFit="1" customWidth="1"/>
    <col min="2050" max="2050" width="11.42578125" style="8" customWidth="1"/>
    <col min="2051" max="2051" width="12" style="8" customWidth="1"/>
    <col min="2052" max="2052" width="10.42578125" style="8" customWidth="1"/>
    <col min="2053" max="2053" width="11.42578125" style="8" customWidth="1"/>
    <col min="2054" max="2056" width="12" style="8" customWidth="1"/>
    <col min="2057" max="2057" width="10.7109375" style="8" bestFit="1" customWidth="1"/>
    <col min="2058" max="2058" width="10.28515625" style="8" customWidth="1"/>
    <col min="2059" max="2302" width="8.85546875" style="8"/>
    <col min="2303" max="2303" width="28.85546875" style="8" customWidth="1"/>
    <col min="2304" max="2304" width="11" style="8" customWidth="1"/>
    <col min="2305" max="2305" width="11.42578125" style="8" bestFit="1" customWidth="1"/>
    <col min="2306" max="2306" width="11.42578125" style="8" customWidth="1"/>
    <col min="2307" max="2307" width="12" style="8" customWidth="1"/>
    <col min="2308" max="2308" width="10.42578125" style="8" customWidth="1"/>
    <col min="2309" max="2309" width="11.42578125" style="8" customWidth="1"/>
    <col min="2310" max="2312" width="12" style="8" customWidth="1"/>
    <col min="2313" max="2313" width="10.7109375" style="8" bestFit="1" customWidth="1"/>
    <col min="2314" max="2314" width="10.28515625" style="8" customWidth="1"/>
    <col min="2315" max="2558" width="8.85546875" style="8"/>
    <col min="2559" max="2559" width="28.85546875" style="8" customWidth="1"/>
    <col min="2560" max="2560" width="11" style="8" customWidth="1"/>
    <col min="2561" max="2561" width="11.42578125" style="8" bestFit="1" customWidth="1"/>
    <col min="2562" max="2562" width="11.42578125" style="8" customWidth="1"/>
    <col min="2563" max="2563" width="12" style="8" customWidth="1"/>
    <col min="2564" max="2564" width="10.42578125" style="8" customWidth="1"/>
    <col min="2565" max="2565" width="11.42578125" style="8" customWidth="1"/>
    <col min="2566" max="2568" width="12" style="8" customWidth="1"/>
    <col min="2569" max="2569" width="10.7109375" style="8" bestFit="1" customWidth="1"/>
    <col min="2570" max="2570" width="10.28515625" style="8" customWidth="1"/>
    <col min="2571" max="2814" width="8.85546875" style="8"/>
    <col min="2815" max="2815" width="28.85546875" style="8" customWidth="1"/>
    <col min="2816" max="2816" width="11" style="8" customWidth="1"/>
    <col min="2817" max="2817" width="11.42578125" style="8" bestFit="1" customWidth="1"/>
    <col min="2818" max="2818" width="11.42578125" style="8" customWidth="1"/>
    <col min="2819" max="2819" width="12" style="8" customWidth="1"/>
    <col min="2820" max="2820" width="10.42578125" style="8" customWidth="1"/>
    <col min="2821" max="2821" width="11.42578125" style="8" customWidth="1"/>
    <col min="2822" max="2824" width="12" style="8" customWidth="1"/>
    <col min="2825" max="2825" width="10.7109375" style="8" bestFit="1" customWidth="1"/>
    <col min="2826" max="2826" width="10.28515625" style="8" customWidth="1"/>
    <col min="2827" max="3070" width="8.85546875" style="8"/>
    <col min="3071" max="3071" width="28.85546875" style="8" customWidth="1"/>
    <col min="3072" max="3072" width="11" style="8" customWidth="1"/>
    <col min="3073" max="3073" width="11.42578125" style="8" bestFit="1" customWidth="1"/>
    <col min="3074" max="3074" width="11.42578125" style="8" customWidth="1"/>
    <col min="3075" max="3075" width="12" style="8" customWidth="1"/>
    <col min="3076" max="3076" width="10.42578125" style="8" customWidth="1"/>
    <col min="3077" max="3077" width="11.42578125" style="8" customWidth="1"/>
    <col min="3078" max="3080" width="12" style="8" customWidth="1"/>
    <col min="3081" max="3081" width="10.7109375" style="8" bestFit="1" customWidth="1"/>
    <col min="3082" max="3082" width="10.28515625" style="8" customWidth="1"/>
    <col min="3083" max="3326" width="8.85546875" style="8"/>
    <col min="3327" max="3327" width="28.85546875" style="8" customWidth="1"/>
    <col min="3328" max="3328" width="11" style="8" customWidth="1"/>
    <col min="3329" max="3329" width="11.42578125" style="8" bestFit="1" customWidth="1"/>
    <col min="3330" max="3330" width="11.42578125" style="8" customWidth="1"/>
    <col min="3331" max="3331" width="12" style="8" customWidth="1"/>
    <col min="3332" max="3332" width="10.42578125" style="8" customWidth="1"/>
    <col min="3333" max="3333" width="11.42578125" style="8" customWidth="1"/>
    <col min="3334" max="3336" width="12" style="8" customWidth="1"/>
    <col min="3337" max="3337" width="10.7109375" style="8" bestFit="1" customWidth="1"/>
    <col min="3338" max="3338" width="10.28515625" style="8" customWidth="1"/>
    <col min="3339" max="3582" width="8.85546875" style="8"/>
    <col min="3583" max="3583" width="28.85546875" style="8" customWidth="1"/>
    <col min="3584" max="3584" width="11" style="8" customWidth="1"/>
    <col min="3585" max="3585" width="11.42578125" style="8" bestFit="1" customWidth="1"/>
    <col min="3586" max="3586" width="11.42578125" style="8" customWidth="1"/>
    <col min="3587" max="3587" width="12" style="8" customWidth="1"/>
    <col min="3588" max="3588" width="10.42578125" style="8" customWidth="1"/>
    <col min="3589" max="3589" width="11.42578125" style="8" customWidth="1"/>
    <col min="3590" max="3592" width="12" style="8" customWidth="1"/>
    <col min="3593" max="3593" width="10.7109375" style="8" bestFit="1" customWidth="1"/>
    <col min="3594" max="3594" width="10.28515625" style="8" customWidth="1"/>
    <col min="3595" max="3838" width="8.85546875" style="8"/>
    <col min="3839" max="3839" width="28.85546875" style="8" customWidth="1"/>
    <col min="3840" max="3840" width="11" style="8" customWidth="1"/>
    <col min="3841" max="3841" width="11.42578125" style="8" bestFit="1" customWidth="1"/>
    <col min="3842" max="3842" width="11.42578125" style="8" customWidth="1"/>
    <col min="3843" max="3843" width="12" style="8" customWidth="1"/>
    <col min="3844" max="3844" width="10.42578125" style="8" customWidth="1"/>
    <col min="3845" max="3845" width="11.42578125" style="8" customWidth="1"/>
    <col min="3846" max="3848" width="12" style="8" customWidth="1"/>
    <col min="3849" max="3849" width="10.7109375" style="8" bestFit="1" customWidth="1"/>
    <col min="3850" max="3850" width="10.28515625" style="8" customWidth="1"/>
    <col min="3851" max="4094" width="8.85546875" style="8"/>
    <col min="4095" max="4095" width="28.85546875" style="8" customWidth="1"/>
    <col min="4096" max="4096" width="11" style="8" customWidth="1"/>
    <col min="4097" max="4097" width="11.42578125" style="8" bestFit="1" customWidth="1"/>
    <col min="4098" max="4098" width="11.42578125" style="8" customWidth="1"/>
    <col min="4099" max="4099" width="12" style="8" customWidth="1"/>
    <col min="4100" max="4100" width="10.42578125" style="8" customWidth="1"/>
    <col min="4101" max="4101" width="11.42578125" style="8" customWidth="1"/>
    <col min="4102" max="4104" width="12" style="8" customWidth="1"/>
    <col min="4105" max="4105" width="10.7109375" style="8" bestFit="1" customWidth="1"/>
    <col min="4106" max="4106" width="10.28515625" style="8" customWidth="1"/>
    <col min="4107" max="4350" width="8.85546875" style="8"/>
    <col min="4351" max="4351" width="28.85546875" style="8" customWidth="1"/>
    <col min="4352" max="4352" width="11" style="8" customWidth="1"/>
    <col min="4353" max="4353" width="11.42578125" style="8" bestFit="1" customWidth="1"/>
    <col min="4354" max="4354" width="11.42578125" style="8" customWidth="1"/>
    <col min="4355" max="4355" width="12" style="8" customWidth="1"/>
    <col min="4356" max="4356" width="10.42578125" style="8" customWidth="1"/>
    <col min="4357" max="4357" width="11.42578125" style="8" customWidth="1"/>
    <col min="4358" max="4360" width="12" style="8" customWidth="1"/>
    <col min="4361" max="4361" width="10.7109375" style="8" bestFit="1" customWidth="1"/>
    <col min="4362" max="4362" width="10.28515625" style="8" customWidth="1"/>
    <col min="4363" max="4606" width="8.85546875" style="8"/>
    <col min="4607" max="4607" width="28.85546875" style="8" customWidth="1"/>
    <col min="4608" max="4608" width="11" style="8" customWidth="1"/>
    <col min="4609" max="4609" width="11.42578125" style="8" bestFit="1" customWidth="1"/>
    <col min="4610" max="4610" width="11.42578125" style="8" customWidth="1"/>
    <col min="4611" max="4611" width="12" style="8" customWidth="1"/>
    <col min="4612" max="4612" width="10.42578125" style="8" customWidth="1"/>
    <col min="4613" max="4613" width="11.42578125" style="8" customWidth="1"/>
    <col min="4614" max="4616" width="12" style="8" customWidth="1"/>
    <col min="4617" max="4617" width="10.7109375" style="8" bestFit="1" customWidth="1"/>
    <col min="4618" max="4618" width="10.28515625" style="8" customWidth="1"/>
    <col min="4619" max="4862" width="8.85546875" style="8"/>
    <col min="4863" max="4863" width="28.85546875" style="8" customWidth="1"/>
    <col min="4864" max="4864" width="11" style="8" customWidth="1"/>
    <col min="4865" max="4865" width="11.42578125" style="8" bestFit="1" customWidth="1"/>
    <col min="4866" max="4866" width="11.42578125" style="8" customWidth="1"/>
    <col min="4867" max="4867" width="12" style="8" customWidth="1"/>
    <col min="4868" max="4868" width="10.42578125" style="8" customWidth="1"/>
    <col min="4869" max="4869" width="11.42578125" style="8" customWidth="1"/>
    <col min="4870" max="4872" width="12" style="8" customWidth="1"/>
    <col min="4873" max="4873" width="10.7109375" style="8" bestFit="1" customWidth="1"/>
    <col min="4874" max="4874" width="10.28515625" style="8" customWidth="1"/>
    <col min="4875" max="5118" width="8.85546875" style="8"/>
    <col min="5119" max="5119" width="28.85546875" style="8" customWidth="1"/>
    <col min="5120" max="5120" width="11" style="8" customWidth="1"/>
    <col min="5121" max="5121" width="11.42578125" style="8" bestFit="1" customWidth="1"/>
    <col min="5122" max="5122" width="11.42578125" style="8" customWidth="1"/>
    <col min="5123" max="5123" width="12" style="8" customWidth="1"/>
    <col min="5124" max="5124" width="10.42578125" style="8" customWidth="1"/>
    <col min="5125" max="5125" width="11.42578125" style="8" customWidth="1"/>
    <col min="5126" max="5128" width="12" style="8" customWidth="1"/>
    <col min="5129" max="5129" width="10.7109375" style="8" bestFit="1" customWidth="1"/>
    <col min="5130" max="5130" width="10.28515625" style="8" customWidth="1"/>
    <col min="5131" max="5374" width="8.85546875" style="8"/>
    <col min="5375" max="5375" width="28.85546875" style="8" customWidth="1"/>
    <col min="5376" max="5376" width="11" style="8" customWidth="1"/>
    <col min="5377" max="5377" width="11.42578125" style="8" bestFit="1" customWidth="1"/>
    <col min="5378" max="5378" width="11.42578125" style="8" customWidth="1"/>
    <col min="5379" max="5379" width="12" style="8" customWidth="1"/>
    <col min="5380" max="5380" width="10.42578125" style="8" customWidth="1"/>
    <col min="5381" max="5381" width="11.42578125" style="8" customWidth="1"/>
    <col min="5382" max="5384" width="12" style="8" customWidth="1"/>
    <col min="5385" max="5385" width="10.7109375" style="8" bestFit="1" customWidth="1"/>
    <col min="5386" max="5386" width="10.28515625" style="8" customWidth="1"/>
    <col min="5387" max="5630" width="8.85546875" style="8"/>
    <col min="5631" max="5631" width="28.85546875" style="8" customWidth="1"/>
    <col min="5632" max="5632" width="11" style="8" customWidth="1"/>
    <col min="5633" max="5633" width="11.42578125" style="8" bestFit="1" customWidth="1"/>
    <col min="5634" max="5634" width="11.42578125" style="8" customWidth="1"/>
    <col min="5635" max="5635" width="12" style="8" customWidth="1"/>
    <col min="5636" max="5636" width="10.42578125" style="8" customWidth="1"/>
    <col min="5637" max="5637" width="11.42578125" style="8" customWidth="1"/>
    <col min="5638" max="5640" width="12" style="8" customWidth="1"/>
    <col min="5641" max="5641" width="10.7109375" style="8" bestFit="1" customWidth="1"/>
    <col min="5642" max="5642" width="10.28515625" style="8" customWidth="1"/>
    <col min="5643" max="5886" width="8.85546875" style="8"/>
    <col min="5887" max="5887" width="28.85546875" style="8" customWidth="1"/>
    <col min="5888" max="5888" width="11" style="8" customWidth="1"/>
    <col min="5889" max="5889" width="11.42578125" style="8" bestFit="1" customWidth="1"/>
    <col min="5890" max="5890" width="11.42578125" style="8" customWidth="1"/>
    <col min="5891" max="5891" width="12" style="8" customWidth="1"/>
    <col min="5892" max="5892" width="10.42578125" style="8" customWidth="1"/>
    <col min="5893" max="5893" width="11.42578125" style="8" customWidth="1"/>
    <col min="5894" max="5896" width="12" style="8" customWidth="1"/>
    <col min="5897" max="5897" width="10.7109375" style="8" bestFit="1" customWidth="1"/>
    <col min="5898" max="5898" width="10.28515625" style="8" customWidth="1"/>
    <col min="5899" max="6142" width="8.85546875" style="8"/>
    <col min="6143" max="6143" width="28.85546875" style="8" customWidth="1"/>
    <col min="6144" max="6144" width="11" style="8" customWidth="1"/>
    <col min="6145" max="6145" width="11.42578125" style="8" bestFit="1" customWidth="1"/>
    <col min="6146" max="6146" width="11.42578125" style="8" customWidth="1"/>
    <col min="6147" max="6147" width="12" style="8" customWidth="1"/>
    <col min="6148" max="6148" width="10.42578125" style="8" customWidth="1"/>
    <col min="6149" max="6149" width="11.42578125" style="8" customWidth="1"/>
    <col min="6150" max="6152" width="12" style="8" customWidth="1"/>
    <col min="6153" max="6153" width="10.7109375" style="8" bestFit="1" customWidth="1"/>
    <col min="6154" max="6154" width="10.28515625" style="8" customWidth="1"/>
    <col min="6155" max="6398" width="8.85546875" style="8"/>
    <col min="6399" max="6399" width="28.85546875" style="8" customWidth="1"/>
    <col min="6400" max="6400" width="11" style="8" customWidth="1"/>
    <col min="6401" max="6401" width="11.42578125" style="8" bestFit="1" customWidth="1"/>
    <col min="6402" max="6402" width="11.42578125" style="8" customWidth="1"/>
    <col min="6403" max="6403" width="12" style="8" customWidth="1"/>
    <col min="6404" max="6404" width="10.42578125" style="8" customWidth="1"/>
    <col min="6405" max="6405" width="11.42578125" style="8" customWidth="1"/>
    <col min="6406" max="6408" width="12" style="8" customWidth="1"/>
    <col min="6409" max="6409" width="10.7109375" style="8" bestFit="1" customWidth="1"/>
    <col min="6410" max="6410" width="10.28515625" style="8" customWidth="1"/>
    <col min="6411" max="6654" width="8.85546875" style="8"/>
    <col min="6655" max="6655" width="28.85546875" style="8" customWidth="1"/>
    <col min="6656" max="6656" width="11" style="8" customWidth="1"/>
    <col min="6657" max="6657" width="11.42578125" style="8" bestFit="1" customWidth="1"/>
    <col min="6658" max="6658" width="11.42578125" style="8" customWidth="1"/>
    <col min="6659" max="6659" width="12" style="8" customWidth="1"/>
    <col min="6660" max="6660" width="10.42578125" style="8" customWidth="1"/>
    <col min="6661" max="6661" width="11.42578125" style="8" customWidth="1"/>
    <col min="6662" max="6664" width="12" style="8" customWidth="1"/>
    <col min="6665" max="6665" width="10.7109375" style="8" bestFit="1" customWidth="1"/>
    <col min="6666" max="6666" width="10.28515625" style="8" customWidth="1"/>
    <col min="6667" max="6910" width="8.85546875" style="8"/>
    <col min="6911" max="6911" width="28.85546875" style="8" customWidth="1"/>
    <col min="6912" max="6912" width="11" style="8" customWidth="1"/>
    <col min="6913" max="6913" width="11.42578125" style="8" bestFit="1" customWidth="1"/>
    <col min="6914" max="6914" width="11.42578125" style="8" customWidth="1"/>
    <col min="6915" max="6915" width="12" style="8" customWidth="1"/>
    <col min="6916" max="6916" width="10.42578125" style="8" customWidth="1"/>
    <col min="6917" max="6917" width="11.42578125" style="8" customWidth="1"/>
    <col min="6918" max="6920" width="12" style="8" customWidth="1"/>
    <col min="6921" max="6921" width="10.7109375" style="8" bestFit="1" customWidth="1"/>
    <col min="6922" max="6922" width="10.28515625" style="8" customWidth="1"/>
    <col min="6923" max="7166" width="8.85546875" style="8"/>
    <col min="7167" max="7167" width="28.85546875" style="8" customWidth="1"/>
    <col min="7168" max="7168" width="11" style="8" customWidth="1"/>
    <col min="7169" max="7169" width="11.42578125" style="8" bestFit="1" customWidth="1"/>
    <col min="7170" max="7170" width="11.42578125" style="8" customWidth="1"/>
    <col min="7171" max="7171" width="12" style="8" customWidth="1"/>
    <col min="7172" max="7172" width="10.42578125" style="8" customWidth="1"/>
    <col min="7173" max="7173" width="11.42578125" style="8" customWidth="1"/>
    <col min="7174" max="7176" width="12" style="8" customWidth="1"/>
    <col min="7177" max="7177" width="10.7109375" style="8" bestFit="1" customWidth="1"/>
    <col min="7178" max="7178" width="10.28515625" style="8" customWidth="1"/>
    <col min="7179" max="7422" width="8.85546875" style="8"/>
    <col min="7423" max="7423" width="28.85546875" style="8" customWidth="1"/>
    <col min="7424" max="7424" width="11" style="8" customWidth="1"/>
    <col min="7425" max="7425" width="11.42578125" style="8" bestFit="1" customWidth="1"/>
    <col min="7426" max="7426" width="11.42578125" style="8" customWidth="1"/>
    <col min="7427" max="7427" width="12" style="8" customWidth="1"/>
    <col min="7428" max="7428" width="10.42578125" style="8" customWidth="1"/>
    <col min="7429" max="7429" width="11.42578125" style="8" customWidth="1"/>
    <col min="7430" max="7432" width="12" style="8" customWidth="1"/>
    <col min="7433" max="7433" width="10.7109375" style="8" bestFit="1" customWidth="1"/>
    <col min="7434" max="7434" width="10.28515625" style="8" customWidth="1"/>
    <col min="7435" max="7678" width="8.85546875" style="8"/>
    <col min="7679" max="7679" width="28.85546875" style="8" customWidth="1"/>
    <col min="7680" max="7680" width="11" style="8" customWidth="1"/>
    <col min="7681" max="7681" width="11.42578125" style="8" bestFit="1" customWidth="1"/>
    <col min="7682" max="7682" width="11.42578125" style="8" customWidth="1"/>
    <col min="7683" max="7683" width="12" style="8" customWidth="1"/>
    <col min="7684" max="7684" width="10.42578125" style="8" customWidth="1"/>
    <col min="7685" max="7685" width="11.42578125" style="8" customWidth="1"/>
    <col min="7686" max="7688" width="12" style="8" customWidth="1"/>
    <col min="7689" max="7689" width="10.7109375" style="8" bestFit="1" customWidth="1"/>
    <col min="7690" max="7690" width="10.28515625" style="8" customWidth="1"/>
    <col min="7691" max="7934" width="8.85546875" style="8"/>
    <col min="7935" max="7935" width="28.85546875" style="8" customWidth="1"/>
    <col min="7936" max="7936" width="11" style="8" customWidth="1"/>
    <col min="7937" max="7937" width="11.42578125" style="8" bestFit="1" customWidth="1"/>
    <col min="7938" max="7938" width="11.42578125" style="8" customWidth="1"/>
    <col min="7939" max="7939" width="12" style="8" customWidth="1"/>
    <col min="7940" max="7940" width="10.42578125" style="8" customWidth="1"/>
    <col min="7941" max="7941" width="11.42578125" style="8" customWidth="1"/>
    <col min="7942" max="7944" width="12" style="8" customWidth="1"/>
    <col min="7945" max="7945" width="10.7109375" style="8" bestFit="1" customWidth="1"/>
    <col min="7946" max="7946" width="10.28515625" style="8" customWidth="1"/>
    <col min="7947" max="8190" width="8.85546875" style="8"/>
    <col min="8191" max="8191" width="28.85546875" style="8" customWidth="1"/>
    <col min="8192" max="8192" width="11" style="8" customWidth="1"/>
    <col min="8193" max="8193" width="11.42578125" style="8" bestFit="1" customWidth="1"/>
    <col min="8194" max="8194" width="11.42578125" style="8" customWidth="1"/>
    <col min="8195" max="8195" width="12" style="8" customWidth="1"/>
    <col min="8196" max="8196" width="10.42578125" style="8" customWidth="1"/>
    <col min="8197" max="8197" width="11.42578125" style="8" customWidth="1"/>
    <col min="8198" max="8200" width="12" style="8" customWidth="1"/>
    <col min="8201" max="8201" width="10.7109375" style="8" bestFit="1" customWidth="1"/>
    <col min="8202" max="8202" width="10.28515625" style="8" customWidth="1"/>
    <col min="8203" max="8446" width="8.85546875" style="8"/>
    <col min="8447" max="8447" width="28.85546875" style="8" customWidth="1"/>
    <col min="8448" max="8448" width="11" style="8" customWidth="1"/>
    <col min="8449" max="8449" width="11.42578125" style="8" bestFit="1" customWidth="1"/>
    <col min="8450" max="8450" width="11.42578125" style="8" customWidth="1"/>
    <col min="8451" max="8451" width="12" style="8" customWidth="1"/>
    <col min="8452" max="8452" width="10.42578125" style="8" customWidth="1"/>
    <col min="8453" max="8453" width="11.42578125" style="8" customWidth="1"/>
    <col min="8454" max="8456" width="12" style="8" customWidth="1"/>
    <col min="8457" max="8457" width="10.7109375" style="8" bestFit="1" customWidth="1"/>
    <col min="8458" max="8458" width="10.28515625" style="8" customWidth="1"/>
    <col min="8459" max="8702" width="8.85546875" style="8"/>
    <col min="8703" max="8703" width="28.85546875" style="8" customWidth="1"/>
    <col min="8704" max="8704" width="11" style="8" customWidth="1"/>
    <col min="8705" max="8705" width="11.42578125" style="8" bestFit="1" customWidth="1"/>
    <col min="8706" max="8706" width="11.42578125" style="8" customWidth="1"/>
    <col min="8707" max="8707" width="12" style="8" customWidth="1"/>
    <col min="8708" max="8708" width="10.42578125" style="8" customWidth="1"/>
    <col min="8709" max="8709" width="11.42578125" style="8" customWidth="1"/>
    <col min="8710" max="8712" width="12" style="8" customWidth="1"/>
    <col min="8713" max="8713" width="10.7109375" style="8" bestFit="1" customWidth="1"/>
    <col min="8714" max="8714" width="10.28515625" style="8" customWidth="1"/>
    <col min="8715" max="8958" width="8.85546875" style="8"/>
    <col min="8959" max="8959" width="28.85546875" style="8" customWidth="1"/>
    <col min="8960" max="8960" width="11" style="8" customWidth="1"/>
    <col min="8961" max="8961" width="11.42578125" style="8" bestFit="1" customWidth="1"/>
    <col min="8962" max="8962" width="11.42578125" style="8" customWidth="1"/>
    <col min="8963" max="8963" width="12" style="8" customWidth="1"/>
    <col min="8964" max="8964" width="10.42578125" style="8" customWidth="1"/>
    <col min="8965" max="8965" width="11.42578125" style="8" customWidth="1"/>
    <col min="8966" max="8968" width="12" style="8" customWidth="1"/>
    <col min="8969" max="8969" width="10.7109375" style="8" bestFit="1" customWidth="1"/>
    <col min="8970" max="8970" width="10.28515625" style="8" customWidth="1"/>
    <col min="8971" max="9214" width="8.85546875" style="8"/>
    <col min="9215" max="9215" width="28.85546875" style="8" customWidth="1"/>
    <col min="9216" max="9216" width="11" style="8" customWidth="1"/>
    <col min="9217" max="9217" width="11.42578125" style="8" bestFit="1" customWidth="1"/>
    <col min="9218" max="9218" width="11.42578125" style="8" customWidth="1"/>
    <col min="9219" max="9219" width="12" style="8" customWidth="1"/>
    <col min="9220" max="9220" width="10.42578125" style="8" customWidth="1"/>
    <col min="9221" max="9221" width="11.42578125" style="8" customWidth="1"/>
    <col min="9222" max="9224" width="12" style="8" customWidth="1"/>
    <col min="9225" max="9225" width="10.7109375" style="8" bestFit="1" customWidth="1"/>
    <col min="9226" max="9226" width="10.28515625" style="8" customWidth="1"/>
    <col min="9227" max="9470" width="8.85546875" style="8"/>
    <col min="9471" max="9471" width="28.85546875" style="8" customWidth="1"/>
    <col min="9472" max="9472" width="11" style="8" customWidth="1"/>
    <col min="9473" max="9473" width="11.42578125" style="8" bestFit="1" customWidth="1"/>
    <col min="9474" max="9474" width="11.42578125" style="8" customWidth="1"/>
    <col min="9475" max="9475" width="12" style="8" customWidth="1"/>
    <col min="9476" max="9476" width="10.42578125" style="8" customWidth="1"/>
    <col min="9477" max="9477" width="11.42578125" style="8" customWidth="1"/>
    <col min="9478" max="9480" width="12" style="8" customWidth="1"/>
    <col min="9481" max="9481" width="10.7109375" style="8" bestFit="1" customWidth="1"/>
    <col min="9482" max="9482" width="10.28515625" style="8" customWidth="1"/>
    <col min="9483" max="9726" width="8.85546875" style="8"/>
    <col min="9727" max="9727" width="28.85546875" style="8" customWidth="1"/>
    <col min="9728" max="9728" width="11" style="8" customWidth="1"/>
    <col min="9729" max="9729" width="11.42578125" style="8" bestFit="1" customWidth="1"/>
    <col min="9730" max="9730" width="11.42578125" style="8" customWidth="1"/>
    <col min="9731" max="9731" width="12" style="8" customWidth="1"/>
    <col min="9732" max="9732" width="10.42578125" style="8" customWidth="1"/>
    <col min="9733" max="9733" width="11.42578125" style="8" customWidth="1"/>
    <col min="9734" max="9736" width="12" style="8" customWidth="1"/>
    <col min="9737" max="9737" width="10.7109375" style="8" bestFit="1" customWidth="1"/>
    <col min="9738" max="9738" width="10.28515625" style="8" customWidth="1"/>
    <col min="9739" max="9982" width="8.85546875" style="8"/>
    <col min="9983" max="9983" width="28.85546875" style="8" customWidth="1"/>
    <col min="9984" max="9984" width="11" style="8" customWidth="1"/>
    <col min="9985" max="9985" width="11.42578125" style="8" bestFit="1" customWidth="1"/>
    <col min="9986" max="9986" width="11.42578125" style="8" customWidth="1"/>
    <col min="9987" max="9987" width="12" style="8" customWidth="1"/>
    <col min="9988" max="9988" width="10.42578125" style="8" customWidth="1"/>
    <col min="9989" max="9989" width="11.42578125" style="8" customWidth="1"/>
    <col min="9990" max="9992" width="12" style="8" customWidth="1"/>
    <col min="9993" max="9993" width="10.7109375" style="8" bestFit="1" customWidth="1"/>
    <col min="9994" max="9994" width="10.28515625" style="8" customWidth="1"/>
    <col min="9995" max="10238" width="8.85546875" style="8"/>
    <col min="10239" max="10239" width="28.85546875" style="8" customWidth="1"/>
    <col min="10240" max="10240" width="11" style="8" customWidth="1"/>
    <col min="10241" max="10241" width="11.42578125" style="8" bestFit="1" customWidth="1"/>
    <col min="10242" max="10242" width="11.42578125" style="8" customWidth="1"/>
    <col min="10243" max="10243" width="12" style="8" customWidth="1"/>
    <col min="10244" max="10244" width="10.42578125" style="8" customWidth="1"/>
    <col min="10245" max="10245" width="11.42578125" style="8" customWidth="1"/>
    <col min="10246" max="10248" width="12" style="8" customWidth="1"/>
    <col min="10249" max="10249" width="10.7109375" style="8" bestFit="1" customWidth="1"/>
    <col min="10250" max="10250" width="10.28515625" style="8" customWidth="1"/>
    <col min="10251" max="10494" width="8.85546875" style="8"/>
    <col min="10495" max="10495" width="28.85546875" style="8" customWidth="1"/>
    <col min="10496" max="10496" width="11" style="8" customWidth="1"/>
    <col min="10497" max="10497" width="11.42578125" style="8" bestFit="1" customWidth="1"/>
    <col min="10498" max="10498" width="11.42578125" style="8" customWidth="1"/>
    <col min="10499" max="10499" width="12" style="8" customWidth="1"/>
    <col min="10500" max="10500" width="10.42578125" style="8" customWidth="1"/>
    <col min="10501" max="10501" width="11.42578125" style="8" customWidth="1"/>
    <col min="10502" max="10504" width="12" style="8" customWidth="1"/>
    <col min="10505" max="10505" width="10.7109375" style="8" bestFit="1" customWidth="1"/>
    <col min="10506" max="10506" width="10.28515625" style="8" customWidth="1"/>
    <col min="10507" max="10750" width="8.85546875" style="8"/>
    <col min="10751" max="10751" width="28.85546875" style="8" customWidth="1"/>
    <col min="10752" max="10752" width="11" style="8" customWidth="1"/>
    <col min="10753" max="10753" width="11.42578125" style="8" bestFit="1" customWidth="1"/>
    <col min="10754" max="10754" width="11.42578125" style="8" customWidth="1"/>
    <col min="10755" max="10755" width="12" style="8" customWidth="1"/>
    <col min="10756" max="10756" width="10.42578125" style="8" customWidth="1"/>
    <col min="10757" max="10757" width="11.42578125" style="8" customWidth="1"/>
    <col min="10758" max="10760" width="12" style="8" customWidth="1"/>
    <col min="10761" max="10761" width="10.7109375" style="8" bestFit="1" customWidth="1"/>
    <col min="10762" max="10762" width="10.28515625" style="8" customWidth="1"/>
    <col min="10763" max="11006" width="8.85546875" style="8"/>
    <col min="11007" max="11007" width="28.85546875" style="8" customWidth="1"/>
    <col min="11008" max="11008" width="11" style="8" customWidth="1"/>
    <col min="11009" max="11009" width="11.42578125" style="8" bestFit="1" customWidth="1"/>
    <col min="11010" max="11010" width="11.42578125" style="8" customWidth="1"/>
    <col min="11011" max="11011" width="12" style="8" customWidth="1"/>
    <col min="11012" max="11012" width="10.42578125" style="8" customWidth="1"/>
    <col min="11013" max="11013" width="11.42578125" style="8" customWidth="1"/>
    <col min="11014" max="11016" width="12" style="8" customWidth="1"/>
    <col min="11017" max="11017" width="10.7109375" style="8" bestFit="1" customWidth="1"/>
    <col min="11018" max="11018" width="10.28515625" style="8" customWidth="1"/>
    <col min="11019" max="11262" width="8.85546875" style="8"/>
    <col min="11263" max="11263" width="28.85546875" style="8" customWidth="1"/>
    <col min="11264" max="11264" width="11" style="8" customWidth="1"/>
    <col min="11265" max="11265" width="11.42578125" style="8" bestFit="1" customWidth="1"/>
    <col min="11266" max="11266" width="11.42578125" style="8" customWidth="1"/>
    <col min="11267" max="11267" width="12" style="8" customWidth="1"/>
    <col min="11268" max="11268" width="10.42578125" style="8" customWidth="1"/>
    <col min="11269" max="11269" width="11.42578125" style="8" customWidth="1"/>
    <col min="11270" max="11272" width="12" style="8" customWidth="1"/>
    <col min="11273" max="11273" width="10.7109375" style="8" bestFit="1" customWidth="1"/>
    <col min="11274" max="11274" width="10.28515625" style="8" customWidth="1"/>
    <col min="11275" max="11518" width="8.85546875" style="8"/>
    <col min="11519" max="11519" width="28.85546875" style="8" customWidth="1"/>
    <col min="11520" max="11520" width="11" style="8" customWidth="1"/>
    <col min="11521" max="11521" width="11.42578125" style="8" bestFit="1" customWidth="1"/>
    <col min="11522" max="11522" width="11.42578125" style="8" customWidth="1"/>
    <col min="11523" max="11523" width="12" style="8" customWidth="1"/>
    <col min="11524" max="11524" width="10.42578125" style="8" customWidth="1"/>
    <col min="11525" max="11525" width="11.42578125" style="8" customWidth="1"/>
    <col min="11526" max="11528" width="12" style="8" customWidth="1"/>
    <col min="11529" max="11529" width="10.7109375" style="8" bestFit="1" customWidth="1"/>
    <col min="11530" max="11530" width="10.28515625" style="8" customWidth="1"/>
    <col min="11531" max="11774" width="8.85546875" style="8"/>
    <col min="11775" max="11775" width="28.85546875" style="8" customWidth="1"/>
    <col min="11776" max="11776" width="11" style="8" customWidth="1"/>
    <col min="11777" max="11777" width="11.42578125" style="8" bestFit="1" customWidth="1"/>
    <col min="11778" max="11778" width="11.42578125" style="8" customWidth="1"/>
    <col min="11779" max="11779" width="12" style="8" customWidth="1"/>
    <col min="11780" max="11780" width="10.42578125" style="8" customWidth="1"/>
    <col min="11781" max="11781" width="11.42578125" style="8" customWidth="1"/>
    <col min="11782" max="11784" width="12" style="8" customWidth="1"/>
    <col min="11785" max="11785" width="10.7109375" style="8" bestFit="1" customWidth="1"/>
    <col min="11786" max="11786" width="10.28515625" style="8" customWidth="1"/>
    <col min="11787" max="12030" width="8.85546875" style="8"/>
    <col min="12031" max="12031" width="28.85546875" style="8" customWidth="1"/>
    <col min="12032" max="12032" width="11" style="8" customWidth="1"/>
    <col min="12033" max="12033" width="11.42578125" style="8" bestFit="1" customWidth="1"/>
    <col min="12034" max="12034" width="11.42578125" style="8" customWidth="1"/>
    <col min="12035" max="12035" width="12" style="8" customWidth="1"/>
    <col min="12036" max="12036" width="10.42578125" style="8" customWidth="1"/>
    <col min="12037" max="12037" width="11.42578125" style="8" customWidth="1"/>
    <col min="12038" max="12040" width="12" style="8" customWidth="1"/>
    <col min="12041" max="12041" width="10.7109375" style="8" bestFit="1" customWidth="1"/>
    <col min="12042" max="12042" width="10.28515625" style="8" customWidth="1"/>
    <col min="12043" max="12286" width="8.85546875" style="8"/>
    <col min="12287" max="12287" width="28.85546875" style="8" customWidth="1"/>
    <col min="12288" max="12288" width="11" style="8" customWidth="1"/>
    <col min="12289" max="12289" width="11.42578125" style="8" bestFit="1" customWidth="1"/>
    <col min="12290" max="12290" width="11.42578125" style="8" customWidth="1"/>
    <col min="12291" max="12291" width="12" style="8" customWidth="1"/>
    <col min="12292" max="12292" width="10.42578125" style="8" customWidth="1"/>
    <col min="12293" max="12293" width="11.42578125" style="8" customWidth="1"/>
    <col min="12294" max="12296" width="12" style="8" customWidth="1"/>
    <col min="12297" max="12297" width="10.7109375" style="8" bestFit="1" customWidth="1"/>
    <col min="12298" max="12298" width="10.28515625" style="8" customWidth="1"/>
    <col min="12299" max="12542" width="8.85546875" style="8"/>
    <col min="12543" max="12543" width="28.85546875" style="8" customWidth="1"/>
    <col min="12544" max="12544" width="11" style="8" customWidth="1"/>
    <col min="12545" max="12545" width="11.42578125" style="8" bestFit="1" customWidth="1"/>
    <col min="12546" max="12546" width="11.42578125" style="8" customWidth="1"/>
    <col min="12547" max="12547" width="12" style="8" customWidth="1"/>
    <col min="12548" max="12548" width="10.42578125" style="8" customWidth="1"/>
    <col min="12549" max="12549" width="11.42578125" style="8" customWidth="1"/>
    <col min="12550" max="12552" width="12" style="8" customWidth="1"/>
    <col min="12553" max="12553" width="10.7109375" style="8" bestFit="1" customWidth="1"/>
    <col min="12554" max="12554" width="10.28515625" style="8" customWidth="1"/>
    <col min="12555" max="12798" width="8.85546875" style="8"/>
    <col min="12799" max="12799" width="28.85546875" style="8" customWidth="1"/>
    <col min="12800" max="12800" width="11" style="8" customWidth="1"/>
    <col min="12801" max="12801" width="11.42578125" style="8" bestFit="1" customWidth="1"/>
    <col min="12802" max="12802" width="11.42578125" style="8" customWidth="1"/>
    <col min="12803" max="12803" width="12" style="8" customWidth="1"/>
    <col min="12804" max="12804" width="10.42578125" style="8" customWidth="1"/>
    <col min="12805" max="12805" width="11.42578125" style="8" customWidth="1"/>
    <col min="12806" max="12808" width="12" style="8" customWidth="1"/>
    <col min="12809" max="12809" width="10.7109375" style="8" bestFit="1" customWidth="1"/>
    <col min="12810" max="12810" width="10.28515625" style="8" customWidth="1"/>
    <col min="12811" max="13054" width="8.85546875" style="8"/>
    <col min="13055" max="13055" width="28.85546875" style="8" customWidth="1"/>
    <col min="13056" max="13056" width="11" style="8" customWidth="1"/>
    <col min="13057" max="13057" width="11.42578125" style="8" bestFit="1" customWidth="1"/>
    <col min="13058" max="13058" width="11.42578125" style="8" customWidth="1"/>
    <col min="13059" max="13059" width="12" style="8" customWidth="1"/>
    <col min="13060" max="13060" width="10.42578125" style="8" customWidth="1"/>
    <col min="13061" max="13061" width="11.42578125" style="8" customWidth="1"/>
    <col min="13062" max="13064" width="12" style="8" customWidth="1"/>
    <col min="13065" max="13065" width="10.7109375" style="8" bestFit="1" customWidth="1"/>
    <col min="13066" max="13066" width="10.28515625" style="8" customWidth="1"/>
    <col min="13067" max="13310" width="8.85546875" style="8"/>
    <col min="13311" max="13311" width="28.85546875" style="8" customWidth="1"/>
    <col min="13312" max="13312" width="11" style="8" customWidth="1"/>
    <col min="13313" max="13313" width="11.42578125" style="8" bestFit="1" customWidth="1"/>
    <col min="13314" max="13314" width="11.42578125" style="8" customWidth="1"/>
    <col min="13315" max="13315" width="12" style="8" customWidth="1"/>
    <col min="13316" max="13316" width="10.42578125" style="8" customWidth="1"/>
    <col min="13317" max="13317" width="11.42578125" style="8" customWidth="1"/>
    <col min="13318" max="13320" width="12" style="8" customWidth="1"/>
    <col min="13321" max="13321" width="10.7109375" style="8" bestFit="1" customWidth="1"/>
    <col min="13322" max="13322" width="10.28515625" style="8" customWidth="1"/>
    <col min="13323" max="13566" width="8.85546875" style="8"/>
    <col min="13567" max="13567" width="28.85546875" style="8" customWidth="1"/>
    <col min="13568" max="13568" width="11" style="8" customWidth="1"/>
    <col min="13569" max="13569" width="11.42578125" style="8" bestFit="1" customWidth="1"/>
    <col min="13570" max="13570" width="11.42578125" style="8" customWidth="1"/>
    <col min="13571" max="13571" width="12" style="8" customWidth="1"/>
    <col min="13572" max="13572" width="10.42578125" style="8" customWidth="1"/>
    <col min="13573" max="13573" width="11.42578125" style="8" customWidth="1"/>
    <col min="13574" max="13576" width="12" style="8" customWidth="1"/>
    <col min="13577" max="13577" width="10.7109375" style="8" bestFit="1" customWidth="1"/>
    <col min="13578" max="13578" width="10.28515625" style="8" customWidth="1"/>
    <col min="13579" max="13822" width="8.85546875" style="8"/>
    <col min="13823" max="13823" width="28.85546875" style="8" customWidth="1"/>
    <col min="13824" max="13824" width="11" style="8" customWidth="1"/>
    <col min="13825" max="13825" width="11.42578125" style="8" bestFit="1" customWidth="1"/>
    <col min="13826" max="13826" width="11.42578125" style="8" customWidth="1"/>
    <col min="13827" max="13827" width="12" style="8" customWidth="1"/>
    <col min="13828" max="13828" width="10.42578125" style="8" customWidth="1"/>
    <col min="13829" max="13829" width="11.42578125" style="8" customWidth="1"/>
    <col min="13830" max="13832" width="12" style="8" customWidth="1"/>
    <col min="13833" max="13833" width="10.7109375" style="8" bestFit="1" customWidth="1"/>
    <col min="13834" max="13834" width="10.28515625" style="8" customWidth="1"/>
    <col min="13835" max="14078" width="8.85546875" style="8"/>
    <col min="14079" max="14079" width="28.85546875" style="8" customWidth="1"/>
    <col min="14080" max="14080" width="11" style="8" customWidth="1"/>
    <col min="14081" max="14081" width="11.42578125" style="8" bestFit="1" customWidth="1"/>
    <col min="14082" max="14082" width="11.42578125" style="8" customWidth="1"/>
    <col min="14083" max="14083" width="12" style="8" customWidth="1"/>
    <col min="14084" max="14084" width="10.42578125" style="8" customWidth="1"/>
    <col min="14085" max="14085" width="11.42578125" style="8" customWidth="1"/>
    <col min="14086" max="14088" width="12" style="8" customWidth="1"/>
    <col min="14089" max="14089" width="10.7109375" style="8" bestFit="1" customWidth="1"/>
    <col min="14090" max="14090" width="10.28515625" style="8" customWidth="1"/>
    <col min="14091" max="14334" width="8.85546875" style="8"/>
    <col min="14335" max="14335" width="28.85546875" style="8" customWidth="1"/>
    <col min="14336" max="14336" width="11" style="8" customWidth="1"/>
    <col min="14337" max="14337" width="11.42578125" style="8" bestFit="1" customWidth="1"/>
    <col min="14338" max="14338" width="11.42578125" style="8" customWidth="1"/>
    <col min="14339" max="14339" width="12" style="8" customWidth="1"/>
    <col min="14340" max="14340" width="10.42578125" style="8" customWidth="1"/>
    <col min="14341" max="14341" width="11.42578125" style="8" customWidth="1"/>
    <col min="14342" max="14344" width="12" style="8" customWidth="1"/>
    <col min="14345" max="14345" width="10.7109375" style="8" bestFit="1" customWidth="1"/>
    <col min="14346" max="14346" width="10.28515625" style="8" customWidth="1"/>
    <col min="14347" max="14590" width="8.85546875" style="8"/>
    <col min="14591" max="14591" width="28.85546875" style="8" customWidth="1"/>
    <col min="14592" max="14592" width="11" style="8" customWidth="1"/>
    <col min="14593" max="14593" width="11.42578125" style="8" bestFit="1" customWidth="1"/>
    <col min="14594" max="14594" width="11.42578125" style="8" customWidth="1"/>
    <col min="14595" max="14595" width="12" style="8" customWidth="1"/>
    <col min="14596" max="14596" width="10.42578125" style="8" customWidth="1"/>
    <col min="14597" max="14597" width="11.42578125" style="8" customWidth="1"/>
    <col min="14598" max="14600" width="12" style="8" customWidth="1"/>
    <col min="14601" max="14601" width="10.7109375" style="8" bestFit="1" customWidth="1"/>
    <col min="14602" max="14602" width="10.28515625" style="8" customWidth="1"/>
    <col min="14603" max="14846" width="8.85546875" style="8"/>
    <col min="14847" max="14847" width="28.85546875" style="8" customWidth="1"/>
    <col min="14848" max="14848" width="11" style="8" customWidth="1"/>
    <col min="14849" max="14849" width="11.42578125" style="8" bestFit="1" customWidth="1"/>
    <col min="14850" max="14850" width="11.42578125" style="8" customWidth="1"/>
    <col min="14851" max="14851" width="12" style="8" customWidth="1"/>
    <col min="14852" max="14852" width="10.42578125" style="8" customWidth="1"/>
    <col min="14853" max="14853" width="11.42578125" style="8" customWidth="1"/>
    <col min="14854" max="14856" width="12" style="8" customWidth="1"/>
    <col min="14857" max="14857" width="10.7109375" style="8" bestFit="1" customWidth="1"/>
    <col min="14858" max="14858" width="10.28515625" style="8" customWidth="1"/>
    <col min="14859" max="15102" width="8.85546875" style="8"/>
    <col min="15103" max="15103" width="28.85546875" style="8" customWidth="1"/>
    <col min="15104" max="15104" width="11" style="8" customWidth="1"/>
    <col min="15105" max="15105" width="11.42578125" style="8" bestFit="1" customWidth="1"/>
    <col min="15106" max="15106" width="11.42578125" style="8" customWidth="1"/>
    <col min="15107" max="15107" width="12" style="8" customWidth="1"/>
    <col min="15108" max="15108" width="10.42578125" style="8" customWidth="1"/>
    <col min="15109" max="15109" width="11.42578125" style="8" customWidth="1"/>
    <col min="15110" max="15112" width="12" style="8" customWidth="1"/>
    <col min="15113" max="15113" width="10.7109375" style="8" bestFit="1" customWidth="1"/>
    <col min="15114" max="15114" width="10.28515625" style="8" customWidth="1"/>
    <col min="15115" max="15358" width="8.85546875" style="8"/>
    <col min="15359" max="15359" width="28.85546875" style="8" customWidth="1"/>
    <col min="15360" max="15360" width="11" style="8" customWidth="1"/>
    <col min="15361" max="15361" width="11.42578125" style="8" bestFit="1" customWidth="1"/>
    <col min="15362" max="15362" width="11.42578125" style="8" customWidth="1"/>
    <col min="15363" max="15363" width="12" style="8" customWidth="1"/>
    <col min="15364" max="15364" width="10.42578125" style="8" customWidth="1"/>
    <col min="15365" max="15365" width="11.42578125" style="8" customWidth="1"/>
    <col min="15366" max="15368" width="12" style="8" customWidth="1"/>
    <col min="15369" max="15369" width="10.7109375" style="8" bestFit="1" customWidth="1"/>
    <col min="15370" max="15370" width="10.28515625" style="8" customWidth="1"/>
    <col min="15371" max="15614" width="8.85546875" style="8"/>
    <col min="15615" max="15615" width="28.85546875" style="8" customWidth="1"/>
    <col min="15616" max="15616" width="11" style="8" customWidth="1"/>
    <col min="15617" max="15617" width="11.42578125" style="8" bestFit="1" customWidth="1"/>
    <col min="15618" max="15618" width="11.42578125" style="8" customWidth="1"/>
    <col min="15619" max="15619" width="12" style="8" customWidth="1"/>
    <col min="15620" max="15620" width="10.42578125" style="8" customWidth="1"/>
    <col min="15621" max="15621" width="11.42578125" style="8" customWidth="1"/>
    <col min="15622" max="15624" width="12" style="8" customWidth="1"/>
    <col min="15625" max="15625" width="10.7109375" style="8" bestFit="1" customWidth="1"/>
    <col min="15626" max="15626" width="10.28515625" style="8" customWidth="1"/>
    <col min="15627" max="15870" width="8.85546875" style="8"/>
    <col min="15871" max="15871" width="28.85546875" style="8" customWidth="1"/>
    <col min="15872" max="15872" width="11" style="8" customWidth="1"/>
    <col min="15873" max="15873" width="11.42578125" style="8" bestFit="1" customWidth="1"/>
    <col min="15874" max="15874" width="11.42578125" style="8" customWidth="1"/>
    <col min="15875" max="15875" width="12" style="8" customWidth="1"/>
    <col min="15876" max="15876" width="10.42578125" style="8" customWidth="1"/>
    <col min="15877" max="15877" width="11.42578125" style="8" customWidth="1"/>
    <col min="15878" max="15880" width="12" style="8" customWidth="1"/>
    <col min="15881" max="15881" width="10.7109375" style="8" bestFit="1" customWidth="1"/>
    <col min="15882" max="15882" width="10.28515625" style="8" customWidth="1"/>
    <col min="15883" max="16126" width="8.85546875" style="8"/>
    <col min="16127" max="16127" width="28.85546875" style="8" customWidth="1"/>
    <col min="16128" max="16128" width="11" style="8" customWidth="1"/>
    <col min="16129" max="16129" width="11.42578125" style="8" bestFit="1" customWidth="1"/>
    <col min="16130" max="16130" width="11.42578125" style="8" customWidth="1"/>
    <col min="16131" max="16131" width="12" style="8" customWidth="1"/>
    <col min="16132" max="16132" width="10.42578125" style="8" customWidth="1"/>
    <col min="16133" max="16133" width="11.42578125" style="8" customWidth="1"/>
    <col min="16134" max="16136" width="12" style="8" customWidth="1"/>
    <col min="16137" max="16137" width="10.7109375" style="8" bestFit="1" customWidth="1"/>
    <col min="16138" max="16138" width="10.28515625" style="8" customWidth="1"/>
    <col min="16139" max="16382" width="8.85546875" style="8"/>
    <col min="16383" max="16384" width="8.7109375" style="8" customWidth="1"/>
  </cols>
  <sheetData>
    <row r="1" spans="1:14" ht="18.75" x14ac:dyDescent="0.3">
      <c r="B1" s="9"/>
      <c r="C1" s="10"/>
      <c r="D1" s="11"/>
      <c r="E1" s="11"/>
      <c r="F1" s="11"/>
      <c r="G1" s="11"/>
      <c r="K1" s="12"/>
      <c r="L1" s="12"/>
      <c r="M1" s="13"/>
    </row>
    <row r="2" spans="1:14" ht="39.75" customHeight="1" x14ac:dyDescent="0.25">
      <c r="A2" s="14" t="s">
        <v>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5"/>
      <c r="M2" s="13"/>
    </row>
    <row r="3" spans="1:14" x14ac:dyDescent="0.25">
      <c r="A3" s="8" t="s">
        <v>28</v>
      </c>
    </row>
    <row r="4" spans="1:14" ht="15.75" thickBot="1" x14ac:dyDescent="0.3">
      <c r="J4" s="13"/>
    </row>
    <row r="5" spans="1:14" s="21" customFormat="1" ht="123.75" thickBot="1" x14ac:dyDescent="0.3">
      <c r="A5" s="16" t="s">
        <v>10</v>
      </c>
      <c r="B5" s="17" t="s">
        <v>11</v>
      </c>
      <c r="C5" s="17" t="s">
        <v>12</v>
      </c>
      <c r="D5" s="17" t="s">
        <v>13</v>
      </c>
      <c r="E5" s="17" t="s">
        <v>29</v>
      </c>
      <c r="F5" s="17" t="s">
        <v>30</v>
      </c>
      <c r="G5" s="17" t="s">
        <v>31</v>
      </c>
      <c r="H5" s="17" t="s">
        <v>32</v>
      </c>
      <c r="I5" s="18" t="s">
        <v>33</v>
      </c>
      <c r="J5" s="19" t="s">
        <v>34</v>
      </c>
      <c r="K5" s="18" t="s">
        <v>14</v>
      </c>
      <c r="L5" s="18" t="s">
        <v>15</v>
      </c>
      <c r="M5" s="20" t="s">
        <v>26</v>
      </c>
      <c r="N5" s="20" t="s">
        <v>27</v>
      </c>
    </row>
    <row r="6" spans="1:14" s="21" customFormat="1" ht="15.75" x14ac:dyDescent="0.25">
      <c r="A6" s="22" t="s">
        <v>21</v>
      </c>
      <c r="B6" s="23">
        <v>20.6</v>
      </c>
      <c r="C6" s="24" t="s">
        <v>16</v>
      </c>
      <c r="D6" s="25">
        <v>12</v>
      </c>
      <c r="E6" s="24">
        <v>3643</v>
      </c>
      <c r="F6" s="24">
        <f>E6*10/100</f>
        <v>364.3</v>
      </c>
      <c r="G6" s="24">
        <f>E6*10/100</f>
        <v>364.3</v>
      </c>
      <c r="H6" s="24">
        <f>E6*5/100</f>
        <v>182.15</v>
      </c>
      <c r="I6" s="24">
        <f>SUM(E6:H6)*23.59/100</f>
        <v>1074.2296249999999</v>
      </c>
      <c r="J6" s="24">
        <f>SUM(E6:I6)</f>
        <v>5627.9796249999999</v>
      </c>
      <c r="K6" s="26">
        <f>J6*12</f>
        <v>67535.755499999999</v>
      </c>
      <c r="L6" s="26">
        <f>J6*12</f>
        <v>67535.755499999999</v>
      </c>
      <c r="M6" s="27">
        <f>J6*12</f>
        <v>67535.755499999999</v>
      </c>
      <c r="N6" s="27">
        <f>J6*12</f>
        <v>67535.755499999999</v>
      </c>
    </row>
    <row r="7" spans="1:14" s="21" customFormat="1" ht="15.75" x14ac:dyDescent="0.25">
      <c r="A7" s="28" t="s">
        <v>22</v>
      </c>
      <c r="B7" s="29">
        <v>20.6</v>
      </c>
      <c r="C7" s="30" t="s">
        <v>18</v>
      </c>
      <c r="D7" s="31">
        <v>11</v>
      </c>
      <c r="E7" s="30">
        <v>2927</v>
      </c>
      <c r="F7" s="30">
        <f>E7*10/100</f>
        <v>292.7</v>
      </c>
      <c r="G7" s="30">
        <f>E7*10/100</f>
        <v>292.7</v>
      </c>
      <c r="H7" s="30">
        <f>E7*5/100</f>
        <v>146.35</v>
      </c>
      <c r="I7" s="30">
        <f>SUM(E7:H7)*23.59/100</f>
        <v>863.09912499999996</v>
      </c>
      <c r="J7" s="30">
        <f>SUM(E7:I7)</f>
        <v>4521.8491249999997</v>
      </c>
      <c r="K7" s="32">
        <f>J7*12</f>
        <v>54262.189499999993</v>
      </c>
      <c r="L7" s="32">
        <f>J7*12</f>
        <v>54262.189499999993</v>
      </c>
      <c r="M7" s="33">
        <f>J7*12</f>
        <v>54262.189499999993</v>
      </c>
      <c r="N7" s="27">
        <f t="shared" ref="N7:N11" si="0">J7*12</f>
        <v>54262.189499999993</v>
      </c>
    </row>
    <row r="8" spans="1:14" s="21" customFormat="1" ht="15.75" x14ac:dyDescent="0.25">
      <c r="A8" s="28" t="s">
        <v>23</v>
      </c>
      <c r="B8" s="29">
        <v>24</v>
      </c>
      <c r="C8" s="30" t="s">
        <v>19</v>
      </c>
      <c r="D8" s="31">
        <v>10</v>
      </c>
      <c r="E8" s="30">
        <v>2344</v>
      </c>
      <c r="F8" s="30">
        <f t="shared" ref="F8:F10" si="1">E8*10/100</f>
        <v>234.4</v>
      </c>
      <c r="G8" s="30">
        <f t="shared" ref="G8:G10" si="2">E8*10/100</f>
        <v>234.4</v>
      </c>
      <c r="H8" s="30">
        <f t="shared" ref="H8:H10" si="3">E8*5/100</f>
        <v>117.2</v>
      </c>
      <c r="I8" s="30">
        <f t="shared" ref="I8:I10" si="4">SUM(E8:H8)*23.59/100</f>
        <v>691.18700000000001</v>
      </c>
      <c r="J8" s="30">
        <f t="shared" ref="J8:J10" si="5">SUM(E8:I8)</f>
        <v>3621.1869999999999</v>
      </c>
      <c r="K8" s="32">
        <f>J8*12</f>
        <v>43454.243999999999</v>
      </c>
      <c r="L8" s="32">
        <f>J8*12</f>
        <v>43454.243999999999</v>
      </c>
      <c r="M8" s="33">
        <f>J8*12</f>
        <v>43454.243999999999</v>
      </c>
      <c r="N8" s="27">
        <f t="shared" si="0"/>
        <v>43454.243999999999</v>
      </c>
    </row>
    <row r="9" spans="1:14" s="21" customFormat="1" ht="31.5" x14ac:dyDescent="0.25">
      <c r="A9" s="28" t="s">
        <v>24</v>
      </c>
      <c r="B9" s="29">
        <v>20.6</v>
      </c>
      <c r="C9" s="30" t="s">
        <v>18</v>
      </c>
      <c r="D9" s="31">
        <v>11</v>
      </c>
      <c r="E9" s="30">
        <v>2927</v>
      </c>
      <c r="F9" s="30">
        <f t="shared" si="1"/>
        <v>292.7</v>
      </c>
      <c r="G9" s="30">
        <f t="shared" si="2"/>
        <v>292.7</v>
      </c>
      <c r="H9" s="30">
        <f t="shared" si="3"/>
        <v>146.35</v>
      </c>
      <c r="I9" s="30">
        <f t="shared" si="4"/>
        <v>863.09912499999996</v>
      </c>
      <c r="J9" s="30">
        <f t="shared" si="5"/>
        <v>4521.8491249999997</v>
      </c>
      <c r="K9" s="32">
        <f>J9*12</f>
        <v>54262.189499999993</v>
      </c>
      <c r="L9" s="32">
        <f>J9*12</f>
        <v>54262.189499999993</v>
      </c>
      <c r="M9" s="33">
        <f>J9*12</f>
        <v>54262.189499999993</v>
      </c>
      <c r="N9" s="27">
        <f t="shared" si="0"/>
        <v>54262.189499999993</v>
      </c>
    </row>
    <row r="10" spans="1:14" s="21" customFormat="1" ht="16.5" thickBot="1" x14ac:dyDescent="0.3">
      <c r="A10" s="34" t="s">
        <v>25</v>
      </c>
      <c r="B10" s="35">
        <v>20.6</v>
      </c>
      <c r="C10" s="36" t="s">
        <v>17</v>
      </c>
      <c r="D10" s="31">
        <v>10</v>
      </c>
      <c r="E10" s="30">
        <v>2344</v>
      </c>
      <c r="F10" s="30">
        <f t="shared" si="1"/>
        <v>234.4</v>
      </c>
      <c r="G10" s="30">
        <f t="shared" si="2"/>
        <v>234.4</v>
      </c>
      <c r="H10" s="30">
        <f t="shared" si="3"/>
        <v>117.2</v>
      </c>
      <c r="I10" s="30">
        <f t="shared" si="4"/>
        <v>691.18700000000001</v>
      </c>
      <c r="J10" s="30">
        <f t="shared" si="5"/>
        <v>3621.1869999999999</v>
      </c>
      <c r="K10" s="32">
        <f>J10*12</f>
        <v>43454.243999999999</v>
      </c>
      <c r="L10" s="32">
        <f>J10*12</f>
        <v>43454.243999999999</v>
      </c>
      <c r="M10" s="33">
        <f>J10*12</f>
        <v>43454.243999999999</v>
      </c>
      <c r="N10" s="27">
        <f t="shared" si="0"/>
        <v>43454.243999999999</v>
      </c>
    </row>
    <row r="11" spans="1:14" s="21" customFormat="1" ht="16.5" thickBot="1" x14ac:dyDescent="0.3">
      <c r="A11" s="37"/>
      <c r="D11" s="38" t="s">
        <v>20</v>
      </c>
      <c r="E11" s="39">
        <f t="shared" ref="E11:M11" si="6">SUM(E6:E10)</f>
        <v>14185</v>
      </c>
      <c r="F11" s="39">
        <f t="shared" si="6"/>
        <v>1418.5</v>
      </c>
      <c r="G11" s="39">
        <f t="shared" si="6"/>
        <v>1418.5</v>
      </c>
      <c r="H11" s="39">
        <f t="shared" si="6"/>
        <v>709.25</v>
      </c>
      <c r="I11" s="40">
        <f t="shared" si="6"/>
        <v>4182.8018750000001</v>
      </c>
      <c r="J11" s="41">
        <f>SUM(J6:J10)</f>
        <v>21914.051874999997</v>
      </c>
      <c r="K11" s="42">
        <f t="shared" si="6"/>
        <v>262968.6225</v>
      </c>
      <c r="L11" s="43">
        <f t="shared" si="6"/>
        <v>262968.6225</v>
      </c>
      <c r="M11" s="44">
        <f t="shared" si="6"/>
        <v>262968.6225</v>
      </c>
      <c r="N11" s="27">
        <f t="shared" si="0"/>
        <v>262968.62249999994</v>
      </c>
    </row>
    <row r="12" spans="1:14" s="21" customFormat="1" ht="15.75" x14ac:dyDescent="0.25">
      <c r="E12" s="45"/>
      <c r="F12" s="45"/>
      <c r="G12" s="45"/>
      <c r="H12" s="45"/>
      <c r="I12" s="45"/>
      <c r="J12" s="45"/>
    </row>
    <row r="13" spans="1:14" s="21" customFormat="1" ht="15.75" x14ac:dyDescent="0.25">
      <c r="E13" s="45"/>
      <c r="F13" s="45"/>
      <c r="G13" s="45"/>
      <c r="H13" s="45"/>
      <c r="I13" s="45"/>
      <c r="J13" s="45"/>
    </row>
    <row r="14" spans="1:14" s="21" customFormat="1" ht="15.75" customHeight="1" x14ac:dyDescent="0.25"/>
    <row r="15" spans="1:14" s="21" customFormat="1" ht="15.75" x14ac:dyDescent="0.25"/>
    <row r="16" spans="1:14" s="21" customFormat="1" ht="15.75" x14ac:dyDescent="0.25"/>
    <row r="17" spans="1:10" s="21" customFormat="1" ht="15.75" x14ac:dyDescent="0.25">
      <c r="A17" s="37"/>
      <c r="I17" s="8"/>
      <c r="J17" s="8"/>
    </row>
    <row r="18" spans="1:10" s="21" customFormat="1" ht="15.75" x14ac:dyDescent="0.25">
      <c r="A18" s="37"/>
      <c r="I18" s="8"/>
      <c r="J18" s="8"/>
    </row>
    <row r="19" spans="1:10" s="21" customFormat="1" ht="15.75" x14ac:dyDescent="0.25">
      <c r="A19" s="37"/>
      <c r="I19" s="8"/>
      <c r="J19" s="8"/>
    </row>
    <row r="20" spans="1:10" s="21" customFormat="1" ht="15.75" x14ac:dyDescent="0.25">
      <c r="A20" s="37"/>
      <c r="I20" s="8"/>
      <c r="J20" s="8"/>
    </row>
    <row r="21" spans="1:10" s="21" customFormat="1" ht="15.75" x14ac:dyDescent="0.25">
      <c r="A21" s="37"/>
      <c r="I21" s="8"/>
      <c r="J21" s="8"/>
    </row>
    <row r="22" spans="1:10" ht="15.75" x14ac:dyDescent="0.25">
      <c r="A22" s="46"/>
      <c r="E22" s="21"/>
      <c r="F22" s="21"/>
      <c r="G22" s="21"/>
      <c r="H22" s="21"/>
    </row>
    <row r="23" spans="1:10" ht="18" customHeight="1" x14ac:dyDescent="0.25">
      <c r="A23" s="46"/>
      <c r="B23" s="47"/>
      <c r="C23" s="21"/>
      <c r="E23" s="21"/>
      <c r="F23" s="21"/>
      <c r="G23" s="21"/>
      <c r="H23" s="21"/>
    </row>
    <row r="24" spans="1:10" ht="15.75" x14ac:dyDescent="0.25">
      <c r="A24" s="46"/>
      <c r="B24" s="21"/>
      <c r="C24" s="21"/>
      <c r="D24" s="21"/>
      <c r="E24" s="21"/>
      <c r="F24" s="21"/>
      <c r="G24" s="21"/>
      <c r="H24" s="21"/>
    </row>
    <row r="25" spans="1:10" ht="15.75" x14ac:dyDescent="0.25">
      <c r="B25" s="21"/>
      <c r="C25" s="21"/>
    </row>
    <row r="26" spans="1:10" ht="15.75" x14ac:dyDescent="0.25">
      <c r="B26" s="21"/>
      <c r="C26" s="21"/>
    </row>
    <row r="27" spans="1:10" ht="15.75" x14ac:dyDescent="0.25">
      <c r="B27" s="21"/>
      <c r="C27" s="21"/>
    </row>
    <row r="28" spans="1:10" ht="15.75" x14ac:dyDescent="0.25">
      <c r="B28" s="21"/>
      <c r="C28" s="21"/>
    </row>
    <row r="29" spans="1:10" ht="15.75" x14ac:dyDescent="0.25">
      <c r="B29" s="21"/>
      <c r="C29" s="21"/>
    </row>
    <row r="30" spans="1:10" ht="15.75" x14ac:dyDescent="0.25">
      <c r="B30" s="21"/>
      <c r="C30" s="21"/>
    </row>
    <row r="31" spans="1:10" ht="15.75" x14ac:dyDescent="0.25">
      <c r="B31" s="21"/>
      <c r="C31" s="21"/>
    </row>
    <row r="32" spans="1:10" ht="15.75" x14ac:dyDescent="0.25">
      <c r="B32" s="21"/>
      <c r="C32" s="21"/>
    </row>
    <row r="33" spans="2:3" ht="15.75" x14ac:dyDescent="0.25">
      <c r="B33" s="21"/>
      <c r="C33" s="21"/>
    </row>
    <row r="34" spans="2:3" ht="15.75" x14ac:dyDescent="0.25">
      <c r="B34" s="21"/>
      <c r="C34" s="21"/>
    </row>
    <row r="35" spans="2:3" ht="15.75" x14ac:dyDescent="0.25">
      <c r="B35" s="21"/>
      <c r="C35" s="21"/>
    </row>
    <row r="36" spans="2:3" ht="15.75" x14ac:dyDescent="0.25">
      <c r="B36" s="21"/>
      <c r="C36" s="21"/>
    </row>
    <row r="37" spans="2:3" ht="15.75" x14ac:dyDescent="0.25">
      <c r="B37" s="21"/>
      <c r="C37" s="21"/>
    </row>
    <row r="38" spans="2:3" ht="15.75" x14ac:dyDescent="0.25">
      <c r="B38" s="21"/>
      <c r="C38" s="21"/>
    </row>
    <row r="39" spans="2:3" ht="15.75" x14ac:dyDescent="0.25">
      <c r="B39" s="21"/>
      <c r="C39" s="21"/>
    </row>
    <row r="40" spans="2:3" ht="15.75" x14ac:dyDescent="0.25">
      <c r="B40" s="21"/>
      <c r="C40" s="21"/>
    </row>
  </sheetData>
  <mergeCells count="2">
    <mergeCell ref="C1:G1"/>
    <mergeCell ref="A2:K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B50E1BEDDA9C459BFE57FD808D9DDC" ma:contentTypeVersion="5" ma:contentTypeDescription="Create a new document." ma:contentTypeScope="" ma:versionID="54c2228f45758085b0bd162e5c4a4ff5">
  <xsd:schema xmlns:xsd="http://www.w3.org/2001/XMLSchema" xmlns:xs="http://www.w3.org/2001/XMLSchema" xmlns:p="http://schemas.microsoft.com/office/2006/metadata/properties" xmlns:ns3="a9e80abb-ded3-42de-a72f-7e38879368a7" xmlns:ns4="28c44ed3-08f0-4a46-a881-80286b879735" targetNamespace="http://schemas.microsoft.com/office/2006/metadata/properties" ma:root="true" ma:fieldsID="5e6e4b1f3d24f1668c8eb3a6369047e5" ns3:_="" ns4:_="">
    <xsd:import namespace="a9e80abb-ded3-42de-a72f-7e38879368a7"/>
    <xsd:import namespace="28c44ed3-08f0-4a46-a881-80286b87973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e80abb-ded3-42de-a72f-7e38879368a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c44ed3-08f0-4a46-a881-80286b8797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C95635-310A-4229-B826-6AB0572387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998A39-FB94-4F00-8018-92FE97FC00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e80abb-ded3-42de-a72f-7e38879368a7"/>
    <ds:schemaRef ds:uri="28c44ed3-08f0-4a46-a881-80286b8797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A24A03-5157-4F1E-8ACB-7E0C08FFA9E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parbaude</vt:lpstr>
      <vt:lpstr>Aprekini uz 2026 gadu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Vēsma Skudra</dc:creator>
  <cp:keywords/>
  <dc:description/>
  <cp:lastModifiedBy>Jana Lepiksone</cp:lastModifiedBy>
  <cp:revision/>
  <dcterms:created xsi:type="dcterms:W3CDTF">2006-12-13T09:33:09Z</dcterms:created>
  <dcterms:modified xsi:type="dcterms:W3CDTF">2025-01-27T11:25:49Z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0x010100DFB50E1BEDDA9C459BFE57FD808D9DDC</vt:lpwstr>
  </property>
</Properties>
</file>