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2 radari\"/>
    </mc:Choice>
  </mc:AlternateContent>
  <bookViews>
    <workbookView xWindow="0" yWindow="0" windowWidth="28770" windowHeight="12270"/>
  </bookViews>
  <sheets>
    <sheet name="CSDD" sheetId="1" r:id="rId1"/>
  </sheets>
  <definedNames>
    <definedName name="_xlnm.Print_Titles" localSheetId="0">CSDD!$4:$4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1" i="1"/>
  <c r="F9" i="1"/>
  <c r="F19" i="1"/>
  <c r="F11" i="1" l="1"/>
  <c r="F14" i="1"/>
  <c r="F10" i="1" l="1"/>
  <c r="F20" i="1" l="1"/>
  <c r="F17" i="1"/>
  <c r="F16" i="1"/>
  <c r="E14" i="1"/>
  <c r="E11" i="1"/>
  <c r="E9" i="1" s="1"/>
  <c r="E6" i="1" l="1"/>
  <c r="E8" i="1"/>
  <c r="F8" i="1" l="1"/>
  <c r="F7" i="1" s="1"/>
  <c r="F6" i="1"/>
  <c r="E7" i="1" l="1"/>
</calcChain>
</file>

<file path=xl/sharedStrings.xml><?xml version="1.0" encoding="utf-8"?>
<sst xmlns="http://schemas.openxmlformats.org/spreadsheetml/2006/main" count="24" uniqueCount="24">
  <si>
    <t>Izdevumi kopā</t>
  </si>
  <si>
    <t>Uzturēšanas izdevumi</t>
  </si>
  <si>
    <t>Kārtējie izdevumi</t>
  </si>
  <si>
    <t xml:space="preserve">Atlīdzība </t>
  </si>
  <si>
    <r>
      <t>1147 Piemaksa par papildu darbu
10 % no plānoto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</si>
  <si>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r>
      <t>1148 Prēmijas un naudas balvas
10 % no plānoto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</si>
  <si>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r>
      <t>1221 Darba devēja pabalsti un kompensācijas, no kuriem aprēķina ienākuma nodokli un valsts sociālās apdrošināšanas obligātās iemaksas
Atvaļinājuma pabalsts. 
Tiek plānots 5 % no amatu vietu skaitam plānotās mēnešalgu kopsummas attiecīgajā kalendāra gadā.</t>
    </r>
    <r>
      <rPr>
        <u/>
        <sz val="10"/>
        <rFont val="Times New Roman"/>
        <family val="1"/>
        <charset val="186"/>
      </rPr>
      <t/>
    </r>
  </si>
  <si>
    <t xml:space="preserve">1146 Piemaksa par personisko darba ieguldījumu un darba kvalitāti
</t>
  </si>
  <si>
    <t xml:space="preserve">1149 Citas normatīvajos aktos noteiktās piemaksas, kas nav iepriekš klasificētas
</t>
  </si>
  <si>
    <t>1142 Samaksa par virsstundu darbu un darbu svētku dienās</t>
  </si>
  <si>
    <t>1141 Piemaksa par darbu nakts laikā</t>
  </si>
  <si>
    <t>06.01.00 "Valsts policija"</t>
  </si>
  <si>
    <r>
      <t xml:space="preserve">1143 Piemaksa par speciālo dienesta pakāpi un diplomātisko rangu
</t>
    </r>
    <r>
      <rPr>
        <u/>
        <sz val="10"/>
        <rFont val="Times New Roman"/>
        <family val="1"/>
        <charset val="186"/>
      </rPr>
      <t>2023.gada plāns:</t>
    </r>
    <r>
      <rPr>
        <sz val="10"/>
        <rFont val="Times New Roman"/>
        <family val="1"/>
        <charset val="186"/>
      </rPr>
      <t xml:space="preserve">
Plānotā speciālā dienesta pakāpe -
leitnants (44 EUR);
(2017.gada 13.septembra MK rīkojums Nr.503)
Plānotā speciālā dienesta pakāpe
kapteinis (78 EUR).
</t>
    </r>
    <r>
      <rPr>
        <u/>
        <sz val="10"/>
        <rFont val="Times New Roman"/>
        <family val="1"/>
        <charset val="186"/>
      </rPr>
      <t>2023.gada plāns (precizēts):</t>
    </r>
    <r>
      <rPr>
        <sz val="10"/>
        <color rgb="FFFF0000"/>
        <rFont val="Times New Roman"/>
        <family val="1"/>
        <charset val="186"/>
      </rPr>
      <t xml:space="preserve">
</t>
    </r>
    <r>
      <rPr>
        <sz val="10"/>
        <rFont val="Times New Roman"/>
        <family val="1"/>
        <charset val="186"/>
      </rPr>
      <t>Plānotā speciālā dienesta pakāpe -
kapteinis (78 EUR)</t>
    </r>
  </si>
  <si>
    <r>
      <t xml:space="preserve">1119 Pārējo darbinieku mēnešalga
</t>
    </r>
    <r>
      <rPr>
        <u/>
        <sz val="10"/>
        <rFont val="Times New Roman"/>
        <family val="1"/>
        <charset val="186"/>
      </rPr>
      <t>2023.gada plāns:</t>
    </r>
    <r>
      <rPr>
        <sz val="10"/>
        <rFont val="Times New Roman"/>
        <family val="1"/>
        <charset val="186"/>
      </rPr>
      <t xml:space="preserve">
13 darbinieki, ar kuriem noslēgts darba līgums, 21.saime, IIIA līmenis, 9.mēnešalgu grupa
Plānotā mēnešalga: 718 EUR;
(2017.gada 13.septembra MK rīkojums Nr.503)
7 darbinieki, ar kuriem noslēgts darba līgums, 21.saime, IIIA līmenis, 9.mēnešalgu grupa
Plānotā mēnešalga: 1 190 EUR;
2 darbinieki, ar kuriem noslēgts darba līgums, 21.saime, II līmenis, 8.mēnešalgu grupa
Plānotā mēnešalga: 1 093 EUR;
2 darbinieki, ar kuriem noslēgts darba līgums, 18.3.saime, III līmenis, 8.mēnešalgu grupa
Plānotā mēnešalga: 1 093 EUR.
</t>
    </r>
    <r>
      <rPr>
        <u/>
        <sz val="10"/>
        <rFont val="Times New Roman"/>
        <family val="1"/>
        <charset val="186"/>
      </rPr>
      <t xml:space="preserve">
2023.gada plāns (precizēts):
</t>
    </r>
    <r>
      <rPr>
        <sz val="10"/>
        <rFont val="Times New Roman"/>
        <family val="1"/>
        <charset val="186"/>
      </rPr>
      <t xml:space="preserve">
13 darbinieki, ar kuriem noslēgts darba līgums, 24.saime, II līmenis, 10.mēnešalgu grupa
Plānotā mēnešalga: 1 125 EUR; 
(2017.gada 13.septembra MK rīkojums Nr.503)
7 darbinieki, ar kuriem noslēgts darba līgums, 24.saime, II līmenis, 10.mēnešalgu grupa
Plānotā mēnešalga: 1 224 EUR; 
2 darbinieki, ar kuriem noslēgts darba līgums, 24.saime, II līmenis, 10.mēnešalgu grupa
Plānotā mēnešalga: 1 125 EUR; 
2 darbinieki, ar kuriem noslēgts darba līgums, 20.3.saime, III līmenis, 8.mēnešalgu grupa
Plānotā mēnešalga: 1 125 EUR.</t>
    </r>
  </si>
  <si>
    <r>
      <t xml:space="preserve">1116 Mēnešalga amatpersonām ar speciālajām dienesta pakāpēm
</t>
    </r>
    <r>
      <rPr>
        <u/>
        <sz val="10"/>
        <rFont val="Times New Roman"/>
        <family val="1"/>
        <charset val="186"/>
      </rPr>
      <t>2023.gada plāns:</t>
    </r>
    <r>
      <rPr>
        <sz val="10"/>
        <rFont val="Times New Roman"/>
        <family val="1"/>
        <charset val="186"/>
      </rPr>
      <t xml:space="preserve">
amatpersonu skaits
7 inspektori (13.1.3.1.IIB, 6.m/a grupa)
Plānotā mēnešalga: 719 EUR;
(2017.gada 13.septembra MK rīkojums Nr.503)
2 inspektori (13.1.3.1.IIB, 6.m/a grupa)
Plānotā mēnešalga: 1 060 EUR;
</t>
    </r>
    <r>
      <rPr>
        <b/>
        <sz val="10"/>
        <rFont val="Times New Roman"/>
        <family val="1"/>
        <charset val="186"/>
      </rPr>
      <t xml:space="preserve">
</t>
    </r>
    <r>
      <rPr>
        <u/>
        <sz val="10"/>
        <rFont val="Times New Roman"/>
        <family val="1"/>
        <charset val="186"/>
      </rPr>
      <t>2023.gada plāns (precizēts):</t>
    </r>
    <r>
      <rPr>
        <sz val="10"/>
        <rFont val="Times New Roman"/>
        <family val="1"/>
        <charset val="186"/>
      </rPr>
      <t xml:space="preserve">
9 inspektori (13.1.3.1.IIB, 6.m/a grupa)
Plānotā mēnešalga:  1 243 EUR </t>
    </r>
  </si>
  <si>
    <t>Saskaņā ar MK 02.11.2021. rīkojumu Nr.775</t>
  </si>
  <si>
    <t>2023.gadā un turpmāk
rīk Nr.775</t>
  </si>
  <si>
    <t>2023.gadā un turpmāk
(precizēts)</t>
  </si>
  <si>
    <t>Ceļu satiksmes pārkāpumu fiksēšanas tehnisko līdzekļu darbības nodrošināšana
Valsts policijas atlīdzībai nepieciešamā finansējuma aprēķins</t>
  </si>
  <si>
    <t>7.pielikums 
Ministru kabineta rīkojuma projekta "Grozījumi Ministru kabineta 2021. gada 2.novembra rīkojumā Nr.775 "Par ceļu satiksmes pārkāpumu fiksēšanas tehnisko līdzekļu darbības nodrošināšanu" sākotnējās ietekmes novērtējuma ziņojumam (anotācijai)</t>
  </si>
  <si>
    <t>Apakšprogramma (kods, nosaukums), aprēķins (kods, nosaukums)</t>
  </si>
  <si>
    <t xml:space="preserve">Papildus nepieciešams </t>
  </si>
  <si>
    <t xml:space="preserve">Piezīme: Izdevumi var mainīties pa izdevumu veidiem, ņemot vērā faktisko sitāciju. </t>
  </si>
  <si>
    <t>1210 Darba devēja valsts sociālās apdrošināšanas obligātās iemaksas
23,59% no EKK 1116; 1119; 1143; 1147; 1148 un EKK 1221 summas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</si>
</sst>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u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0"/>
      <name val="Arial"/>
      <family val="2"/>
      <charset val="186"/>
    </font>
    <font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1" fillId="0" borderId="0" xfId="0" applyFont="1" applyFill="1" applyAlignment="1">
      <alignment wrapText="1"/>
    </xf>
    <xf numFmtId="0" fontId="4" fillId="0" borderId="0" xfId="0" applyFont="1" applyFill="1"/>
    <xf numFmtId="3" fontId="1" fillId="0" borderId="0" xfId="0" applyNumberFormat="1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right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3" xfId="2" applyFont="1" applyFill="1" applyBorder="1" applyAlignment="1">
      <alignment horizontal="right" vertical="center" wrapText="1"/>
    </xf>
    <xf numFmtId="0" fontId="4" fillId="0" borderId="4" xfId="2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wrapText="1"/>
    </xf>
    <xf numFmtId="0" fontId="4" fillId="0" borderId="1" xfId="1" applyFont="1" applyFill="1" applyBorder="1" applyAlignment="1">
      <alignment vertical="center" wrapText="1"/>
    </xf>
  </cellXfs>
  <cellStyles count="3">
    <cellStyle name="Normal" xfId="0" builtinId="0"/>
    <cellStyle name="Normal 2 2" xfId="2"/>
    <cellStyle name="Parast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abSelected="1" zoomScale="90" zoomScaleNormal="90" workbookViewId="0">
      <selection activeCell="J22" sqref="J22"/>
    </sheetView>
  </sheetViews>
  <sheetFormatPr defaultColWidth="8.81640625" defaultRowHeight="12.5" x14ac:dyDescent="0.25"/>
  <cols>
    <col min="1" max="1" width="25.7265625" style="1" customWidth="1"/>
    <col min="2" max="2" width="16.26953125" style="1" customWidth="1"/>
    <col min="3" max="3" width="5.1796875" style="1" customWidth="1"/>
    <col min="4" max="4" width="27.54296875" style="1" customWidth="1"/>
    <col min="5" max="5" width="16.453125" style="1" customWidth="1"/>
    <col min="6" max="6" width="18.1796875" style="1" customWidth="1"/>
    <col min="7" max="7" width="11.54296875" style="1" customWidth="1"/>
    <col min="8" max="16384" width="8.81640625" style="1"/>
  </cols>
  <sheetData>
    <row r="1" spans="1:7" ht="66" customHeight="1" x14ac:dyDescent="0.3">
      <c r="D1" s="13" t="s">
        <v>19</v>
      </c>
      <c r="E1" s="13"/>
      <c r="F1" s="13"/>
    </row>
    <row r="2" spans="1:7" ht="43" customHeight="1" x14ac:dyDescent="0.25">
      <c r="A2" s="21" t="s">
        <v>18</v>
      </c>
      <c r="B2" s="21"/>
      <c r="C2" s="21"/>
      <c r="D2" s="21"/>
      <c r="E2" s="21"/>
      <c r="F2" s="21"/>
    </row>
    <row r="3" spans="1:7" ht="18" customHeight="1" x14ac:dyDescent="0.3">
      <c r="A3" s="23"/>
      <c r="B3" s="23"/>
      <c r="C3" s="23"/>
      <c r="D3" s="23"/>
      <c r="E3" s="23"/>
      <c r="F3" s="23"/>
    </row>
    <row r="4" spans="1:7" ht="39.75" customHeight="1" x14ac:dyDescent="0.25">
      <c r="A4" s="22" t="s">
        <v>20</v>
      </c>
      <c r="B4" s="22"/>
      <c r="C4" s="22"/>
      <c r="D4" s="22"/>
      <c r="E4" s="6" t="s">
        <v>16</v>
      </c>
      <c r="F4" s="6" t="s">
        <v>17</v>
      </c>
    </row>
    <row r="5" spans="1:7" ht="14" x14ac:dyDescent="0.25">
      <c r="A5" s="14" t="s">
        <v>11</v>
      </c>
      <c r="B5" s="14"/>
      <c r="C5" s="14"/>
      <c r="D5" s="14"/>
      <c r="E5" s="14"/>
      <c r="F5" s="14"/>
    </row>
    <row r="6" spans="1:7" s="2" customFormat="1" ht="20.149999999999999" customHeight="1" x14ac:dyDescent="0.3">
      <c r="A6" s="25" t="s">
        <v>0</v>
      </c>
      <c r="B6" s="25"/>
      <c r="C6" s="25"/>
      <c r="D6" s="25"/>
      <c r="E6" s="7">
        <f>E9</f>
        <v>551770</v>
      </c>
      <c r="F6" s="7">
        <f>F9</f>
        <v>685103</v>
      </c>
    </row>
    <row r="7" spans="1:7" s="2" customFormat="1" ht="14.25" customHeight="1" x14ac:dyDescent="0.3">
      <c r="A7" s="26" t="s">
        <v>1</v>
      </c>
      <c r="B7" s="26"/>
      <c r="C7" s="26"/>
      <c r="D7" s="26"/>
      <c r="E7" s="8">
        <f>E8</f>
        <v>551770</v>
      </c>
      <c r="F7" s="8">
        <f t="shared" ref="F7" si="0">F8</f>
        <v>685103</v>
      </c>
    </row>
    <row r="8" spans="1:7" s="2" customFormat="1" ht="14.25" customHeight="1" x14ac:dyDescent="0.3">
      <c r="A8" s="26" t="s">
        <v>2</v>
      </c>
      <c r="B8" s="26"/>
      <c r="C8" s="26"/>
      <c r="D8" s="26"/>
      <c r="E8" s="8">
        <f>E9</f>
        <v>551770</v>
      </c>
      <c r="F8" s="8">
        <f>+F9</f>
        <v>685103</v>
      </c>
    </row>
    <row r="9" spans="1:7" s="2" customFormat="1" ht="14.25" customHeight="1" x14ac:dyDescent="0.3">
      <c r="A9" s="25" t="s">
        <v>3</v>
      </c>
      <c r="B9" s="25"/>
      <c r="C9" s="25"/>
      <c r="D9" s="25"/>
      <c r="E9" s="9">
        <f>SUM(E10:E20)</f>
        <v>551770</v>
      </c>
      <c r="F9" s="9">
        <f>SUM(F10:F20)</f>
        <v>685103</v>
      </c>
    </row>
    <row r="10" spans="1:7" s="2" customFormat="1" ht="172" customHeight="1" x14ac:dyDescent="0.3">
      <c r="A10" s="29" t="s">
        <v>14</v>
      </c>
      <c r="B10" s="29"/>
      <c r="C10" s="29"/>
      <c r="D10" s="29"/>
      <c r="E10" s="8">
        <v>89761</v>
      </c>
      <c r="F10" s="8">
        <f>ROUND(7*1243*12,0)</f>
        <v>104412</v>
      </c>
      <c r="G10" s="5"/>
    </row>
    <row r="11" spans="1:7" s="2" customFormat="1" ht="325.5" customHeight="1" x14ac:dyDescent="0.3">
      <c r="A11" s="27" t="s">
        <v>13</v>
      </c>
      <c r="B11" s="27"/>
      <c r="C11" s="27"/>
      <c r="D11" s="27"/>
      <c r="E11" s="8">
        <f>ROUND(((13*718)+(7*1190)+(2*1093)+(2*1093))*12,0)</f>
        <v>264432</v>
      </c>
      <c r="F11" s="8">
        <f>ROUND(((13*1125)+(7*1224)+(2*1125)+(2*1125))*12,0)</f>
        <v>332316</v>
      </c>
      <c r="G11" s="5"/>
    </row>
    <row r="12" spans="1:7" s="2" customFormat="1" ht="24" hidden="1" customHeight="1" x14ac:dyDescent="0.3">
      <c r="A12" s="27" t="s">
        <v>10</v>
      </c>
      <c r="B12" s="27"/>
      <c r="C12" s="27"/>
      <c r="D12" s="27"/>
      <c r="E12" s="8"/>
      <c r="F12" s="8"/>
    </row>
    <row r="13" spans="1:7" s="2" customFormat="1" ht="24" hidden="1" customHeight="1" x14ac:dyDescent="0.3">
      <c r="A13" s="27" t="s">
        <v>9</v>
      </c>
      <c r="B13" s="27"/>
      <c r="C13" s="27"/>
      <c r="D13" s="27"/>
      <c r="E13" s="8"/>
      <c r="F13" s="8"/>
    </row>
    <row r="14" spans="1:7" s="2" customFormat="1" ht="165" customHeight="1" x14ac:dyDescent="0.3">
      <c r="A14" s="26" t="s">
        <v>12</v>
      </c>
      <c r="B14" s="26"/>
      <c r="C14" s="26"/>
      <c r="D14" s="26"/>
      <c r="E14" s="8">
        <f>44*7*12+78*2*12</f>
        <v>5568</v>
      </c>
      <c r="F14" s="8">
        <f>78*9*12</f>
        <v>8424</v>
      </c>
      <c r="G14" s="5"/>
    </row>
    <row r="15" spans="1:7" s="2" customFormat="1" ht="17.25" hidden="1" customHeight="1" x14ac:dyDescent="0.3">
      <c r="A15" s="26" t="s">
        <v>7</v>
      </c>
      <c r="B15" s="26"/>
      <c r="C15" s="26"/>
      <c r="D15" s="26"/>
      <c r="E15" s="8"/>
      <c r="F15" s="8"/>
    </row>
    <row r="16" spans="1:7" s="2" customFormat="1" ht="45" customHeight="1" x14ac:dyDescent="0.3">
      <c r="A16" s="24" t="s">
        <v>4</v>
      </c>
      <c r="B16" s="24"/>
      <c r="C16" s="24"/>
      <c r="D16" s="24"/>
      <c r="E16" s="8">
        <v>34588</v>
      </c>
      <c r="F16" s="8">
        <f>ROUND((F10+F11)*10%,0)</f>
        <v>43673</v>
      </c>
    </row>
    <row r="17" spans="1:7" s="2" customFormat="1" ht="49.5" customHeight="1" x14ac:dyDescent="0.3">
      <c r="A17" s="24" t="s">
        <v>5</v>
      </c>
      <c r="B17" s="24"/>
      <c r="C17" s="24"/>
      <c r="D17" s="24"/>
      <c r="E17" s="8">
        <v>34587</v>
      </c>
      <c r="F17" s="8">
        <f>ROUND((F10+F11)*10%,0)</f>
        <v>43673</v>
      </c>
    </row>
    <row r="18" spans="1:7" s="2" customFormat="1" ht="32.25" hidden="1" customHeight="1" x14ac:dyDescent="0.3">
      <c r="A18" s="26" t="s">
        <v>8</v>
      </c>
      <c r="B18" s="26"/>
      <c r="C18" s="26"/>
      <c r="D18" s="26"/>
      <c r="E18" s="8"/>
      <c r="F18" s="8"/>
      <c r="G18" s="5"/>
    </row>
    <row r="19" spans="1:7" s="2" customFormat="1" ht="36.75" customHeight="1" x14ac:dyDescent="0.3">
      <c r="A19" s="24" t="s">
        <v>23</v>
      </c>
      <c r="B19" s="24"/>
      <c r="C19" s="24"/>
      <c r="D19" s="24"/>
      <c r="E19" s="8">
        <v>105319</v>
      </c>
      <c r="F19" s="8">
        <f>ROUNDUP((F10+F11+F14+F16+F17+F18+F20)*23.59%,0)</f>
        <v>130768</v>
      </c>
    </row>
    <row r="20" spans="1:7" s="2" customFormat="1" ht="69" customHeight="1" x14ac:dyDescent="0.3">
      <c r="A20" s="24" t="s">
        <v>6</v>
      </c>
      <c r="B20" s="24"/>
      <c r="C20" s="24"/>
      <c r="D20" s="24"/>
      <c r="E20" s="8">
        <v>17515</v>
      </c>
      <c r="F20" s="8">
        <f>ROUNDUP((F10+F11)*5%,0)</f>
        <v>21837</v>
      </c>
      <c r="G20" s="4"/>
    </row>
    <row r="21" spans="1:7" s="11" customFormat="1" ht="31.5" customHeight="1" x14ac:dyDescent="0.25">
      <c r="A21" s="15" t="s">
        <v>15</v>
      </c>
      <c r="B21" s="16"/>
      <c r="C21" s="16"/>
      <c r="D21" s="16"/>
      <c r="E21" s="17"/>
      <c r="F21" s="10">
        <f>E6</f>
        <v>551770</v>
      </c>
    </row>
    <row r="22" spans="1:7" s="11" customFormat="1" ht="30" customHeight="1" x14ac:dyDescent="0.25">
      <c r="A22" s="18" t="s">
        <v>21</v>
      </c>
      <c r="B22" s="19"/>
      <c r="C22" s="19"/>
      <c r="D22" s="19"/>
      <c r="E22" s="20"/>
      <c r="F22" s="7">
        <f>F6-F21</f>
        <v>133333</v>
      </c>
    </row>
    <row r="24" spans="1:7" s="12" customFormat="1" ht="17.5" customHeight="1" x14ac:dyDescent="0.3">
      <c r="A24" s="28" t="s">
        <v>22</v>
      </c>
      <c r="B24" s="28"/>
      <c r="C24" s="28"/>
      <c r="D24" s="28"/>
      <c r="E24" s="28"/>
      <c r="F24" s="28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</sheetData>
  <mergeCells count="23">
    <mergeCell ref="A24:F24"/>
    <mergeCell ref="A11:D11"/>
    <mergeCell ref="A10:D10"/>
    <mergeCell ref="A14:D14"/>
    <mergeCell ref="A19:D19"/>
    <mergeCell ref="A17:D17"/>
    <mergeCell ref="A18:D18"/>
    <mergeCell ref="D1:F1"/>
    <mergeCell ref="A5:F5"/>
    <mergeCell ref="A21:E21"/>
    <mergeCell ref="A22:E22"/>
    <mergeCell ref="A2:F2"/>
    <mergeCell ref="A4:D4"/>
    <mergeCell ref="A3:F3"/>
    <mergeCell ref="A20:D20"/>
    <mergeCell ref="A6:D6"/>
    <mergeCell ref="A7:D7"/>
    <mergeCell ref="A8:D8"/>
    <mergeCell ref="A9:D9"/>
    <mergeCell ref="A16:D16"/>
    <mergeCell ref="A15:D15"/>
    <mergeCell ref="A12:D12"/>
    <mergeCell ref="A13:D13"/>
  </mergeCells>
  <pageMargins left="0.25" right="0.25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CSDD</vt:lpstr>
      <vt:lpstr>CSDD!Print_Titles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Rūta Dukaļska</dc:creator>
  <cp:lastModifiedBy>Ieva Potjomkina</cp:lastModifiedBy>
  <cp:lastPrinted>2021-09-09T05:26:51Z</cp:lastPrinted>
  <dcterms:created xsi:type="dcterms:W3CDTF">2020-05-18T12:27:59Z</dcterms:created>
  <dcterms:modified xsi:type="dcterms:W3CDTF">2022-09-19T14:05:20Z</dcterms:modified>
</cp:coreProperties>
</file>