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em-ds.iem.gov.lv\U disks\ipotjomkina\Dokumenti datorā\2022 radari\"/>
    </mc:Choice>
  </mc:AlternateContent>
  <bookViews>
    <workbookView xWindow="0" yWindow="0" windowWidth="18950" windowHeight="6840"/>
  </bookViews>
  <sheets>
    <sheet name="KOPĀ" sheetId="5" r:id="rId1"/>
    <sheet name="VP" sheetId="3" r:id="rId2"/>
    <sheet name="NVA"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5" l="1"/>
  <c r="G6" i="5"/>
  <c r="H6" i="5"/>
  <c r="E6" i="5"/>
  <c r="E15" i="3" l="1"/>
  <c r="F8" i="5"/>
  <c r="G8" i="5"/>
  <c r="H8" i="5"/>
  <c r="E8" i="5"/>
  <c r="H7" i="5"/>
  <c r="G11" i="5"/>
  <c r="G9" i="5" s="1"/>
  <c r="F11" i="5"/>
  <c r="F9" i="5" s="1"/>
  <c r="E11" i="5"/>
  <c r="E10" i="5" s="1"/>
  <c r="F6" i="4"/>
  <c r="G6" i="4"/>
  <c r="H6" i="4"/>
  <c r="E6" i="4"/>
  <c r="G19" i="4"/>
  <c r="G17" i="4" s="1"/>
  <c r="F19" i="4"/>
  <c r="F17" i="4" s="1"/>
  <c r="E19" i="4"/>
  <c r="E18" i="4" s="1"/>
  <c r="E16" i="4"/>
  <c r="G9" i="4"/>
  <c r="G7" i="4" s="1"/>
  <c r="F9" i="4"/>
  <c r="F7" i="4" s="1"/>
  <c r="E9" i="4"/>
  <c r="E7" i="4" s="1"/>
  <c r="F8" i="4"/>
  <c r="F10" i="5" l="1"/>
  <c r="G10" i="5"/>
  <c r="E9" i="5"/>
  <c r="E8" i="4"/>
  <c r="G8" i="4"/>
  <c r="F18" i="4"/>
  <c r="F16" i="4"/>
  <c r="G16" i="4"/>
  <c r="G18" i="4"/>
  <c r="E17" i="4"/>
  <c r="F18" i="3"/>
  <c r="F19" i="3"/>
  <c r="E18" i="3"/>
  <c r="G15" i="3" l="1"/>
  <c r="G14" i="3" s="1"/>
  <c r="F15" i="3"/>
  <c r="F14" i="3" s="1"/>
  <c r="G9" i="3" l="1"/>
  <c r="G8" i="3" s="1"/>
  <c r="F9" i="3"/>
  <c r="E9" i="3"/>
  <c r="E14" i="3"/>
  <c r="E6" i="3" l="1"/>
  <c r="E7" i="5" s="1"/>
  <c r="G7" i="3"/>
  <c r="G6" i="3"/>
  <c r="G7" i="5" s="1"/>
  <c r="E8" i="3"/>
  <c r="E7" i="3"/>
  <c r="F6" i="3"/>
  <c r="F7" i="5" s="1"/>
  <c r="F7" i="3"/>
  <c r="F8" i="3"/>
</calcChain>
</file>

<file path=xl/sharedStrings.xml><?xml version="1.0" encoding="utf-8"?>
<sst xmlns="http://schemas.openxmlformats.org/spreadsheetml/2006/main" count="79" uniqueCount="53">
  <si>
    <t>2023.gads</t>
  </si>
  <si>
    <t>40.02.00 "Nekustamais īpašums un centralizētais iepirkums"</t>
  </si>
  <si>
    <t>Izdevumi kopā</t>
  </si>
  <si>
    <t>Uzturēšanas izdevumi</t>
  </si>
  <si>
    <t>Kārtējie izdevumi</t>
  </si>
  <si>
    <t>Preces un pakalpojumi</t>
  </si>
  <si>
    <t>Kapitālie izdevumi</t>
  </si>
  <si>
    <t>Pamatkapitāla veidošana</t>
  </si>
  <si>
    <t>06.01.00 "Valsts policija"</t>
  </si>
  <si>
    <t xml:space="preserve">Sagatavoja: </t>
  </si>
  <si>
    <t>(amats, vārds, uzvārds)</t>
  </si>
  <si>
    <t>(tālrunis, elektroniskā pasta adrese)</t>
  </si>
  <si>
    <t>2024.gads</t>
  </si>
  <si>
    <t>2025.gads</t>
  </si>
  <si>
    <t>VP GAP SAB Plānošanas un kontroles nodaļas priekšniece - Agnese Rozenvalde</t>
  </si>
  <si>
    <r>
      <t xml:space="preserve">2241 Ēku, būvju un telpu būvdarbi
</t>
    </r>
    <r>
      <rPr>
        <u/>
        <sz val="10"/>
        <rFont val="Times New Roman"/>
        <family val="1"/>
        <charset val="186"/>
      </rPr>
      <t xml:space="preserve">2023.gadā:
</t>
    </r>
    <r>
      <rPr>
        <sz val="10"/>
        <rFont val="Times New Roman"/>
        <family val="1"/>
        <charset val="186"/>
      </rPr>
      <t>Dienesta suņu - 8 voljēru remonts un 2 jaunu voljēru izbūve, lai nodrošinātu dzīvnieku labturības prasībām atbilstošus uzturēšanās apstākļus suņiem-bidetektoriem - 24 000 EUR;
Ballistisko, sprādizentehnisko ekspertīžu un kontrolšāvienu kriminālistikas laboratorijas specializēta aprīkojuma modernizēšana atbilstoši metodēm, prasībām un standartiem:</t>
    </r>
    <r>
      <rPr>
        <u/>
        <sz val="10"/>
        <rFont val="Times New Roman"/>
        <family val="1"/>
        <charset val="186"/>
      </rPr>
      <t xml:space="preserve">
</t>
    </r>
    <r>
      <rPr>
        <sz val="10"/>
        <rFont val="Times New Roman"/>
        <family val="1"/>
        <charset val="186"/>
      </rPr>
      <t>Pretrikošeta funkciju pildoša materiāla bloku izvietošana pirms ložu uztvērējiem -
9 000 EUR.</t>
    </r>
    <r>
      <rPr>
        <u/>
        <sz val="10"/>
        <rFont val="Times New Roman"/>
        <family val="1"/>
        <charset val="186"/>
      </rPr>
      <t xml:space="preserve">
Turpmāk ik gadu:
</t>
    </r>
    <r>
      <rPr>
        <sz val="10"/>
        <rFont val="Times New Roman"/>
        <family val="1"/>
        <charset val="186"/>
      </rPr>
      <t>Ballistisko, sprādizentehnisko ekspertīžu un kontrolšāvienu kriminālistikas laboratorijas specializēta aprīkojuma modernizēšana atbilstoši metodēm, prasībām un standartiem:
Pretrikošeta un citu nolietoto materiālu nomaiņa - 1 600 EUR;
Lokālās kanalizācijas sistēmas apkope, filtru nomaiņa - 2 000 EUR.</t>
    </r>
  </si>
  <si>
    <t>VP FP Budžeta plānošanas un analīzes nodaļas vecākā speciāliste - Inese Luce</t>
  </si>
  <si>
    <t xml:space="preserve">67075415, inese.luce@vp.gov.lv
67075270, agnese.rozenvalde@vp.gov.lv   </t>
  </si>
  <si>
    <t>Programma/apakšprogramma (kods, nosaukums)</t>
  </si>
  <si>
    <t>euro</t>
  </si>
  <si>
    <r>
      <t xml:space="preserve">5220 Tehnoloģiskās iekārtas un mašīnas
</t>
    </r>
    <r>
      <rPr>
        <u/>
        <sz val="10"/>
        <rFont val="Times New Roman"/>
        <family val="1"/>
        <charset val="186"/>
      </rPr>
      <t>2024.gadā:</t>
    </r>
    <r>
      <rPr>
        <sz val="10"/>
        <rFont val="Times New Roman"/>
        <family val="1"/>
        <charset val="186"/>
      </rPr>
      <t xml:space="preserve">
Automātiskā mazgātava - 150 000 EUR
</t>
    </r>
    <r>
      <rPr>
        <u/>
        <sz val="10"/>
        <rFont val="Times New Roman"/>
        <family val="1"/>
        <charset val="186"/>
      </rPr>
      <t xml:space="preserve">
2025.gadā:</t>
    </r>
    <r>
      <rPr>
        <sz val="10"/>
        <rFont val="Times New Roman"/>
        <family val="1"/>
        <charset val="186"/>
      </rPr>
      <t xml:space="preserve">
Ūdensmetējs - 650 000 EUR
</t>
    </r>
    <r>
      <rPr>
        <b/>
        <sz val="10"/>
        <rFont val="Times New Roman"/>
        <family val="1"/>
        <charset val="186"/>
      </rPr>
      <t/>
    </r>
  </si>
  <si>
    <r>
      <t xml:space="preserve">5239 Pārējie iepriekš neklasificētie pamatlīdzekļi un ieguldījuma īpašumi
</t>
    </r>
    <r>
      <rPr>
        <u/>
        <sz val="10"/>
        <rFont val="Times New Roman"/>
        <family val="1"/>
        <charset val="186"/>
      </rPr>
      <t>2024.gadā:</t>
    </r>
    <r>
      <rPr>
        <sz val="10"/>
        <rFont val="Times New Roman"/>
        <family val="1"/>
        <charset val="186"/>
      </rPr>
      <t xml:space="preserve">
elektrošoka pistoles 73 gab. x 3 100 EUR = 226 300 EUR
</t>
    </r>
    <r>
      <rPr>
        <u/>
        <sz val="10"/>
        <rFont val="Times New Roman"/>
        <family val="1"/>
        <charset val="186"/>
      </rPr>
      <t>2025.gadā:</t>
    </r>
    <r>
      <rPr>
        <sz val="10"/>
        <rFont val="Times New Roman"/>
        <family val="1"/>
        <charset val="186"/>
      </rPr>
      <t xml:space="preserve">
Angāra iegāde - 230 000 EUR
</t>
    </r>
    <r>
      <rPr>
        <u/>
        <sz val="10"/>
        <rFont val="Times New Roman"/>
        <family val="1"/>
        <charset val="186"/>
      </rPr>
      <t/>
    </r>
  </si>
  <si>
    <t>Iekšlietu ministrijai papildu nepieciešamais finansējumu  2023., 2024. un 2025. gadā  vienreizējām investīcijām valsts aizsardzības spēju attīstības un iekšējās drošības stiprināšanas pasākumu īstenošanai 
Valsts policija</t>
  </si>
  <si>
    <t>2. tabula</t>
  </si>
  <si>
    <t>Iekšlietu ministrijai papildu nepieciešamais finansējumu  2023., 2024. un 2025. gadā un turpmāk, lai Iekšējās drošības biroju nodrošinatu ar transporlīdzekļiem 
Nodrošinājuma valsts aģentūra</t>
  </si>
  <si>
    <t>Iekšlietu ministrijas sistēmas iestādēs tika veikts audits "Autotransporta pārvaldības sistēmas pilnveide iekšlietu nozarē" (auditu veica SIA CSE COE), kura ietvaros  Iekšējās drošības birojam ir sniegtas rekomendācijas tā autoparka pārvaldības uzlabošanai, kā arī rekomendācijas turpmākas transportlīdzekļu nomas pakalpojuma pilnveidošanai.
Ievērojot, ka Iekšējās drošības biroja funkciju nodrošināšanai izmantotie transportlīdzekļi tiek izmantoti ievērojami intensīvāk nekā, piemēram, administratīvām vajadzībām paredzētie transportlīdzekļi, jo īpaši, ņemot vērā to izmantošanu 24 stundas diennaktī visa gada garumā, to faktiskais ekspluatācijas periods, pēc kura tas ir pilnībā noamortizējies, tiek plānots aptuveni 4 – 5 gadi. Intensīvā transportlīdzekļu izmantošana veicina nepieciešamību biežāk remontēt tos. Papildu izdevumi remontdarbu veikšanai netiek plānoti. Turklāt Iekšējās drošības birojam nav paredzēts materiāltehniskais nodrošinājums remontdarbu veikšanai. Ņemot vērā Valsts policijas pieredzi, ievērojot Valsts policijas nomāto transportlīdzekļu nolietojuma pakāpi, tika nolemts, ka finansiāli izdevīgākais variants ir transportlīdzekļu noma uz 5 gadiem, nevis jaunu transportlīdzekļu iegāde.</t>
  </si>
  <si>
    <t>Savukārt transportlīdzekļu nomas līgumu slēgšana uz ilgāku laika periodu par 5 gadiem būtiski palielinātu nomas maksājumus mēnesī, jo iznomātājs, sastādot nomas līgumu un nosakot nomas maksu mēnesī, ņem vērā transportlīdzekļu ražotāja sniegtās garantijas termiņu (atkarībā no transportlīdzekļu ražotāja un transportlīdzekļu markas garantija ir no 2 līdz 5 gadiem) un to, ka pēc tās būtiski palielinās transportlīdzekļu uzturēšanas izdevumi, tai skaitā, izdevumi par transportlīdzekļu apdrošināšanu. Ņemot vērā minēto, ir paredzams, ka Iekšējās drošības biroja transportlīdzekļu nobraukums kilometros (piecu gadu laikā) būs sasniedzis transportlīdzekļu ražotāju noteiktos maksimālos nobraukumus kilometros. Lai sasniedzot minētos (maksimālos) nobraukumus nomas maksa netiktu nepamatoti paaugstināta, plānots slēgt transportlīdzekļu nomas līgumus par automobiļu nomu, kas nav ilgāka par pieciem gadiem.</t>
  </si>
  <si>
    <r>
      <t xml:space="preserve">EEK 2262 Transportlīdzekļu noma
Indikatīvi izdevumi Iekšējās drošības birojam nepieciešamo transportlīdzekļu nomai (ar PVN) , ievērojot to, ka vidējā 1 automašīnas nomas maksa mēnesī (prognoze atbilstoši noslēgtajiem iepirkuma līgumiem) ir 1 111 euro (ar PVN):                                                                        
</t>
    </r>
    <r>
      <rPr>
        <b/>
        <sz val="10"/>
        <rFont val="Times New Roman"/>
        <family val="1"/>
        <charset val="186"/>
      </rPr>
      <t>2023. gada</t>
    </r>
    <r>
      <rPr>
        <sz val="10"/>
        <rFont val="Times New Roman"/>
        <family val="1"/>
        <charset val="186"/>
      </rPr>
      <t xml:space="preserve"> 8 mēnešu nomas periodam - 106 656 euro (nomāto automašīnu skaits 12 x nomas periods 8 mēneši x 1 automašīnas nomas maksa 1 111 euro);
</t>
    </r>
    <r>
      <rPr>
        <b/>
        <sz val="10"/>
        <rFont val="Times New Roman"/>
        <family val="1"/>
        <charset val="186"/>
      </rPr>
      <t>2024. gadā</t>
    </r>
    <r>
      <rPr>
        <sz val="10"/>
        <rFont val="Times New Roman"/>
        <family val="1"/>
        <charset val="186"/>
      </rPr>
      <t xml:space="preserve"> un turpmāk katru gadu - 159 984 euro (nomāto automašīnu skaits 12 x nomas periods 12 mēneši (2024.gada janvāris-decembris) x 1 automašīnas nomas maksa 1 111 euro).</t>
    </r>
  </si>
  <si>
    <t>2026.gads un turpmāk katru gadu</t>
  </si>
  <si>
    <t xml:space="preserve">40.02.00 "Nekustamais īpašums un centralizētais iepirkums" </t>
  </si>
  <si>
    <t>3. tabula</t>
  </si>
  <si>
    <t>1.tabula</t>
  </si>
  <si>
    <t>2026.gads un turpmāk</t>
  </si>
  <si>
    <t>KOPĀ:</t>
  </si>
  <si>
    <t xml:space="preserve">Iekšlietu ministrijai papildu nepieciešamais finansējumu  2023. gadā  un turpmāk 
vienreizējām investīcijām valsts aizsardzības spēju attīstības un iekšējās drošības stiprināšanas pasākumu īstenošanai  un transportlīdzekļu nomai
</t>
  </si>
  <si>
    <t>10.pielikums 
Ministru kabineta rīkojuma projekta "Grozījumi Ministru kabineta 2021. gada 2.novembra rīkojumā Nr.775 "Par ceļu satiksmes pārkāpumu fiksēšanas tehnisko līdzekļu darbības nodrošināšanu" sākotnējās ietekmes novērtējuma ziņojumam (anotācijai)</t>
  </si>
  <si>
    <r>
      <rPr>
        <b/>
        <sz val="10"/>
        <rFont val="Times New Roman"/>
        <family val="1"/>
        <charset val="186"/>
      </rPr>
      <t>Pamatojums</t>
    </r>
    <r>
      <rPr>
        <sz val="10"/>
        <rFont val="Times New Roman"/>
        <family val="1"/>
        <charset val="186"/>
      </rPr>
      <t xml:space="preserve">
Nepieciešams nodrošināt iespēju Iekšējās drošības birojam izpildīt noteiktos uzdevumus un pamatfunkcijas, paredzot finansējumu 2023. gadā un turpmāk katru gadu Iekšējās drošības birojam nepieciešamo transportlīdzekļu nomas maksas segšanai.</t>
    </r>
  </si>
  <si>
    <t>Ministru kabineta 2015. gada 9. jūnija rīkojums Nr. 299 "Par ilgtermiņa saistībām Iekšlietu ministrijai Iekšējās drošības biroja funkciju nodrošināšanai" (turpmāk - Rīkojums Nr. 299) paredz finansējumu transportlīdzekļu nomai. Atbilstoši Rīkojumam Nr. 299 pasākumam "Transportlīdzekļu noma" 2016. gadā bija paredzēts finansējums 159 984 euro apmērā (Rīkojuma Nr. 299 pamata redakcijā no 2015. gada 9. jūnija līdz 2016. gada 12. decembrim), savukārt 2023. gadā mazāks – 76 000 euro apmērā, kopumā laika periodam no 2015. gada līdz 2023. gada aprīlim piešķirti 820 132 euro.
Iekšējās drošības birojs lieto transportlīdzekļus, kurus Nodrošinājuma valsts aģentūra ir saņēmusi transportlīdzekļu nomas iepirkuma pakalpojumu ietvaros. 2023. gada maija mēnesī beigsies trīs iepirkuma līgumu darbība par Iekšējās drošības birojam nepieciešamo transportlīdzekļu nomu. Tādējādi ir savlaicīgi un nekavējoši jāuzsāk jauna iepirkuma procedūra saskaņā ar Publisko iepirkumu likuma normām, lai nodrošinātu Iekšējās drošības biroja noteikto uzdevumu un funkciju kvalitatīvu izpildi un nepārtrauktību, kā arī operatīvu reaģētspēju.</t>
  </si>
  <si>
    <r>
      <rPr>
        <b/>
        <sz val="10"/>
        <rFont val="Times New Roman"/>
        <family val="1"/>
        <charset val="186"/>
      </rPr>
      <t>1) Ūdensmetējs:</t>
    </r>
    <r>
      <rPr>
        <sz val="10"/>
        <rFont val="Times New Roman"/>
        <family val="1"/>
        <charset val="186"/>
      </rPr>
      <t xml:space="preserve">
Ņemot vērā ģeopolitisko situāciju un pēdējā laika aktivitātes starp dažādām valsts sabiedrības daļām, Valsts policija bieži saskaras ar sabiedriskās drošības un kārtības nodrošināšanas riskiem. Šādu aktivitāšu drošības un kārtības nodrošināšanai var rasties nepieciešamība izmantot Valsts policijas īpašumā no 2007. gada esošo speciālo transportlīdzekli – ūdensmetēju, ar kuru varētu gan apdzēst degošus priekšmetus, atbrīvot brauktuvi, gan izklīdināt pūli. Reālajā situācijā tas nav iespējams, jo ūdensmetējs ir novecojis, bieži jāremontē, detaļas ir dārgas un tiek saņemtas no ārzemēm. 2021.gada augustā tika veikta apskate un sastādīts defektācijas saraksts, kā rezultātā konstatēts, ka ūdensmetēja kā speclīdzekļa izmantošana faktiski ir neiespējama, jo Latvijā nav iespējams veikt ūdensmetēja elektronikas iekārtu labošanas un kalibrēšanas darbus. Kā pierādīja Lietuvas Republikas un Polijas Republikas tiesībsargājošo institūciju prakse, ūdensmetēju izmantošana ir arī viens no efektīvākajiem un humānākajiem speciālajiem līdzekļiem lielu masu nekārtību un nelegālo imigrantu grupu atspiešanai t.sk. no valsts robežas.
</t>
    </r>
  </si>
  <si>
    <r>
      <rPr>
        <b/>
        <sz val="10"/>
        <rFont val="Times New Roman"/>
        <family val="1"/>
        <charset val="186"/>
      </rPr>
      <t>2) Bruņumašīna:</t>
    </r>
    <r>
      <rPr>
        <sz val="10"/>
        <rFont val="Times New Roman"/>
        <family val="1"/>
        <charset val="186"/>
      </rPr>
      <t xml:space="preserve">
Ūdensmetēja izmantošana masu nekārtību novēršanai (pūļa izkliedēšanai) nav iespējama, it sevišķi apstākļos, kad tiešs kontakts force to force (policists – likumpārkāpējs) faktiski ir nepieļaujams, bez blakus braucošas bruņumašīnas – pretējā gadījumā pastāv liela varbūtība ūdensmetēja bojāšanai.
Bruņumašīnu pielietojums – aizsardzība pret pūli gan izmantojot pašas bruņumašīnas jaudu, gan bruņumašīnā izvietoto Speciālo uzdevumu bataljona personālsastāvu, kurš var neitralizēt aktīvākos noziedzniekus (masu nekārtību dalībniekus vai pierobežas apstākļos nelegālos migrantus), kuri uzbrukumā var izmantot šaujamieročus, granātas, improvizētās letālas iedarbības sprāgstvielas, neletālās iedarbības sprāgstvielas, aukstos ieročus, degmaisījumus. Nepieciešams pilnpiedziņas IIIA-III NIJ aizsardzības līmeņa transportlīdzeklis 10-12 amatpersonu pārvadāšanai.</t>
    </r>
  </si>
  <si>
    <r>
      <rPr>
        <b/>
        <sz val="10"/>
        <rFont val="Times New Roman"/>
        <family val="1"/>
        <charset val="186"/>
      </rPr>
      <t>3) Angārs:</t>
    </r>
    <r>
      <rPr>
        <sz val="10"/>
        <rFont val="Times New Roman"/>
        <family val="1"/>
        <charset val="186"/>
      </rPr>
      <t xml:space="preserve">
Savukārt, lai nodrošinātu ūdensmetēja un bruņumašīnu atbilstošu uzturēšanu (atbilstoši rūpnīcas norādījumiem, lai netiktu zaudēta garantija uzstādāmajām iekārtām) nepārtrauktā darba kārtībā, pasargājot no apkārtējās vides iedarbības (paaugstināts mitrums, ziema, tiešā saules ietekme), nepieciešams iegādāties angāru, kas nodrošina iekārtām noteiktu telpas klimatu visa gada garumā.
</t>
    </r>
  </si>
  <si>
    <r>
      <rPr>
        <b/>
        <sz val="10"/>
        <rFont val="Times New Roman"/>
        <family val="1"/>
        <charset val="186"/>
      </rPr>
      <t>4) Motociklu aprīkojums:</t>
    </r>
    <r>
      <rPr>
        <sz val="10"/>
        <rFont val="Times New Roman"/>
        <family val="1"/>
        <charset val="186"/>
      </rPr>
      <t xml:space="preserve">
2022.gadā tika iegādāti 10 motocikli, kas paredzētu izmantošanai ceļu satiksmes uzraudzībai, sabiedriskās kārtības nodrošināšanai. Ņemot vērā, ka 2022.gadā būtiski pieauga transportlīdzekļu iegādes un speciālā aprīkojuma un informācijas tehnoloģiju sistēmu izmaksas, Valsts policijai nebija pietiekošu finanšu resursu, lai nodrošinātu iegādāto motociklu pilnīgu aprīkošanu. Ieplānotie aprīkošanas darbi būtu jāīsteno 2023.gada pirmajā ceturksnī līdz vasaras sezonai (motociklu izmantošanas sezonas uzsākšanai).
</t>
    </r>
  </si>
  <si>
    <r>
      <rPr>
        <b/>
        <sz val="10"/>
        <rFont val="Times New Roman"/>
        <family val="1"/>
        <charset val="186"/>
      </rPr>
      <t>5) Bezpilota gaisa kuģu (dronu) komandcentra transportlīdzeklis:</t>
    </r>
    <r>
      <rPr>
        <sz val="10"/>
        <rFont val="Times New Roman"/>
        <family val="1"/>
        <charset val="186"/>
      </rPr>
      <t xml:space="preserve">
Bezpilota gaisa kuģu tehniskā un tehnoloģiskā attīstība ir būtiski izmainījusi iespējas dažādās nozarēs pildīt dažāda rakstura uzdevumus. Valsts policijā šā tehniskā līdzekļa izmantošana ir tikai uzsākta un jau pierādījies, ka tas ir pietiekami efektīvs dažādu ar policijas pienākumiem saistīto darba uzdevumu izpildē. Valsts policijas bezpilotu gaisa kuģu tehnisko nodrošinājums ir ļoti ierobežots, jo ir tikai atsevišķi lidaparāti, bet nav nekāda veida atbalsta punkta gaisa operāciju veikšanai. Atbalsta punktam kā optimālākais risinājums ir autonoms un mobils komandcentrs, kurā atrodas nepieciešamie tehniskais resurss gaisa operāciju veikšanai.  Komandcentra izveide radītu iespēju nodrošināt mobili un autonomi veikt gaisa operācijas praktiski jebkurā Latvijas vietā nepieciešamo darba uzdevumu izpildē kā arī sniegtu būtisku atbalstu veicamo pasākumu vadīšanā un koordinācijā. Komandcentrs nodrošinātu autonomu enerģiju, datu pārraidi, darba uzdevuma vadīšanu, kontroli un koordināciju, lidaparātu tehniskās sagatavošanu, pārbaudes un apkopes kā arī nodrošinātu ar citu tehnisko resursu lai nodrošinātu darbības,  kas pilotam jāveic atbilstoši tiesiskajam regulējumam par bezpilota gaisa kuģu izmantošanu. Autonoma bezpilota gaisa kuģu mobilā komandcentra izmantošana paredzēta sabiedriskās kārtības un drošības pasākumu nodrošināšanā dažāda veida notikumos, personu meklēšanā, atsevišķu izmeklēšanas darbību veikšanā, drošības nodrošināšanā u.c. policijas uzdevumu izpildē.
</t>
    </r>
  </si>
  <si>
    <r>
      <rPr>
        <b/>
        <sz val="10"/>
        <rFont val="Times New Roman"/>
        <family val="1"/>
        <charset val="186"/>
      </rPr>
      <t xml:space="preserve">6) Valsts policijas iekšējās Intarnet lapas </t>
    </r>
    <r>
      <rPr>
        <b/>
        <i/>
        <sz val="10"/>
        <rFont val="Times New Roman"/>
        <family val="1"/>
        <charset val="186"/>
      </rPr>
      <t>intranet.vp.gov.lv,</t>
    </r>
    <r>
      <rPr>
        <b/>
        <sz val="10"/>
        <rFont val="Times New Roman"/>
        <family val="1"/>
        <charset val="186"/>
      </rPr>
      <t xml:space="preserve"> pilnveidošana:</t>
    </r>
    <r>
      <rPr>
        <sz val="10"/>
        <rFont val="Times New Roman"/>
        <family val="1"/>
        <charset val="186"/>
      </rPr>
      <t xml:space="preserve">
Valsts policijas Intranet uzlabošanas nepieciešamība ir iekļauta Eiropas Komisijas Strukturālo reformu atbalsta programmas projekta “Iekšlietu nozares iestāžu darbības efektivitātes paaugstināšana Latvijā” otrā posma (SRAP-2) rekomendāciju ieviešanas Rīcības plānā, nosakot: uzlabot Valsts polcijas intranet tīmekļa vietnes funkcionalitāti un dizainu, t.sk., izveidot mūsdienu tehnoloģiskajām prasībām atbilstošu Valsts policijas Intranet tīmekļa vietni, tostarp iekšējo tiesību aktu informācijas sistēmu un veikt esošo iekšējo normatīvo aktu un citu rīkojumu dokumentu izvērtējumu un aktualizāciju Valsts policijas Intranet tīmekļa vietnē.
Papildu jānorāda, ka Valsts policijas Intranet, kādu to šobrīd redzam un izmantojam, ir būvēts 2014. gadā un kopš tā laika tajā nav veiktas izmaiņas dizainā, funkcionalitātē u.tml. Toties ir veiktas satura, to nemitīgi papildinot, kas rezultējies ar to, ka informācijas apjoms ir liels, sadrumstalots un apgrūtina darbiniekiem lietojamību. Turklāt lietojamību apgrūtina tas, ka Intranet nestrādā meklētājs, kas meklē tikai pēc attiecīgiem locījumiem, nevis atslēgvārdiem u.tml. Šīs Intranet lapas dizains ir morāli novecojis, vairs nepildot instrumenta, kas būtu ērts palīgs darbā policijas darbiniekiem. 
Valsts policija šajā laikā ir uzturējuši šo vietni, to arī strukturāli mēģinot sakārtot, pilnveidot, tomēr tas vairs nerisina problēmu. Lai iestādei un darbiniekiem būtu moderns, funkcionējošs un ērts Intranet, to ir nepieciešams būvēt no jauna, piesaistot atbilstošus speciālistus, kas ar to ikdienā nodarbojas. 
</t>
    </r>
  </si>
  <si>
    <r>
      <rPr>
        <b/>
        <sz val="10"/>
        <rFont val="Times New Roman"/>
        <family val="1"/>
        <charset val="186"/>
      </rPr>
      <t>7) Transportlīdzekļu aprīkošana:</t>
    </r>
    <r>
      <rPr>
        <sz val="10"/>
        <rFont val="Times New Roman"/>
        <family val="1"/>
        <charset val="186"/>
      </rPr>
      <t xml:space="preserve">
2022.gadā Valsts policija kā dāvinājumu no ASV saņēma divus mikroautobusa tipa transportlīdzekļus ar iekārtām, kas paredzētas atsevišķu autopārvadājumu kontroles uzdevumu izpildē. Savukārt, lai pilnvērtīgi transportlīdzekļus varētu integrēt autopārvadājumu uzdevumu izpildē, tajos ir nepieciešama iekšējā pārbūve un aprīkošana ar darbam nepieciešamajām iekārtām un informāciju sistēmām.</t>
    </r>
  </si>
  <si>
    <r>
      <rPr>
        <b/>
        <sz val="10"/>
        <rFont val="Times New Roman"/>
        <family val="1"/>
        <charset val="186"/>
      </rPr>
      <t>8) Pilnpiedziņas mikroautobusi:</t>
    </r>
    <r>
      <rPr>
        <sz val="10"/>
        <rFont val="Times New Roman"/>
        <family val="1"/>
        <charset val="186"/>
      </rPr>
      <t xml:space="preserve">
Valsts policija tiek iesaistītas dažādu uzdevumu izpildē un bieži saskaras nepieciešamību pārvietoties pa zemes ceļiem un grūti šķērsojamu apvidu. Vērtējot dienesta uzdevumu izpildes uzkrāto pieredzi kārtības nodrošināšanas pasākumos, kā arī ņemot vērā uzdevumu izpildes teritorijas īpatnības, secināms, ka, lai nodrošinātu maksimāli efektīvu uzdevumu izpildi, būtu nepieciešams iegādāties 4x4 mikroautobusu ar paaugstinātu klīrensu, kas nodrošinātu iespēju pārvietot lielāku skaitu amatpersonu un speciālo taktisko līdzekļu (resursu pārdislokācija). 
</t>
    </r>
  </si>
  <si>
    <r>
      <t xml:space="preserve">5140 Nemateriālo ieguldījumu izveidošana
</t>
    </r>
    <r>
      <rPr>
        <u/>
        <sz val="10"/>
        <rFont val="Times New Roman"/>
        <family val="1"/>
        <charset val="186"/>
      </rPr>
      <t>2023.gadā:</t>
    </r>
    <r>
      <rPr>
        <sz val="10"/>
        <rFont val="Times New Roman"/>
        <family val="1"/>
        <charset val="186"/>
      </rPr>
      <t xml:space="preserve">
Valsts policijas mājas lapas izveide - 30 000 EUR</t>
    </r>
    <r>
      <rPr>
        <strike/>
        <u/>
        <sz val="10"/>
        <rFont val="Times New Roman"/>
        <family val="1"/>
        <charset val="186"/>
      </rPr>
      <t/>
    </r>
  </si>
  <si>
    <r>
      <rPr>
        <b/>
        <sz val="10"/>
        <rFont val="Times New Roman"/>
        <family val="1"/>
        <charset val="186"/>
      </rPr>
      <t>9) Autobusi:</t>
    </r>
    <r>
      <rPr>
        <sz val="10"/>
        <rFont val="Times New Roman"/>
        <family val="1"/>
        <charset val="186"/>
      </rPr>
      <t xml:space="preserve">
Valsts policijas rīcībā uz 2002.gadu bija divi pasažieru autobusi. Viens no tiem, tā sliktā tehniskā stāvokļa dēļ, jau atzīts par turpmāk neizmantojamu un norakstīts, savukārt arī atlikušais autobuss tiek diagnosticēts un lemts par tā norakstīšanu, jo tā uzturēšana kļūst neiespējama.
Sakarā augstāk minēto nepieciešama jaunu divu autobusu iegāde, kas nodrošinās Valsts policijas reaģēšanas spējas pārvietot dienesta personālu un Valsts policijas koledžas kadetus jebkurā diennakts laikā un uz jebkuru vietu, tādā veidā nodrošinot nepieciešamo dienesta personāla mobilitāti.</t>
    </r>
  </si>
  <si>
    <r>
      <t xml:space="preserve">5231 Transportlīdzekļi
</t>
    </r>
    <r>
      <rPr>
        <u/>
        <sz val="10"/>
        <rFont val="Times New Roman"/>
        <family val="1"/>
        <charset val="186"/>
      </rPr>
      <t>2023.gadā:</t>
    </r>
    <r>
      <rPr>
        <sz val="10"/>
        <rFont val="Times New Roman"/>
        <family val="1"/>
        <charset val="186"/>
      </rPr>
      <t xml:space="preserve">
10 motociklu aprīkojums x 12 000 EUR = 120 000 EUR;
2 transportīdzekļu (ASV dāvinājums) aprīkojums x 7 500 EUR = 15 000 EUR;
5 autobusi GKPP Speciālo uzdevumu nodaļai x 78 000 EUR = 390 000 EUR;
2 autobusi  x 190 000 EUR =  238 344 EUR (avansa maksājums: 119 172 x 2)
</t>
    </r>
    <r>
      <rPr>
        <u/>
        <sz val="10"/>
        <rFont val="Times New Roman"/>
        <family val="1"/>
        <charset val="186"/>
      </rPr>
      <t>2024.gadā:</t>
    </r>
    <r>
      <rPr>
        <sz val="10"/>
        <rFont val="Times New Roman"/>
        <family val="1"/>
        <charset val="186"/>
      </rPr>
      <t xml:space="preserve">
2 autobusi  x 190 000 EUR = 141 656  EUR (gala maksājums: 70 828 x2))
Auto evakuators - 120 000 EUR
2 pilnpiedziņas mikroautobusi x 75 000 EUR = 150 000 EUR
Dronu transportlīdzeklis - 350 000 EUR
</t>
    </r>
    <r>
      <rPr>
        <u/>
        <sz val="10"/>
        <rFont val="Times New Roman"/>
        <family val="1"/>
        <charset val="186"/>
      </rPr>
      <t xml:space="preserve">2025.gadā:
</t>
    </r>
    <r>
      <rPr>
        <sz val="10"/>
        <rFont val="Times New Roman"/>
        <family val="1"/>
        <charset val="186"/>
      </rPr>
      <t xml:space="preserve">Bruņumašīna - 460 000 EUR </t>
    </r>
  </si>
  <si>
    <r>
      <rPr>
        <b/>
        <sz val="10"/>
        <rFont val="Times New Roman"/>
        <family val="1"/>
        <charset val="186"/>
      </rPr>
      <t>10) Auto evakuators:</t>
    </r>
    <r>
      <rPr>
        <sz val="10"/>
        <rFont val="Times New Roman"/>
        <family val="1"/>
        <charset val="186"/>
      </rPr>
      <t xml:space="preserve">
Valsts policija, kas ir operatīvais dienests, ar noteiktiem uzdevumiem kuri veicami 24/7 režīmā un tā rīcībā atrodas gandrīz 1300 dažāda veida transportlīdzekļi. Ņemot vērā dažādo transportlīdzekļu tehnisko stāvokli, kā arī dažādo vidi kādā tie tiek ekspluatēti, ir jābūt nodrošinātai iespējai iestādei arī 24/7 režīmā reaģēt tehniskā rakstura problēmām, lai maksimāli īsinātu amatpersonu ar speciālo dienesta pakāpi kavēšanos novēršot tehniskās problēmas, kā arī tiktu radīta spēja maksimāli īsā termiņā veikt tehnisko resursu pārvietošanu un darba spēju atjaunošanu.</t>
    </r>
  </si>
  <si>
    <r>
      <rPr>
        <b/>
        <sz val="10"/>
        <rFont val="Times New Roman"/>
        <family val="1"/>
        <charset val="186"/>
      </rPr>
      <t>11) Elektrošoka pistoles:</t>
    </r>
    <r>
      <rPr>
        <sz val="10"/>
        <rFont val="Times New Roman"/>
        <family val="1"/>
        <charset val="186"/>
      </rPr>
      <t xml:space="preserve">
Elektrošoka pistoles (taizeri) ir sevi pierādījušas kā uzticamu darba instrumentu, kas palīdz policistam situācijās, kad šaujamieroča pielietošana ir galējs līdzeklis, rast aizsardzības un personas aizturēšanas pasākumus, neradot personai dzīvības apdraudējumu. Valsts policija pēdējos gados ir veikusi eletrošoka pistoļu (taizeru) iegādes, bet nepietiekošo finanšu līdzekļu nav bijis iespējams nodrošināt reaģējušos policistus ar šo iekārtu, tādā veidā radot aizsardzību policista dzīvībai un veselībai, kā arī rodot darba instrumentu likumpārkāpēju aizturēšanai.</t>
    </r>
  </si>
  <si>
    <r>
      <rPr>
        <b/>
        <sz val="10"/>
        <rFont val="Times New Roman"/>
        <family val="1"/>
        <charset val="186"/>
      </rPr>
      <t>12) Automātiskā mazgātava:</t>
    </r>
    <r>
      <rPr>
        <sz val="10"/>
        <rFont val="Times New Roman"/>
        <family val="1"/>
        <charset val="186"/>
      </rPr>
      <t xml:space="preserve">
Valsts policija, izmantojot dažāda veida transportlīdzekļus,  ikdienu 24/7 režīmā veic uzticētos valsts uzdevumus, kas prasa rūpes arī par nevainojamu transportlīdzekļu ārējo izskatu. Lielākā daļa Valsts policijas autoparka dislocējas Vestienas ielā 4, Rīgā. Automātiskā mazgātava ļautu 24/7 režīmā policijas amatpersonām beidzot maiņu, vai arī sliktos laikapstākļos biežāk (it sevišķi kad jāveic ārvalstu vizīšu pavadīšanas), veikt transportlīdzekļa ārējā izskata sakopšanu, lai jaunā maiņa (norīkojums) netraucēti varētu uzsākt dienesta pienākumu izpildi. </t>
    </r>
  </si>
  <si>
    <r>
      <rPr>
        <b/>
        <sz val="10"/>
        <rFont val="Times New Roman"/>
        <family val="1"/>
        <charset val="186"/>
      </rPr>
      <t>13) Transportlīdzekļi GKPP Speciālo uzdevumu nodaļai:</t>
    </r>
    <r>
      <rPr>
        <sz val="10"/>
        <rFont val="Times New Roman"/>
        <family val="1"/>
        <charset val="186"/>
      </rPr>
      <t xml:space="preserve">
Speciālo uzdevumu nodaļas amatpersonas autopārvadājumu uzraudzības kontrolei lieto transportlīdzekļus, kas tikuši iegādāti pirms 9 gadiem. To esošais tehniskais stāvoklis ar gadiem ir ļoti pasliktinājies un aizvien vairāk laika tie pavada servisos, kā arī praktiski ir izsmelts un tiek lemts par pakāpenisku to norakstīšanu. Savukārt, lai nodrošinātu nodaļai noteikto uzdevumu izpildi atbilstošā apjomā un kvalitātē ir nepieciešams veikt autoparka atjaunošanas pasākumus un iegādāties 5 jaunus transportlīdzekļus un pielāgot tos nodaļas specifikai autopārvadājumu uzraudzībā.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</si>
</sst>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186"/>
      <scheme val="minor"/>
    </font>
    <font>
      <sz val="10"/>
      <name val="Arial"/>
      <family val="2"/>
      <charset val="186"/>
    </font>
    <font>
      <sz val="5"/>
      <name val="Arial"/>
      <family val="2"/>
      <charset val="186"/>
    </font>
    <font>
      <sz val="10"/>
      <name val="Times New Roman"/>
      <family val="1"/>
      <charset val="186"/>
    </font>
    <font>
      <b/>
      <sz val="10"/>
      <name val="Times New Roman"/>
      <family val="1"/>
      <charset val="186"/>
    </font>
    <font>
      <sz val="10"/>
      <color theme="1"/>
      <name val="Times New Roman"/>
      <family val="1"/>
      <charset val="186"/>
    </font>
    <font>
      <sz val="10"/>
      <color rgb="FFFF0000"/>
      <name val="Times New Roman"/>
      <family val="1"/>
      <charset val="186"/>
    </font>
    <font>
      <i/>
      <sz val="10"/>
      <name val="Times New Roman"/>
      <family val="1"/>
      <charset val="186"/>
    </font>
    <font>
      <sz val="9"/>
      <name val="Times New Roman"/>
      <family val="1"/>
      <charset val="186"/>
    </font>
    <font>
      <sz val="8"/>
      <name val="Times New Roman"/>
      <family val="1"/>
      <charset val="186"/>
    </font>
    <font>
      <u/>
      <sz val="10"/>
      <name val="Times New Roman"/>
      <family val="1"/>
      <charset val="186"/>
    </font>
    <font>
      <sz val="12"/>
      <color rgb="FFFF0000"/>
      <name val="Times New Roman"/>
      <family val="1"/>
      <charset val="186"/>
    </font>
    <font>
      <strike/>
      <u/>
      <sz val="10"/>
      <name val="Times New Roman"/>
      <family val="1"/>
      <charset val="186"/>
    </font>
    <font>
      <b/>
      <i/>
      <sz val="10"/>
      <name val="Times New Roman"/>
      <family val="1"/>
      <charset val="186"/>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3" tint="0.79998168889431442"/>
        <bgColor indexed="64"/>
      </patternFill>
    </fill>
  </fills>
  <borders count="8">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6">
    <xf numFmtId="0" fontId="0" fillId="0" borderId="0"/>
    <xf numFmtId="0" fontId="1" fillId="0" borderId="0"/>
    <xf numFmtId="0" fontId="1" fillId="0" borderId="0" applyBorder="0"/>
    <xf numFmtId="0" fontId="1" fillId="0" borderId="0"/>
    <xf numFmtId="0" fontId="1" fillId="0" borderId="0"/>
    <xf numFmtId="0" fontId="1" fillId="0" borderId="0"/>
  </cellStyleXfs>
  <cellXfs count="63">
    <xf numFmtId="0" fontId="0" fillId="0" borderId="0" xfId="0"/>
    <xf numFmtId="0" fontId="2" fillId="0" borderId="0" xfId="1" applyFont="1" applyFill="1" applyAlignment="1">
      <alignment wrapText="1"/>
    </xf>
    <xf numFmtId="0" fontId="1" fillId="0" borderId="0" xfId="1" applyFont="1" applyFill="1" applyAlignment="1">
      <alignment wrapText="1"/>
    </xf>
    <xf numFmtId="1" fontId="1" fillId="0" borderId="0" xfId="1" applyNumberFormat="1" applyFont="1" applyFill="1" applyAlignment="1">
      <alignment wrapText="1"/>
    </xf>
    <xf numFmtId="0" fontId="3" fillId="0" borderId="0" xfId="1" applyFont="1" applyFill="1" applyAlignment="1">
      <alignment wrapText="1"/>
    </xf>
    <xf numFmtId="0" fontId="4" fillId="0" borderId="0" xfId="2" applyFont="1" applyFill="1" applyBorder="1" applyAlignment="1">
      <alignment vertical="center" wrapText="1"/>
    </xf>
    <xf numFmtId="1" fontId="3" fillId="0" borderId="0" xfId="1" applyNumberFormat="1" applyFont="1" applyFill="1" applyAlignment="1">
      <alignment wrapText="1"/>
    </xf>
    <xf numFmtId="0" fontId="4" fillId="0" borderId="0" xfId="1" applyFont="1" applyFill="1"/>
    <xf numFmtId="0" fontId="3" fillId="0" borderId="0" xfId="1" applyFont="1" applyFill="1"/>
    <xf numFmtId="0" fontId="3" fillId="0" borderId="0" xfId="1" applyFont="1" applyFill="1" applyAlignment="1">
      <alignment vertical="center"/>
    </xf>
    <xf numFmtId="0" fontId="3" fillId="0" borderId="0" xfId="3" applyFont="1" applyFill="1" applyAlignment="1">
      <alignment wrapText="1"/>
    </xf>
    <xf numFmtId="0" fontId="6" fillId="0" borderId="0" xfId="1" applyFont="1" applyFill="1"/>
    <xf numFmtId="0" fontId="4" fillId="0" borderId="0" xfId="1" applyFont="1" applyFill="1" applyAlignment="1">
      <alignment vertical="center"/>
    </xf>
    <xf numFmtId="0" fontId="11" fillId="0" borderId="0" xfId="1" applyFont="1" applyFill="1"/>
    <xf numFmtId="0" fontId="6" fillId="0" borderId="0" xfId="1" applyFont="1" applyFill="1" applyAlignment="1">
      <alignment vertical="center"/>
    </xf>
    <xf numFmtId="3" fontId="3" fillId="0" borderId="0" xfId="1" applyNumberFormat="1" applyFont="1" applyFill="1"/>
    <xf numFmtId="0" fontId="8" fillId="0" borderId="0" xfId="3" applyFont="1" applyFill="1" applyBorder="1" applyAlignment="1">
      <alignment wrapText="1"/>
    </xf>
    <xf numFmtId="0" fontId="4" fillId="0" borderId="4" xfId="1" applyFont="1" applyFill="1" applyBorder="1" applyAlignment="1">
      <alignment horizontal="center" vertical="center" wrapText="1"/>
    </xf>
    <xf numFmtId="3" fontId="4" fillId="0" borderId="4" xfId="1" applyNumberFormat="1" applyFont="1" applyFill="1" applyBorder="1" applyAlignment="1">
      <alignment horizontal="center" vertical="center" wrapText="1"/>
    </xf>
    <xf numFmtId="3" fontId="3" fillId="0" borderId="4" xfId="1" applyNumberFormat="1" applyFont="1" applyFill="1" applyBorder="1" applyAlignment="1">
      <alignment horizontal="center" vertical="center" wrapText="1"/>
    </xf>
    <xf numFmtId="3" fontId="5" fillId="3" borderId="4" xfId="1" applyNumberFormat="1" applyFont="1" applyFill="1" applyBorder="1" applyAlignment="1">
      <alignment horizontal="center" vertical="center" wrapText="1"/>
    </xf>
    <xf numFmtId="3" fontId="3" fillId="3" borderId="4" xfId="1" applyNumberFormat="1" applyFont="1" applyFill="1" applyBorder="1" applyAlignment="1">
      <alignment horizontal="center" vertical="center" wrapText="1"/>
    </xf>
    <xf numFmtId="3" fontId="4" fillId="3" borderId="4" xfId="1" applyNumberFormat="1" applyFont="1" applyFill="1" applyBorder="1" applyAlignment="1">
      <alignment horizontal="center" vertical="center" wrapText="1"/>
    </xf>
    <xf numFmtId="0" fontId="7" fillId="0" borderId="0" xfId="2" applyFont="1" applyFill="1" applyBorder="1" applyAlignment="1">
      <alignment horizontal="right" vertical="center" wrapText="1"/>
    </xf>
    <xf numFmtId="0" fontId="4" fillId="0" borderId="4" xfId="1" applyFont="1" applyFill="1" applyBorder="1" applyAlignment="1">
      <alignment horizontal="center" vertical="center" wrapText="1"/>
    </xf>
    <xf numFmtId="0" fontId="4" fillId="4" borderId="4" xfId="1" applyFont="1" applyFill="1" applyBorder="1" applyAlignment="1">
      <alignment horizontal="center" vertical="center" wrapText="1"/>
    </xf>
    <xf numFmtId="0" fontId="3" fillId="4" borderId="0" xfId="1" applyFont="1" applyFill="1"/>
    <xf numFmtId="0" fontId="3" fillId="0" borderId="0" xfId="1" applyFont="1" applyFill="1" applyAlignment="1">
      <alignment horizontal="right" vertical="center" wrapText="1"/>
    </xf>
    <xf numFmtId="3" fontId="1" fillId="0" borderId="0" xfId="1" applyNumberFormat="1" applyFont="1" applyFill="1" applyAlignment="1">
      <alignment wrapText="1"/>
    </xf>
    <xf numFmtId="0" fontId="9" fillId="0" borderId="0" xfId="3" applyFont="1" applyFill="1" applyAlignment="1">
      <alignment horizontal="justify" wrapText="1"/>
    </xf>
    <xf numFmtId="0" fontId="4" fillId="0" borderId="5"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4" xfId="1" applyFont="1" applyFill="1" applyBorder="1" applyAlignment="1">
      <alignment horizontal="left" vertical="center" wrapText="1"/>
    </xf>
    <xf numFmtId="0" fontId="3" fillId="3" borderId="4" xfId="1" applyFont="1" applyFill="1" applyBorder="1" applyAlignment="1">
      <alignment vertical="center" wrapText="1"/>
    </xf>
    <xf numFmtId="0" fontId="3" fillId="3" borderId="4" xfId="1" applyFont="1" applyFill="1" applyBorder="1" applyAlignment="1">
      <alignment horizontal="left" vertical="center" wrapText="1"/>
    </xf>
    <xf numFmtId="0" fontId="4" fillId="3" borderId="4" xfId="1" applyFont="1" applyFill="1" applyBorder="1" applyAlignment="1">
      <alignment horizontal="left" vertical="center" wrapText="1"/>
    </xf>
    <xf numFmtId="0" fontId="3" fillId="0" borderId="4" xfId="1" applyFont="1" applyFill="1" applyBorder="1" applyAlignment="1">
      <alignment horizontal="left" vertical="center" wrapText="1"/>
    </xf>
    <xf numFmtId="0" fontId="4" fillId="0" borderId="0" xfId="2" applyFont="1" applyFill="1" applyAlignment="1">
      <alignment horizontal="center" vertical="center" wrapText="1"/>
    </xf>
    <xf numFmtId="0" fontId="3" fillId="0" borderId="0" xfId="1" applyFont="1" applyFill="1" applyAlignment="1">
      <alignment horizontal="right" wrapText="1"/>
    </xf>
    <xf numFmtId="0" fontId="8" fillId="0" borderId="0" xfId="3" applyFont="1" applyFill="1" applyBorder="1" applyAlignment="1">
      <alignment horizontal="left" vertical="center" wrapText="1"/>
    </xf>
    <xf numFmtId="49" fontId="3" fillId="0" borderId="0" xfId="3" applyNumberFormat="1" applyFont="1" applyFill="1" applyAlignment="1">
      <alignment horizontal="left" vertical="center" wrapText="1"/>
    </xf>
    <xf numFmtId="49" fontId="1" fillId="0" borderId="0" xfId="3" applyNumberFormat="1" applyFont="1" applyFill="1" applyAlignment="1">
      <alignment horizontal="left" vertical="center" wrapText="1"/>
    </xf>
    <xf numFmtId="0" fontId="8" fillId="0" borderId="2" xfId="3" applyFont="1" applyFill="1" applyBorder="1" applyAlignment="1">
      <alignment horizontal="center" wrapText="1"/>
    </xf>
    <xf numFmtId="0" fontId="1" fillId="0" borderId="2" xfId="3" applyFont="1" applyFill="1" applyBorder="1" applyAlignment="1">
      <alignment horizontal="center" wrapText="1"/>
    </xf>
    <xf numFmtId="0" fontId="4" fillId="0" borderId="4" xfId="1" applyFont="1" applyFill="1" applyBorder="1" applyAlignment="1">
      <alignment horizontal="center" vertical="center" wrapText="1"/>
    </xf>
    <xf numFmtId="0" fontId="3" fillId="0" borderId="0" xfId="1" applyFont="1" applyFill="1" applyAlignment="1">
      <alignment horizontal="left" wrapText="1"/>
    </xf>
    <xf numFmtId="0" fontId="3" fillId="0" borderId="0" xfId="1" applyFont="1" applyFill="1" applyAlignment="1">
      <alignment horizontal="left" vertical="top" wrapText="1"/>
    </xf>
    <xf numFmtId="0" fontId="3" fillId="3" borderId="4" xfId="1" applyFont="1" applyFill="1" applyBorder="1" applyAlignment="1">
      <alignment horizontal="left" vertical="top" wrapText="1"/>
    </xf>
    <xf numFmtId="0" fontId="4" fillId="4" borderId="4" xfId="1" applyFont="1" applyFill="1" applyBorder="1" applyAlignment="1">
      <alignment horizontal="left" vertical="center" wrapText="1"/>
    </xf>
    <xf numFmtId="0" fontId="3" fillId="0" borderId="0" xfId="3" applyFont="1" applyFill="1" applyBorder="1" applyAlignment="1">
      <alignment horizontal="left" vertical="center" wrapText="1"/>
    </xf>
    <xf numFmtId="0" fontId="3" fillId="0" borderId="0" xfId="3" applyFont="1" applyFill="1" applyAlignment="1">
      <alignment vertical="center" wrapText="1"/>
    </xf>
    <xf numFmtId="0" fontId="3" fillId="0" borderId="0" xfId="1" applyFont="1" applyFill="1" applyAlignment="1">
      <alignment horizontal="left" vertical="center" wrapText="1"/>
    </xf>
    <xf numFmtId="0" fontId="1" fillId="0" borderId="0" xfId="1" applyFont="1" applyFill="1" applyAlignment="1">
      <alignment horizontal="left" wrapText="1"/>
    </xf>
    <xf numFmtId="0" fontId="3" fillId="0" borderId="3" xfId="3" applyFont="1" applyFill="1" applyBorder="1" applyAlignment="1">
      <alignment horizontal="left" wrapText="1"/>
    </xf>
    <xf numFmtId="0" fontId="3" fillId="0" borderId="1" xfId="3" applyFont="1" applyFill="1" applyBorder="1" applyAlignment="1">
      <alignment horizontal="left" wrapText="1"/>
    </xf>
    <xf numFmtId="49" fontId="3" fillId="0" borderId="3" xfId="3" applyNumberFormat="1" applyFont="1" applyFill="1" applyBorder="1" applyAlignment="1">
      <alignment horizontal="center" vertical="center" wrapText="1"/>
    </xf>
    <xf numFmtId="49" fontId="3" fillId="0" borderId="0" xfId="3" applyNumberFormat="1" applyFont="1" applyFill="1" applyAlignment="1">
      <alignment horizontal="center" vertical="center" wrapText="1"/>
    </xf>
    <xf numFmtId="49" fontId="1" fillId="0" borderId="0" xfId="3" applyNumberFormat="1" applyFont="1" applyFill="1" applyAlignment="1">
      <alignment horizontal="center" vertical="center" wrapText="1"/>
    </xf>
    <xf numFmtId="0" fontId="3" fillId="0" borderId="0" xfId="3" applyFont="1" applyFill="1" applyBorder="1" applyAlignment="1">
      <alignment wrapText="1"/>
    </xf>
    <xf numFmtId="0" fontId="4" fillId="2" borderId="4" xfId="1" applyFont="1" applyFill="1" applyBorder="1" applyAlignment="1">
      <alignment horizontal="left" vertical="center" wrapText="1"/>
    </xf>
    <xf numFmtId="0" fontId="4" fillId="0" borderId="4" xfId="1" applyFont="1" applyFill="1" applyBorder="1" applyAlignment="1">
      <alignment horizontal="left" wrapText="1"/>
    </xf>
    <xf numFmtId="0" fontId="3" fillId="0" borderId="4" xfId="1" applyFont="1" applyFill="1" applyBorder="1" applyAlignment="1">
      <alignment horizontal="left" wrapText="1"/>
    </xf>
  </cellXfs>
  <cellStyles count="6">
    <cellStyle name="Normal" xfId="0" builtinId="0"/>
    <cellStyle name="Normal 2 2" xfId="3"/>
    <cellStyle name="Normal_Sheet1" xfId="2"/>
    <cellStyle name="Parasts 2" xfId="1"/>
    <cellStyle name="Parasts 2 2" xfId="5"/>
    <cellStyle name="Parasts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tabSelected="1" zoomScale="90" zoomScaleNormal="90" workbookViewId="0">
      <selection activeCell="L3" sqref="L3"/>
    </sheetView>
  </sheetViews>
  <sheetFormatPr defaultColWidth="8.81640625" defaultRowHeight="12.5" x14ac:dyDescent="0.25"/>
  <cols>
    <col min="1" max="1" width="25.7265625" style="2" customWidth="1"/>
    <col min="2" max="2" width="16.26953125" style="2" customWidth="1"/>
    <col min="3" max="3" width="5.1796875" style="2" customWidth="1"/>
    <col min="4" max="7" width="14.26953125" style="2" customWidth="1"/>
    <col min="8" max="8" width="11.54296875" style="2" bestFit="1" customWidth="1"/>
    <col min="9" max="9" width="10.81640625" style="3" customWidth="1"/>
    <col min="10" max="10" width="11.54296875" style="2" customWidth="1"/>
    <col min="11" max="11" width="2" style="2" bestFit="1" customWidth="1"/>
    <col min="12" max="16384" width="8.81640625" style="2"/>
  </cols>
  <sheetData>
    <row r="1" spans="1:10" ht="63.5" customHeight="1" x14ac:dyDescent="0.3">
      <c r="D1" s="39" t="s">
        <v>35</v>
      </c>
      <c r="E1" s="39"/>
      <c r="F1" s="39"/>
      <c r="G1" s="39"/>
      <c r="H1" s="39"/>
    </row>
    <row r="2" spans="1:10" ht="20" customHeight="1" x14ac:dyDescent="0.3">
      <c r="A2" s="1"/>
      <c r="B2" s="1"/>
      <c r="C2" s="1"/>
      <c r="D2" s="1"/>
      <c r="E2" s="1"/>
      <c r="F2" s="1"/>
      <c r="G2" s="4"/>
      <c r="H2" s="27" t="s">
        <v>31</v>
      </c>
    </row>
    <row r="3" spans="1:10" ht="55.5" customHeight="1" x14ac:dyDescent="0.3">
      <c r="A3" s="38" t="s">
        <v>34</v>
      </c>
      <c r="B3" s="38"/>
      <c r="C3" s="38"/>
      <c r="D3" s="38"/>
      <c r="E3" s="38"/>
      <c r="F3" s="38"/>
      <c r="G3" s="38"/>
      <c r="H3" s="38"/>
      <c r="I3" s="2"/>
      <c r="J3" s="4"/>
    </row>
    <row r="4" spans="1:10" ht="13.5" customHeight="1" x14ac:dyDescent="0.3">
      <c r="A4" s="5"/>
      <c r="B4" s="5"/>
      <c r="C4" s="5"/>
      <c r="D4" s="5"/>
      <c r="E4" s="5"/>
      <c r="F4" s="5"/>
      <c r="G4" s="23" t="s">
        <v>19</v>
      </c>
      <c r="I4" s="6"/>
      <c r="J4" s="4"/>
    </row>
    <row r="5" spans="1:10" s="8" customFormat="1" ht="40.5" customHeight="1" x14ac:dyDescent="0.3">
      <c r="A5" s="45" t="s">
        <v>18</v>
      </c>
      <c r="B5" s="45"/>
      <c r="C5" s="45"/>
      <c r="D5" s="45"/>
      <c r="E5" s="24" t="s">
        <v>0</v>
      </c>
      <c r="F5" s="24" t="s">
        <v>12</v>
      </c>
      <c r="G5" s="24" t="s">
        <v>13</v>
      </c>
      <c r="H5" s="24" t="s">
        <v>32</v>
      </c>
    </row>
    <row r="6" spans="1:10" s="8" customFormat="1" ht="30.5" customHeight="1" x14ac:dyDescent="0.3">
      <c r="A6" s="30" t="s">
        <v>33</v>
      </c>
      <c r="B6" s="31"/>
      <c r="C6" s="31"/>
      <c r="D6" s="32"/>
      <c r="E6" s="18">
        <f>E7+E8</f>
        <v>900000</v>
      </c>
      <c r="F6" s="18">
        <f t="shared" ref="F6:H6" si="0">F7+F8</f>
        <v>1297940</v>
      </c>
      <c r="G6" s="18">
        <f t="shared" si="0"/>
        <v>1499984</v>
      </c>
      <c r="H6" s="18">
        <f t="shared" si="0"/>
        <v>159984</v>
      </c>
    </row>
    <row r="7" spans="1:10" s="8" customFormat="1" ht="24.75" customHeight="1" x14ac:dyDescent="0.3">
      <c r="A7" s="36" t="s">
        <v>8</v>
      </c>
      <c r="B7" s="36"/>
      <c r="C7" s="36"/>
      <c r="D7" s="36"/>
      <c r="E7" s="18">
        <f>VP!E6</f>
        <v>793344</v>
      </c>
      <c r="F7" s="18">
        <f>VP!F6</f>
        <v>1137956</v>
      </c>
      <c r="G7" s="18">
        <f>VP!G6</f>
        <v>1340000</v>
      </c>
      <c r="H7" s="18">
        <f>VP!H6</f>
        <v>0</v>
      </c>
    </row>
    <row r="8" spans="1:10" s="9" customFormat="1" ht="24" customHeight="1" x14ac:dyDescent="0.35">
      <c r="A8" s="36" t="s">
        <v>29</v>
      </c>
      <c r="B8" s="36"/>
      <c r="C8" s="36"/>
      <c r="D8" s="36"/>
      <c r="E8" s="18">
        <f>NVA!E6</f>
        <v>106656</v>
      </c>
      <c r="F8" s="18">
        <f>NVA!F6</f>
        <v>159984</v>
      </c>
      <c r="G8" s="18">
        <f>NVA!G6</f>
        <v>159984</v>
      </c>
      <c r="H8" s="18">
        <f>NVA!H6</f>
        <v>159984</v>
      </c>
    </row>
    <row r="9" spans="1:10" s="9" customFormat="1" ht="24" hidden="1" customHeight="1" x14ac:dyDescent="0.35">
      <c r="A9" s="37" t="s">
        <v>3</v>
      </c>
      <c r="B9" s="37"/>
      <c r="C9" s="37"/>
      <c r="D9" s="37"/>
      <c r="E9" s="19">
        <f>E11</f>
        <v>0</v>
      </c>
      <c r="F9" s="19">
        <f t="shared" ref="F9:G9" si="1">F11</f>
        <v>0</v>
      </c>
      <c r="G9" s="19">
        <f t="shared" si="1"/>
        <v>0</v>
      </c>
    </row>
    <row r="10" spans="1:10" s="9" customFormat="1" ht="24" hidden="1" customHeight="1" x14ac:dyDescent="0.35">
      <c r="A10" s="37" t="s">
        <v>4</v>
      </c>
      <c r="B10" s="37"/>
      <c r="C10" s="37"/>
      <c r="D10" s="37"/>
      <c r="E10" s="19">
        <f>E11</f>
        <v>0</v>
      </c>
      <c r="F10" s="19">
        <f t="shared" ref="F10:G10" si="2">F11</f>
        <v>0</v>
      </c>
      <c r="G10" s="19">
        <f t="shared" si="2"/>
        <v>0</v>
      </c>
    </row>
    <row r="11" spans="1:10" s="12" customFormat="1" ht="24" hidden="1" customHeight="1" x14ac:dyDescent="0.35">
      <c r="A11" s="33" t="s">
        <v>5</v>
      </c>
      <c r="B11" s="33"/>
      <c r="C11" s="33"/>
      <c r="D11" s="33"/>
      <c r="E11" s="18">
        <f>SUM(E12:E15)</f>
        <v>0</v>
      </c>
      <c r="F11" s="18">
        <f t="shared" ref="F11" si="3">SUM(F12:F15)</f>
        <v>0</v>
      </c>
      <c r="G11" s="18">
        <f>SUM(G12:G15)</f>
        <v>0</v>
      </c>
    </row>
    <row r="12" spans="1:10" s="8" customFormat="1" ht="96.75" hidden="1" customHeight="1" x14ac:dyDescent="0.3">
      <c r="A12" s="34"/>
      <c r="B12" s="34"/>
      <c r="C12" s="34"/>
      <c r="D12" s="34"/>
      <c r="E12" s="20"/>
      <c r="F12" s="20"/>
      <c r="G12" s="20"/>
    </row>
    <row r="13" spans="1:10" s="8" customFormat="1" ht="172.5" hidden="1" customHeight="1" x14ac:dyDescent="0.3">
      <c r="A13" s="35"/>
      <c r="B13" s="35"/>
      <c r="C13" s="35"/>
      <c r="D13" s="35"/>
      <c r="E13" s="21"/>
      <c r="F13" s="21"/>
      <c r="G13" s="21"/>
    </row>
    <row r="14" spans="1:10" s="8" customFormat="1" ht="303.75" hidden="1" customHeight="1" x14ac:dyDescent="0.3">
      <c r="A14" s="35"/>
      <c r="B14" s="35"/>
      <c r="C14" s="35"/>
      <c r="D14" s="35"/>
      <c r="E14" s="21"/>
      <c r="F14" s="21"/>
      <c r="G14" s="21"/>
    </row>
    <row r="15" spans="1:10" s="8" customFormat="1" ht="94.5" hidden="1" customHeight="1" x14ac:dyDescent="0.35">
      <c r="A15" s="35"/>
      <c r="B15" s="35"/>
      <c r="C15" s="35"/>
      <c r="D15" s="35"/>
      <c r="E15" s="21"/>
      <c r="F15" s="21"/>
      <c r="G15" s="21"/>
      <c r="H15" s="13"/>
    </row>
    <row r="16" spans="1:10" ht="29.25" customHeight="1" x14ac:dyDescent="0.3">
      <c r="A16" s="40"/>
      <c r="B16" s="40"/>
      <c r="C16" s="10"/>
      <c r="D16" s="10"/>
      <c r="E16" s="10"/>
      <c r="F16" s="10"/>
    </row>
    <row r="17" spans="1:8" ht="24.75" hidden="1" customHeight="1" x14ac:dyDescent="0.3">
      <c r="A17" s="41" t="s">
        <v>17</v>
      </c>
      <c r="B17" s="42"/>
      <c r="C17" s="10"/>
      <c r="D17" s="10"/>
      <c r="E17" s="10"/>
      <c r="F17" s="10"/>
    </row>
    <row r="18" spans="1:8" ht="13" hidden="1" x14ac:dyDescent="0.3">
      <c r="A18" s="43" t="s">
        <v>11</v>
      </c>
      <c r="B18" s="44"/>
      <c r="C18" s="10"/>
      <c r="D18" s="10"/>
      <c r="E18" s="10"/>
      <c r="F18" s="10"/>
    </row>
    <row r="19" spans="1:8" ht="48.75" hidden="1" customHeight="1" x14ac:dyDescent="0.25">
      <c r="A19" s="29"/>
      <c r="B19" s="29"/>
      <c r="C19" s="29"/>
      <c r="D19" s="29"/>
      <c r="E19" s="29"/>
      <c r="F19" s="29"/>
      <c r="G19" s="29"/>
    </row>
    <row r="21" spans="1:8" x14ac:dyDescent="0.25">
      <c r="E21" s="28"/>
      <c r="F21" s="28"/>
      <c r="G21" s="28"/>
      <c r="H21" s="28"/>
    </row>
  </sheetData>
  <mergeCells count="17">
    <mergeCell ref="A3:H3"/>
    <mergeCell ref="D1:H1"/>
    <mergeCell ref="A16:B16"/>
    <mergeCell ref="A17:B17"/>
    <mergeCell ref="A18:B18"/>
    <mergeCell ref="A5:D5"/>
    <mergeCell ref="A19:G19"/>
    <mergeCell ref="A6:D6"/>
    <mergeCell ref="A11:D11"/>
    <mergeCell ref="A12:D12"/>
    <mergeCell ref="A13:D13"/>
    <mergeCell ref="A14:D14"/>
    <mergeCell ref="A15:D15"/>
    <mergeCell ref="A7:D7"/>
    <mergeCell ref="A8:D8"/>
    <mergeCell ref="A9:D9"/>
    <mergeCell ref="A10:D10"/>
  </mergeCells>
  <pageMargins left="1.1811023622047245" right="0.78740157480314965" top="0.78740157480314965" bottom="0.78740157480314965" header="0" footer="0"/>
  <pageSetup paperSize="9" scale="69"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3"/>
  <sheetViews>
    <sheetView zoomScale="80" zoomScaleNormal="80" workbookViewId="0">
      <selection activeCell="H16" sqref="H16"/>
    </sheetView>
  </sheetViews>
  <sheetFormatPr defaultColWidth="8.81640625" defaultRowHeight="12.5" x14ac:dyDescent="0.25"/>
  <cols>
    <col min="1" max="1" width="25.7265625" style="2" customWidth="1"/>
    <col min="2" max="2" width="16.26953125" style="2" customWidth="1"/>
    <col min="3" max="3" width="5.1796875" style="2" customWidth="1"/>
    <col min="4" max="7" width="14.26953125" style="2" customWidth="1"/>
    <col min="8" max="8" width="11.54296875" style="2" bestFit="1" customWidth="1"/>
    <col min="9" max="9" width="10.81640625" style="3" customWidth="1"/>
    <col min="10" max="10" width="11.54296875" style="2" customWidth="1"/>
    <col min="11" max="11" width="2" style="2" bestFit="1" customWidth="1"/>
    <col min="12" max="16384" width="8.81640625" style="2"/>
  </cols>
  <sheetData>
    <row r="1" spans="1:10" ht="13" x14ac:dyDescent="0.3">
      <c r="A1" s="1"/>
      <c r="B1" s="1"/>
      <c r="C1" s="1"/>
      <c r="D1" s="1"/>
      <c r="E1" s="1"/>
      <c r="F1" s="1"/>
      <c r="G1" s="4" t="s">
        <v>23</v>
      </c>
    </row>
    <row r="2" spans="1:10" ht="46.5" customHeight="1" x14ac:dyDescent="0.3">
      <c r="A2" s="38" t="s">
        <v>22</v>
      </c>
      <c r="B2" s="38"/>
      <c r="C2" s="38"/>
      <c r="D2" s="38"/>
      <c r="E2" s="38"/>
      <c r="F2" s="38"/>
      <c r="G2" s="38"/>
      <c r="I2" s="2"/>
      <c r="J2" s="4"/>
    </row>
    <row r="3" spans="1:10" ht="13.5" customHeight="1" x14ac:dyDescent="0.3">
      <c r="A3" s="5"/>
      <c r="B3" s="5"/>
      <c r="C3" s="5"/>
      <c r="D3" s="5"/>
      <c r="E3" s="5"/>
      <c r="F3" s="5"/>
      <c r="G3" s="23" t="s">
        <v>19</v>
      </c>
      <c r="I3" s="6"/>
      <c r="J3" s="4"/>
    </row>
    <row r="4" spans="1:10" s="8" customFormat="1" ht="40.5" customHeight="1" x14ac:dyDescent="0.3">
      <c r="A4" s="45" t="s">
        <v>18</v>
      </c>
      <c r="B4" s="45"/>
      <c r="C4" s="45"/>
      <c r="D4" s="45"/>
      <c r="E4" s="17" t="s">
        <v>0</v>
      </c>
      <c r="F4" s="17" t="s">
        <v>12</v>
      </c>
      <c r="G4" s="17" t="s">
        <v>13</v>
      </c>
    </row>
    <row r="5" spans="1:10" s="8" customFormat="1" ht="24.75" customHeight="1" x14ac:dyDescent="0.3">
      <c r="A5" s="49" t="s">
        <v>8</v>
      </c>
      <c r="B5" s="49"/>
      <c r="C5" s="49"/>
      <c r="D5" s="49"/>
      <c r="E5" s="25"/>
      <c r="F5" s="25"/>
      <c r="G5" s="25"/>
    </row>
    <row r="6" spans="1:10" s="9" customFormat="1" ht="24" customHeight="1" x14ac:dyDescent="0.35">
      <c r="A6" s="33" t="s">
        <v>2</v>
      </c>
      <c r="B6" s="33"/>
      <c r="C6" s="33"/>
      <c r="D6" s="33"/>
      <c r="E6" s="18">
        <f>E9+E15</f>
        <v>793344</v>
      </c>
      <c r="F6" s="18">
        <f>F9+F15</f>
        <v>1137956</v>
      </c>
      <c r="G6" s="18">
        <f>G9+G15</f>
        <v>1340000</v>
      </c>
    </row>
    <row r="7" spans="1:10" s="9" customFormat="1" ht="24" hidden="1" customHeight="1" x14ac:dyDescent="0.35">
      <c r="A7" s="37" t="s">
        <v>3</v>
      </c>
      <c r="B7" s="37"/>
      <c r="C7" s="37"/>
      <c r="D7" s="37"/>
      <c r="E7" s="19">
        <f>E9</f>
        <v>0</v>
      </c>
      <c r="F7" s="19">
        <f t="shared" ref="F7:G7" si="0">F9</f>
        <v>0</v>
      </c>
      <c r="G7" s="19">
        <f t="shared" si="0"/>
        <v>0</v>
      </c>
    </row>
    <row r="8" spans="1:10" s="9" customFormat="1" ht="24" hidden="1" customHeight="1" x14ac:dyDescent="0.35">
      <c r="A8" s="37" t="s">
        <v>4</v>
      </c>
      <c r="B8" s="37"/>
      <c r="C8" s="37"/>
      <c r="D8" s="37"/>
      <c r="E8" s="19">
        <f>E9</f>
        <v>0</v>
      </c>
      <c r="F8" s="19">
        <f t="shared" ref="F8:G8" si="1">F9</f>
        <v>0</v>
      </c>
      <c r="G8" s="19">
        <f t="shared" si="1"/>
        <v>0</v>
      </c>
    </row>
    <row r="9" spans="1:10" s="12" customFormat="1" ht="24" hidden="1" customHeight="1" x14ac:dyDescent="0.35">
      <c r="A9" s="33" t="s">
        <v>5</v>
      </c>
      <c r="B9" s="33"/>
      <c r="C9" s="33"/>
      <c r="D9" s="33"/>
      <c r="E9" s="18">
        <f>SUM(E10:E13)</f>
        <v>0</v>
      </c>
      <c r="F9" s="18">
        <f t="shared" ref="F9" si="2">SUM(F10:F13)</f>
        <v>0</v>
      </c>
      <c r="G9" s="18">
        <f>SUM(G10:G13)</f>
        <v>0</v>
      </c>
    </row>
    <row r="10" spans="1:10" s="8" customFormat="1" ht="96.75" hidden="1" customHeight="1" x14ac:dyDescent="0.3">
      <c r="A10" s="34"/>
      <c r="B10" s="34"/>
      <c r="C10" s="34"/>
      <c r="D10" s="34"/>
      <c r="E10" s="20"/>
      <c r="F10" s="20"/>
      <c r="G10" s="20"/>
    </row>
    <row r="11" spans="1:10" s="8" customFormat="1" ht="172.5" hidden="1" customHeight="1" x14ac:dyDescent="0.3">
      <c r="A11" s="35"/>
      <c r="B11" s="35"/>
      <c r="C11" s="35"/>
      <c r="D11" s="35"/>
      <c r="E11" s="21"/>
      <c r="F11" s="21"/>
      <c r="G11" s="21"/>
    </row>
    <row r="12" spans="1:10" s="8" customFormat="1" ht="303.75" hidden="1" customHeight="1" x14ac:dyDescent="0.3">
      <c r="A12" s="35"/>
      <c r="B12" s="35"/>
      <c r="C12" s="35"/>
      <c r="D12" s="35"/>
      <c r="E12" s="21"/>
      <c r="F12" s="21"/>
      <c r="G12" s="21"/>
    </row>
    <row r="13" spans="1:10" s="8" customFormat="1" ht="94.5" hidden="1" customHeight="1" x14ac:dyDescent="0.35">
      <c r="A13" s="35"/>
      <c r="B13" s="35"/>
      <c r="C13" s="35"/>
      <c r="D13" s="35"/>
      <c r="E13" s="21"/>
      <c r="F13" s="21"/>
      <c r="G13" s="21"/>
      <c r="H13" s="13"/>
    </row>
    <row r="14" spans="1:10" s="12" customFormat="1" ht="24.75" customHeight="1" x14ac:dyDescent="0.35">
      <c r="A14" s="36" t="s">
        <v>6</v>
      </c>
      <c r="B14" s="36"/>
      <c r="C14" s="36"/>
      <c r="D14" s="36"/>
      <c r="E14" s="22">
        <f>E15</f>
        <v>793344</v>
      </c>
      <c r="F14" s="22">
        <f t="shared" ref="F14:G14" si="3">F15</f>
        <v>1137956</v>
      </c>
      <c r="G14" s="22">
        <f t="shared" si="3"/>
        <v>1340000</v>
      </c>
    </row>
    <row r="15" spans="1:10" s="9" customFormat="1" ht="24.75" customHeight="1" x14ac:dyDescent="0.35">
      <c r="A15" s="35" t="s">
        <v>7</v>
      </c>
      <c r="B15" s="35"/>
      <c r="C15" s="35"/>
      <c r="D15" s="35"/>
      <c r="E15" s="21">
        <f>SUM(E16:E19)</f>
        <v>793344</v>
      </c>
      <c r="F15" s="21">
        <f>SUM(F16:F19)</f>
        <v>1137956</v>
      </c>
      <c r="G15" s="21">
        <f>SUM(G16:G19)</f>
        <v>1340000</v>
      </c>
    </row>
    <row r="16" spans="1:10" s="8" customFormat="1" ht="50" customHeight="1" x14ac:dyDescent="0.35">
      <c r="A16" s="34" t="s">
        <v>46</v>
      </c>
      <c r="B16" s="34"/>
      <c r="C16" s="34"/>
      <c r="D16" s="34"/>
      <c r="E16" s="21">
        <v>30000</v>
      </c>
      <c r="F16" s="21">
        <v>0</v>
      </c>
      <c r="G16" s="21">
        <v>0</v>
      </c>
      <c r="H16" s="13"/>
    </row>
    <row r="17" spans="1:15" s="8" customFormat="1" ht="93.75" customHeight="1" x14ac:dyDescent="0.3">
      <c r="A17" s="48" t="s">
        <v>20</v>
      </c>
      <c r="B17" s="48"/>
      <c r="C17" s="48"/>
      <c r="D17" s="48"/>
      <c r="E17" s="21">
        <v>0</v>
      </c>
      <c r="F17" s="21">
        <v>150000</v>
      </c>
      <c r="G17" s="21">
        <v>650000</v>
      </c>
    </row>
    <row r="18" spans="1:15" s="8" customFormat="1" ht="219" customHeight="1" x14ac:dyDescent="0.3">
      <c r="A18" s="48" t="s">
        <v>48</v>
      </c>
      <c r="B18" s="48"/>
      <c r="C18" s="48"/>
      <c r="D18" s="48"/>
      <c r="E18" s="21">
        <f>120000+15000+390000+238344</f>
        <v>763344</v>
      </c>
      <c r="F18" s="21">
        <f>141656+120000+150000+350000</f>
        <v>761656</v>
      </c>
      <c r="G18" s="21">
        <v>460000</v>
      </c>
      <c r="H18" s="11"/>
      <c r="I18" s="11"/>
      <c r="J18" s="11"/>
      <c r="K18" s="11"/>
      <c r="L18" s="11"/>
      <c r="M18" s="11"/>
      <c r="N18" s="11"/>
      <c r="O18" s="11"/>
    </row>
    <row r="19" spans="1:15" s="8" customFormat="1" ht="100.5" customHeight="1" x14ac:dyDescent="0.3">
      <c r="A19" s="35" t="s">
        <v>21</v>
      </c>
      <c r="B19" s="35"/>
      <c r="C19" s="35"/>
      <c r="D19" s="35"/>
      <c r="E19" s="21">
        <v>0</v>
      </c>
      <c r="F19" s="21">
        <f>73*3100</f>
        <v>226300</v>
      </c>
      <c r="G19" s="21">
        <v>230000</v>
      </c>
      <c r="H19" s="14"/>
      <c r="J19" s="15"/>
    </row>
    <row r="21" spans="1:15" s="4" customFormat="1" ht="130" customHeight="1" x14ac:dyDescent="0.3">
      <c r="A21" s="46" t="s">
        <v>38</v>
      </c>
      <c r="B21" s="46"/>
      <c r="C21" s="46"/>
      <c r="D21" s="46"/>
      <c r="E21" s="46"/>
      <c r="F21" s="46"/>
      <c r="G21" s="46"/>
      <c r="I21" s="6"/>
    </row>
    <row r="22" spans="1:15" ht="98" customHeight="1" x14ac:dyDescent="0.25">
      <c r="A22" s="47" t="s">
        <v>39</v>
      </c>
      <c r="B22" s="47"/>
      <c r="C22" s="47"/>
      <c r="D22" s="47"/>
      <c r="E22" s="47"/>
      <c r="F22" s="47"/>
      <c r="G22" s="47"/>
    </row>
    <row r="23" spans="1:15" ht="64.5" customHeight="1" x14ac:dyDescent="0.25">
      <c r="A23" s="47" t="s">
        <v>40</v>
      </c>
      <c r="B23" s="47"/>
      <c r="C23" s="47"/>
      <c r="D23" s="47"/>
      <c r="E23" s="47"/>
      <c r="F23" s="47"/>
      <c r="G23" s="47"/>
    </row>
    <row r="24" spans="1:15" ht="81.5" customHeight="1" x14ac:dyDescent="0.3">
      <c r="A24" s="46" t="s">
        <v>41</v>
      </c>
      <c r="B24" s="46"/>
      <c r="C24" s="46"/>
      <c r="D24" s="46"/>
      <c r="E24" s="46"/>
      <c r="F24" s="46"/>
      <c r="G24" s="46"/>
    </row>
    <row r="25" spans="1:15" ht="159.5" customHeight="1" x14ac:dyDescent="0.3">
      <c r="A25" s="46" t="s">
        <v>42</v>
      </c>
      <c r="B25" s="46"/>
      <c r="C25" s="46"/>
      <c r="D25" s="46"/>
      <c r="E25" s="46"/>
      <c r="F25" s="46"/>
      <c r="G25" s="46"/>
    </row>
    <row r="26" spans="1:15" ht="193.5" customHeight="1" x14ac:dyDescent="0.3">
      <c r="A26" s="46" t="s">
        <v>43</v>
      </c>
      <c r="B26" s="46"/>
      <c r="C26" s="46"/>
      <c r="D26" s="46"/>
      <c r="E26" s="46"/>
      <c r="F26" s="46"/>
      <c r="G26" s="46"/>
    </row>
    <row r="27" spans="1:15" ht="67" customHeight="1" x14ac:dyDescent="0.25">
      <c r="A27" s="47" t="s">
        <v>44</v>
      </c>
      <c r="B27" s="47"/>
      <c r="C27" s="47"/>
      <c r="D27" s="47"/>
      <c r="E27" s="47"/>
      <c r="F27" s="47"/>
      <c r="G27" s="47"/>
    </row>
    <row r="28" spans="1:15" ht="83.5" customHeight="1" x14ac:dyDescent="0.3">
      <c r="A28" s="46" t="s">
        <v>45</v>
      </c>
      <c r="B28" s="46"/>
      <c r="C28" s="46"/>
      <c r="D28" s="46"/>
      <c r="E28" s="46"/>
      <c r="F28" s="46"/>
      <c r="G28" s="46"/>
    </row>
    <row r="29" spans="1:15" ht="73" customHeight="1" x14ac:dyDescent="0.25">
      <c r="A29" s="47" t="s">
        <v>47</v>
      </c>
      <c r="B29" s="47"/>
      <c r="C29" s="47"/>
      <c r="D29" s="47"/>
      <c r="E29" s="47"/>
      <c r="F29" s="47"/>
      <c r="G29" s="47"/>
    </row>
    <row r="30" spans="1:15" ht="75" customHeight="1" x14ac:dyDescent="0.25">
      <c r="A30" s="47" t="s">
        <v>49</v>
      </c>
      <c r="B30" s="47"/>
      <c r="C30" s="47"/>
      <c r="D30" s="47"/>
      <c r="E30" s="47"/>
      <c r="F30" s="47"/>
      <c r="G30" s="47"/>
    </row>
    <row r="31" spans="1:15" ht="72" customHeight="1" x14ac:dyDescent="0.3">
      <c r="A31" s="46" t="s">
        <v>50</v>
      </c>
      <c r="B31" s="46"/>
      <c r="C31" s="46"/>
      <c r="D31" s="46"/>
      <c r="E31" s="46"/>
      <c r="F31" s="46"/>
      <c r="G31" s="46"/>
    </row>
    <row r="32" spans="1:15" ht="72.5" customHeight="1" x14ac:dyDescent="0.3">
      <c r="A32" s="46" t="s">
        <v>51</v>
      </c>
      <c r="B32" s="46"/>
      <c r="C32" s="46"/>
      <c r="D32" s="46"/>
      <c r="E32" s="46"/>
      <c r="F32" s="46"/>
      <c r="G32" s="46"/>
    </row>
    <row r="33" spans="1:7" ht="72.5" customHeight="1" x14ac:dyDescent="0.3">
      <c r="A33" s="46" t="s">
        <v>52</v>
      </c>
      <c r="B33" s="46"/>
      <c r="C33" s="46"/>
      <c r="D33" s="46"/>
      <c r="E33" s="46"/>
      <c r="F33" s="46"/>
      <c r="G33" s="46"/>
    </row>
  </sheetData>
  <mergeCells count="30">
    <mergeCell ref="A2:G2"/>
    <mergeCell ref="A9:D9"/>
    <mergeCell ref="A16:D16"/>
    <mergeCell ref="A10:D10"/>
    <mergeCell ref="A11:D11"/>
    <mergeCell ref="A12:D12"/>
    <mergeCell ref="A13:D13"/>
    <mergeCell ref="A14:D14"/>
    <mergeCell ref="A15:D15"/>
    <mergeCell ref="A4:D4"/>
    <mergeCell ref="A5:D5"/>
    <mergeCell ref="A6:D6"/>
    <mergeCell ref="A7:D7"/>
    <mergeCell ref="A8:D8"/>
    <mergeCell ref="A17:D17"/>
    <mergeCell ref="A18:D18"/>
    <mergeCell ref="A30:G30"/>
    <mergeCell ref="A31:G31"/>
    <mergeCell ref="A32:G32"/>
    <mergeCell ref="A21:G21"/>
    <mergeCell ref="A22:G22"/>
    <mergeCell ref="A23:G23"/>
    <mergeCell ref="A24:G24"/>
    <mergeCell ref="A19:D19"/>
    <mergeCell ref="A33:G33"/>
    <mergeCell ref="A25:G25"/>
    <mergeCell ref="A26:G26"/>
    <mergeCell ref="A27:G27"/>
    <mergeCell ref="A28:G28"/>
    <mergeCell ref="A29:G29"/>
  </mergeCells>
  <pageMargins left="1.1811023622047245" right="0.78740157480314965" top="0.78740157480314965" bottom="0.78740157480314965" header="0" footer="0"/>
  <pageSetup paperSize="9" scale="76"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zoomScale="90" zoomScaleNormal="90" workbookViewId="0">
      <selection activeCell="J2" sqref="J2"/>
    </sheetView>
  </sheetViews>
  <sheetFormatPr defaultColWidth="8.81640625" defaultRowHeight="12.5" x14ac:dyDescent="0.25"/>
  <cols>
    <col min="1" max="1" width="25.7265625" style="2" customWidth="1"/>
    <col min="2" max="2" width="16.26953125" style="2" customWidth="1"/>
    <col min="3" max="3" width="5.1796875" style="2" customWidth="1"/>
    <col min="4" max="7" width="14.26953125" style="2" customWidth="1"/>
    <col min="8" max="8" width="12.08984375" style="2" customWidth="1"/>
    <col min="9" max="9" width="10.81640625" style="3" customWidth="1"/>
    <col min="10" max="10" width="11.54296875" style="2" customWidth="1"/>
    <col min="11" max="11" width="2" style="2" bestFit="1" customWidth="1"/>
    <col min="12" max="16384" width="8.81640625" style="2"/>
  </cols>
  <sheetData>
    <row r="1" spans="1:10" ht="13" x14ac:dyDescent="0.3">
      <c r="A1" s="1"/>
      <c r="B1" s="1"/>
      <c r="C1" s="1"/>
      <c r="D1" s="1"/>
      <c r="E1" s="1"/>
      <c r="F1" s="1"/>
      <c r="G1" s="4"/>
      <c r="H1" s="4" t="s">
        <v>30</v>
      </c>
    </row>
    <row r="2" spans="1:10" ht="46.5" customHeight="1" x14ac:dyDescent="0.3">
      <c r="A2" s="38" t="s">
        <v>24</v>
      </c>
      <c r="B2" s="38"/>
      <c r="C2" s="38"/>
      <c r="D2" s="38"/>
      <c r="E2" s="38"/>
      <c r="F2" s="38"/>
      <c r="G2" s="38"/>
      <c r="I2" s="2"/>
      <c r="J2" s="4"/>
    </row>
    <row r="3" spans="1:10" ht="13.5" customHeight="1" x14ac:dyDescent="0.3">
      <c r="A3" s="5"/>
      <c r="B3" s="5"/>
      <c r="C3" s="5"/>
      <c r="D3" s="5"/>
      <c r="E3" s="5"/>
      <c r="F3" s="5"/>
      <c r="G3" s="23" t="s">
        <v>19</v>
      </c>
      <c r="I3" s="6"/>
      <c r="J3" s="4"/>
    </row>
    <row r="4" spans="1:10" s="8" customFormat="1" ht="40.5" customHeight="1" x14ac:dyDescent="0.3">
      <c r="A4" s="45" t="s">
        <v>18</v>
      </c>
      <c r="B4" s="45"/>
      <c r="C4" s="45"/>
      <c r="D4" s="45"/>
      <c r="E4" s="24" t="s">
        <v>0</v>
      </c>
      <c r="F4" s="24" t="s">
        <v>12</v>
      </c>
      <c r="G4" s="24" t="s">
        <v>13</v>
      </c>
      <c r="H4" s="24" t="s">
        <v>28</v>
      </c>
    </row>
    <row r="5" spans="1:10" s="8" customFormat="1" ht="24.75" customHeight="1" x14ac:dyDescent="0.3">
      <c r="A5" s="49" t="s">
        <v>29</v>
      </c>
      <c r="B5" s="49"/>
      <c r="C5" s="49"/>
      <c r="D5" s="49"/>
      <c r="E5" s="25"/>
      <c r="F5" s="25"/>
      <c r="G5" s="25"/>
      <c r="H5" s="26"/>
    </row>
    <row r="6" spans="1:10" s="9" customFormat="1" ht="24" customHeight="1" x14ac:dyDescent="0.35">
      <c r="A6" s="33" t="s">
        <v>2</v>
      </c>
      <c r="B6" s="33"/>
      <c r="C6" s="33"/>
      <c r="D6" s="33"/>
      <c r="E6" s="18">
        <f>E14</f>
        <v>106656</v>
      </c>
      <c r="F6" s="18">
        <f t="shared" ref="F6:H6" si="0">F14</f>
        <v>159984</v>
      </c>
      <c r="G6" s="18">
        <f t="shared" si="0"/>
        <v>159984</v>
      </c>
      <c r="H6" s="18">
        <f t="shared" si="0"/>
        <v>159984</v>
      </c>
    </row>
    <row r="7" spans="1:10" s="9" customFormat="1" ht="24" hidden="1" customHeight="1" x14ac:dyDescent="0.35">
      <c r="A7" s="37" t="s">
        <v>3</v>
      </c>
      <c r="B7" s="37"/>
      <c r="C7" s="37"/>
      <c r="D7" s="37"/>
      <c r="E7" s="19">
        <f>E9</f>
        <v>0</v>
      </c>
      <c r="F7" s="19">
        <f t="shared" ref="F7:G7" si="1">F9</f>
        <v>0</v>
      </c>
      <c r="G7" s="19">
        <f t="shared" si="1"/>
        <v>0</v>
      </c>
    </row>
    <row r="8" spans="1:10" s="9" customFormat="1" ht="24" hidden="1" customHeight="1" x14ac:dyDescent="0.35">
      <c r="A8" s="37" t="s">
        <v>4</v>
      </c>
      <c r="B8" s="37"/>
      <c r="C8" s="37"/>
      <c r="D8" s="37"/>
      <c r="E8" s="19">
        <f>E9</f>
        <v>0</v>
      </c>
      <c r="F8" s="19">
        <f t="shared" ref="F8:G8" si="2">F9</f>
        <v>0</v>
      </c>
      <c r="G8" s="19">
        <f t="shared" si="2"/>
        <v>0</v>
      </c>
    </row>
    <row r="9" spans="1:10" s="12" customFormat="1" ht="24" hidden="1" customHeight="1" x14ac:dyDescent="0.35">
      <c r="A9" s="33" t="s">
        <v>5</v>
      </c>
      <c r="B9" s="33"/>
      <c r="C9" s="33"/>
      <c r="D9" s="33"/>
      <c r="E9" s="18">
        <f>SUM(E10:E13)</f>
        <v>0</v>
      </c>
      <c r="F9" s="18">
        <f t="shared" ref="F9" si="3">SUM(F10:F13)</f>
        <v>0</v>
      </c>
      <c r="G9" s="18">
        <f>SUM(G10:G13)</f>
        <v>0</v>
      </c>
    </row>
    <row r="10" spans="1:10" s="8" customFormat="1" ht="96.75" hidden="1" customHeight="1" x14ac:dyDescent="0.3">
      <c r="A10" s="34"/>
      <c r="B10" s="34"/>
      <c r="C10" s="34"/>
      <c r="D10" s="34"/>
      <c r="E10" s="20"/>
      <c r="F10" s="20"/>
      <c r="G10" s="20"/>
    </row>
    <row r="11" spans="1:10" s="8" customFormat="1" ht="172.5" hidden="1" customHeight="1" x14ac:dyDescent="0.3">
      <c r="A11" s="35"/>
      <c r="B11" s="35"/>
      <c r="C11" s="35"/>
      <c r="D11" s="35"/>
      <c r="E11" s="21"/>
      <c r="F11" s="21"/>
      <c r="G11" s="21"/>
    </row>
    <row r="12" spans="1:10" s="8" customFormat="1" ht="303.75" hidden="1" customHeight="1" x14ac:dyDescent="0.3">
      <c r="A12" s="35"/>
      <c r="B12" s="35"/>
      <c r="C12" s="35"/>
      <c r="D12" s="35"/>
      <c r="E12" s="21"/>
      <c r="F12" s="21"/>
      <c r="G12" s="21"/>
    </row>
    <row r="13" spans="1:10" s="8" customFormat="1" ht="94.5" hidden="1" customHeight="1" x14ac:dyDescent="0.35">
      <c r="A13" s="35"/>
      <c r="B13" s="35"/>
      <c r="C13" s="35"/>
      <c r="D13" s="35"/>
      <c r="E13" s="21"/>
      <c r="F13" s="21"/>
      <c r="G13" s="21"/>
      <c r="H13" s="13"/>
    </row>
    <row r="14" spans="1:10" s="12" customFormat="1" ht="125" customHeight="1" x14ac:dyDescent="0.35">
      <c r="A14" s="35" t="s">
        <v>27</v>
      </c>
      <c r="B14" s="35"/>
      <c r="C14" s="35"/>
      <c r="D14" s="35"/>
      <c r="E14" s="21">
        <v>106656</v>
      </c>
      <c r="F14" s="21">
        <v>159984</v>
      </c>
      <c r="G14" s="21">
        <v>159984</v>
      </c>
      <c r="H14" s="21">
        <v>159984</v>
      </c>
    </row>
    <row r="15" spans="1:10" s="8" customFormat="1" ht="77.25" hidden="1" customHeight="1" x14ac:dyDescent="0.3">
      <c r="A15" s="60" t="s">
        <v>1</v>
      </c>
      <c r="B15" s="60"/>
      <c r="C15" s="60"/>
      <c r="D15" s="60"/>
      <c r="E15" s="24" t="s">
        <v>0</v>
      </c>
      <c r="F15" s="24" t="s">
        <v>12</v>
      </c>
      <c r="G15" s="24" t="s">
        <v>13</v>
      </c>
    </row>
    <row r="16" spans="1:10" s="8" customFormat="1" ht="12.75" hidden="1" customHeight="1" x14ac:dyDescent="0.3">
      <c r="A16" s="61" t="s">
        <v>2</v>
      </c>
      <c r="B16" s="61"/>
      <c r="C16" s="61"/>
      <c r="D16" s="61"/>
      <c r="E16" s="18">
        <f>E19</f>
        <v>0</v>
      </c>
      <c r="F16" s="18">
        <f t="shared" ref="F16:G16" si="4">F19</f>
        <v>0</v>
      </c>
      <c r="G16" s="18">
        <f t="shared" si="4"/>
        <v>0</v>
      </c>
    </row>
    <row r="17" spans="1:8" s="8" customFormat="1" ht="12.75" hidden="1" customHeight="1" x14ac:dyDescent="0.3">
      <c r="A17" s="62" t="s">
        <v>3</v>
      </c>
      <c r="B17" s="62"/>
      <c r="C17" s="62"/>
      <c r="D17" s="62"/>
      <c r="E17" s="19">
        <f>E19</f>
        <v>0</v>
      </c>
      <c r="F17" s="19">
        <f t="shared" ref="F17:G17" si="5">F19</f>
        <v>0</v>
      </c>
      <c r="G17" s="19">
        <f t="shared" si="5"/>
        <v>0</v>
      </c>
    </row>
    <row r="18" spans="1:8" s="8" customFormat="1" ht="12.75" hidden="1" customHeight="1" x14ac:dyDescent="0.3">
      <c r="A18" s="62" t="s">
        <v>4</v>
      </c>
      <c r="B18" s="62"/>
      <c r="C18" s="62"/>
      <c r="D18" s="62"/>
      <c r="E18" s="19">
        <f>E19</f>
        <v>0</v>
      </c>
      <c r="F18" s="19">
        <f t="shared" ref="F18:G19" si="6">F19</f>
        <v>0</v>
      </c>
      <c r="G18" s="19">
        <f t="shared" si="6"/>
        <v>0</v>
      </c>
    </row>
    <row r="19" spans="1:8" s="7" customFormat="1" ht="12.75" hidden="1" customHeight="1" x14ac:dyDescent="0.3">
      <c r="A19" s="61" t="s">
        <v>5</v>
      </c>
      <c r="B19" s="61"/>
      <c r="C19" s="61"/>
      <c r="D19" s="61"/>
      <c r="E19" s="18">
        <f>E20</f>
        <v>0</v>
      </c>
      <c r="F19" s="18">
        <f t="shared" si="6"/>
        <v>0</v>
      </c>
      <c r="G19" s="18">
        <f t="shared" si="6"/>
        <v>0</v>
      </c>
    </row>
    <row r="20" spans="1:8" s="8" customFormat="1" ht="247.5" hidden="1" customHeight="1" x14ac:dyDescent="0.3">
      <c r="A20" s="34" t="s">
        <v>15</v>
      </c>
      <c r="B20" s="34"/>
      <c r="C20" s="34"/>
      <c r="D20" s="34"/>
      <c r="E20" s="21"/>
      <c r="F20" s="21"/>
      <c r="G20" s="21"/>
    </row>
    <row r="21" spans="1:8" ht="23.25" hidden="1" customHeight="1" x14ac:dyDescent="0.3">
      <c r="A21" s="59" t="s">
        <v>9</v>
      </c>
      <c r="B21" s="59"/>
      <c r="C21" s="59"/>
      <c r="D21" s="59"/>
      <c r="E21" s="59"/>
      <c r="F21" s="59"/>
    </row>
    <row r="22" spans="1:8" ht="23.25" hidden="1" customHeight="1" x14ac:dyDescent="0.3">
      <c r="A22" s="54" t="s">
        <v>16</v>
      </c>
      <c r="B22" s="54"/>
      <c r="C22" s="54"/>
      <c r="D22" s="54"/>
      <c r="E22" s="54"/>
      <c r="F22" s="54"/>
    </row>
    <row r="23" spans="1:8" ht="23.25" hidden="1" customHeight="1" x14ac:dyDescent="0.3">
      <c r="A23" s="55" t="s">
        <v>14</v>
      </c>
      <c r="B23" s="55"/>
      <c r="C23" s="55"/>
      <c r="D23" s="55"/>
      <c r="E23" s="55"/>
      <c r="F23" s="55"/>
    </row>
    <row r="24" spans="1:8" hidden="1" x14ac:dyDescent="0.25">
      <c r="A24" s="43" t="s">
        <v>10</v>
      </c>
      <c r="B24" s="43"/>
      <c r="C24" s="43"/>
      <c r="D24" s="43"/>
      <c r="E24" s="43"/>
      <c r="F24" s="43"/>
    </row>
    <row r="25" spans="1:8" hidden="1" x14ac:dyDescent="0.25">
      <c r="A25" s="16"/>
      <c r="B25" s="16"/>
      <c r="C25" s="16"/>
      <c r="D25" s="16"/>
      <c r="E25" s="16"/>
      <c r="F25" s="16"/>
    </row>
    <row r="26" spans="1:8" ht="12.75" hidden="1" customHeight="1" x14ac:dyDescent="0.25">
      <c r="A26" s="16"/>
      <c r="B26" s="16"/>
      <c r="C26" s="16"/>
      <c r="D26" s="16"/>
      <c r="E26" s="16"/>
      <c r="F26" s="16"/>
    </row>
    <row r="27" spans="1:8" ht="12.75" hidden="1" customHeight="1" x14ac:dyDescent="0.25">
      <c r="A27" s="56"/>
      <c r="B27" s="56"/>
      <c r="C27" s="56"/>
      <c r="D27" s="56"/>
      <c r="E27" s="56"/>
      <c r="F27" s="56"/>
    </row>
    <row r="28" spans="1:8" hidden="1" x14ac:dyDescent="0.25">
      <c r="A28" s="43"/>
      <c r="B28" s="43"/>
      <c r="C28" s="43"/>
      <c r="D28" s="43"/>
      <c r="E28" s="44"/>
      <c r="F28" s="44"/>
    </row>
    <row r="29" spans="1:8" ht="13" hidden="1" x14ac:dyDescent="0.3">
      <c r="A29" s="57"/>
      <c r="B29" s="58"/>
      <c r="C29" s="10"/>
      <c r="D29" s="10"/>
      <c r="E29" s="10"/>
      <c r="F29" s="10"/>
    </row>
    <row r="30" spans="1:8" ht="13" x14ac:dyDescent="0.3">
      <c r="A30" s="43"/>
      <c r="B30" s="44"/>
      <c r="C30" s="10"/>
      <c r="D30" s="10"/>
      <c r="E30" s="10"/>
      <c r="F30" s="10"/>
    </row>
    <row r="31" spans="1:8" ht="51.5" customHeight="1" x14ac:dyDescent="0.25">
      <c r="A31" s="50" t="s">
        <v>36</v>
      </c>
      <c r="B31" s="50"/>
      <c r="C31" s="50"/>
      <c r="D31" s="50"/>
      <c r="E31" s="50"/>
      <c r="F31" s="50"/>
      <c r="G31" s="50"/>
      <c r="H31" s="50"/>
    </row>
    <row r="32" spans="1:8" ht="131" customHeight="1" x14ac:dyDescent="0.25">
      <c r="A32" s="50" t="s">
        <v>37</v>
      </c>
      <c r="B32" s="50"/>
      <c r="C32" s="50"/>
      <c r="D32" s="50"/>
      <c r="E32" s="50"/>
      <c r="F32" s="50"/>
      <c r="G32" s="50"/>
      <c r="H32" s="50"/>
    </row>
    <row r="33" spans="1:8" ht="125" customHeight="1" x14ac:dyDescent="0.25">
      <c r="A33" s="51" t="s">
        <v>25</v>
      </c>
      <c r="B33" s="51"/>
      <c r="C33" s="51"/>
      <c r="D33" s="51"/>
      <c r="E33" s="51"/>
      <c r="F33" s="51"/>
      <c r="G33" s="51"/>
      <c r="H33" s="51"/>
    </row>
    <row r="34" spans="1:8" ht="87.5" customHeight="1" x14ac:dyDescent="0.25">
      <c r="A34" s="52" t="s">
        <v>26</v>
      </c>
      <c r="B34" s="52"/>
      <c r="C34" s="52"/>
      <c r="D34" s="52"/>
      <c r="E34" s="52"/>
      <c r="F34" s="52"/>
      <c r="G34" s="52"/>
      <c r="H34" s="52"/>
    </row>
    <row r="35" spans="1:8" ht="20.5" customHeight="1" x14ac:dyDescent="0.25">
      <c r="A35" s="53"/>
      <c r="B35" s="53"/>
      <c r="C35" s="53"/>
      <c r="D35" s="53"/>
      <c r="E35" s="53"/>
      <c r="F35" s="53"/>
      <c r="G35" s="53"/>
      <c r="H35" s="53"/>
    </row>
  </sheetData>
  <mergeCells count="31">
    <mergeCell ref="A8:D8"/>
    <mergeCell ref="A2:G2"/>
    <mergeCell ref="A4:D4"/>
    <mergeCell ref="A5:D5"/>
    <mergeCell ref="A6:D6"/>
    <mergeCell ref="A7:D7"/>
    <mergeCell ref="A21:F21"/>
    <mergeCell ref="A15:D15"/>
    <mergeCell ref="A9:D9"/>
    <mergeCell ref="A10:D10"/>
    <mergeCell ref="A11:D11"/>
    <mergeCell ref="A12:D12"/>
    <mergeCell ref="A13:D13"/>
    <mergeCell ref="A14:D14"/>
    <mergeCell ref="A16:D16"/>
    <mergeCell ref="A17:D17"/>
    <mergeCell ref="A18:D18"/>
    <mergeCell ref="A19:D19"/>
    <mergeCell ref="A20:D20"/>
    <mergeCell ref="A30:B30"/>
    <mergeCell ref="A22:F22"/>
    <mergeCell ref="A23:F23"/>
    <mergeCell ref="A24:F24"/>
    <mergeCell ref="A27:F27"/>
    <mergeCell ref="A28:F28"/>
    <mergeCell ref="A29:B29"/>
    <mergeCell ref="A31:H31"/>
    <mergeCell ref="A32:H32"/>
    <mergeCell ref="A33:H33"/>
    <mergeCell ref="A34:H34"/>
    <mergeCell ref="A35:H35"/>
  </mergeCells>
  <pageMargins left="0.64" right="0.4" top="0.78740157480314965" bottom="0.78740157480314965" header="0.32" footer="0"/>
  <pageSetup paperSize="9" scale="79"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KOPĀ</vt:lpstr>
      <vt:lpstr>VP</vt:lpstr>
      <vt:lpstr>NVA</vt:lpstr>
    </vt:vector>
  </TitlesOfParts>
  <Company>Valsts policija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Dorožko</dc:creator>
  <cp:lastModifiedBy>Ieva Potjomkina</cp:lastModifiedBy>
  <cp:lastPrinted>2022-09-19T06:59:37Z</cp:lastPrinted>
  <dcterms:created xsi:type="dcterms:W3CDTF">2022-05-02T13:15:39Z</dcterms:created>
  <dcterms:modified xsi:type="dcterms:W3CDTF">2022-09-24T09:09:17Z</dcterms:modified>
</cp:coreProperties>
</file>