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feb\Uz FM\"/>
    </mc:Choice>
  </mc:AlternateContent>
  <bookViews>
    <workbookView xWindow="0" yWindow="0" windowWidth="9660" windowHeight="5496"/>
  </bookViews>
  <sheets>
    <sheet name="19.pielikums" sheetId="11" r:id="rId1"/>
    <sheet name="2.pielikums (2)" sheetId="5" state="hidden" r:id="rId2"/>
  </sheets>
  <definedNames>
    <definedName name="_xlnm._FilterDatabase" localSheetId="1" hidden="1">'2.pielikums (2)'!$A$5:$K$78</definedName>
    <definedName name="_xlnm.Print_Area" localSheetId="1">'2.pielikums (2)'!$A$1:$I$78</definedName>
    <definedName name="_xlnm.Print_Titles" localSheetId="1">'2.pielikums (2)'!$5:$5</definedName>
  </definedNames>
  <calcPr calcId="162913"/>
</workbook>
</file>

<file path=xl/calcChain.xml><?xml version="1.0" encoding="utf-8"?>
<calcChain xmlns="http://schemas.openxmlformats.org/spreadsheetml/2006/main">
  <c r="G44" i="11" l="1"/>
  <c r="H44" i="11" s="1"/>
  <c r="D44" i="11"/>
  <c r="G43" i="11"/>
  <c r="H43" i="11" s="1"/>
  <c r="D43" i="11"/>
  <c r="G42" i="11"/>
  <c r="H42" i="11" s="1"/>
  <c r="D42" i="11"/>
  <c r="G41" i="11"/>
  <c r="H41" i="11" s="1"/>
  <c r="D40" i="11"/>
  <c r="F40" i="11" s="1"/>
  <c r="G39" i="11"/>
  <c r="H39" i="11" s="1"/>
  <c r="G38" i="11"/>
  <c r="H38" i="11" s="1"/>
  <c r="G36" i="11"/>
  <c r="H36" i="11" s="1"/>
  <c r="D36" i="11"/>
  <c r="G35" i="11"/>
  <c r="H35" i="11" s="1"/>
  <c r="D35" i="11"/>
  <c r="H34" i="11"/>
  <c r="G34" i="11"/>
  <c r="D34" i="11"/>
  <c r="G33" i="11"/>
  <c r="H33" i="11" s="1"/>
  <c r="D33" i="11"/>
  <c r="G32" i="11"/>
  <c r="H32" i="11" s="1"/>
  <c r="D32" i="11"/>
  <c r="G31" i="11"/>
  <c r="H31" i="11" s="1"/>
  <c r="D31" i="11"/>
  <c r="G30" i="11"/>
  <c r="H30" i="11" s="1"/>
  <c r="D30" i="11"/>
  <c r="G29" i="11"/>
  <c r="H29" i="11" s="1"/>
  <c r="D29" i="11"/>
  <c r="G28" i="11"/>
  <c r="H28" i="11" s="1"/>
  <c r="D28" i="11"/>
  <c r="H27" i="11"/>
  <c r="G27" i="11"/>
  <c r="D27" i="11"/>
  <c r="G26" i="11"/>
  <c r="H26" i="11" s="1"/>
  <c r="D26" i="11"/>
  <c r="G25" i="11"/>
  <c r="H25" i="11" s="1"/>
  <c r="D25" i="11"/>
  <c r="G24" i="11"/>
  <c r="H24" i="11" s="1"/>
  <c r="D24" i="11"/>
  <c r="G23" i="11"/>
  <c r="H23" i="11" s="1"/>
  <c r="D23" i="11"/>
  <c r="G22" i="11"/>
  <c r="H22" i="11" s="1"/>
  <c r="D22" i="11"/>
  <c r="G21" i="11"/>
  <c r="H21" i="11" s="1"/>
  <c r="D21" i="11"/>
  <c r="G20" i="11"/>
  <c r="H20" i="11" s="1"/>
  <c r="D20" i="11"/>
  <c r="G19" i="11"/>
  <c r="H19" i="11" s="1"/>
  <c r="D19" i="11"/>
  <c r="H18" i="11"/>
  <c r="G18" i="11"/>
  <c r="D18" i="11"/>
  <c r="G17" i="11"/>
  <c r="H17" i="11" s="1"/>
  <c r="D17" i="11"/>
  <c r="G16" i="11"/>
  <c r="H16" i="11" s="1"/>
  <c r="D16" i="11"/>
  <c r="G15" i="11"/>
  <c r="H15" i="11" s="1"/>
  <c r="D15" i="11"/>
  <c r="G14" i="11"/>
  <c r="H14" i="11" s="1"/>
  <c r="D14" i="11"/>
  <c r="G13" i="11"/>
  <c r="H13" i="11" s="1"/>
  <c r="D13" i="11"/>
  <c r="F11" i="11" l="1"/>
  <c r="G40" i="11"/>
  <c r="H40" i="11" s="1"/>
  <c r="H11" i="11" s="1"/>
  <c r="G11" i="11"/>
  <c r="H78" i="5"/>
  <c r="I78" i="5" s="1"/>
  <c r="H77" i="5"/>
  <c r="I77" i="5" s="1"/>
  <c r="H76" i="5"/>
  <c r="I76" i="5" s="1"/>
  <c r="H75" i="5"/>
  <c r="I75" i="5" s="1"/>
  <c r="H74" i="5"/>
  <c r="I74" i="5" s="1"/>
  <c r="I73" i="5"/>
  <c r="H73" i="5"/>
  <c r="H72" i="5"/>
  <c r="I72" i="5" s="1"/>
  <c r="H71" i="5"/>
  <c r="I71" i="5" s="1"/>
  <c r="H70" i="5"/>
  <c r="I70" i="5" s="1"/>
  <c r="I69" i="5"/>
  <c r="H69" i="5"/>
  <c r="H68" i="5"/>
  <c r="I68" i="5" s="1"/>
  <c r="H67" i="5"/>
  <c r="I67" i="5" s="1"/>
  <c r="H66" i="5"/>
  <c r="I66" i="5" s="1"/>
  <c r="H65" i="5"/>
  <c r="I65" i="5" s="1"/>
  <c r="H64" i="5"/>
  <c r="I64" i="5" s="1"/>
  <c r="H63" i="5"/>
  <c r="I63" i="5" s="1"/>
  <c r="H62" i="5"/>
  <c r="I62" i="5" s="1"/>
  <c r="H61" i="5"/>
  <c r="I61" i="5" s="1"/>
  <c r="H60" i="5"/>
  <c r="I60" i="5" s="1"/>
  <c r="H59" i="5"/>
  <c r="I59" i="5" s="1"/>
  <c r="H58" i="5"/>
  <c r="I58" i="5" s="1"/>
  <c r="H57" i="5"/>
  <c r="I57" i="5" s="1"/>
  <c r="H56" i="5"/>
  <c r="I56" i="5" s="1"/>
  <c r="H55" i="5"/>
  <c r="I55" i="5" s="1"/>
  <c r="I54" i="5"/>
  <c r="H54" i="5"/>
  <c r="I53" i="5"/>
  <c r="H53" i="5"/>
  <c r="H52" i="5"/>
  <c r="I52" i="5" s="1"/>
  <c r="H51" i="5"/>
  <c r="I51" i="5" s="1"/>
  <c r="H50" i="5"/>
  <c r="I50" i="5" s="1"/>
  <c r="I49" i="5"/>
  <c r="H49" i="5"/>
  <c r="H48" i="5"/>
  <c r="I48" i="5" s="1"/>
  <c r="H47" i="5"/>
  <c r="I47" i="5" s="1"/>
  <c r="H46" i="5"/>
  <c r="I46" i="5" s="1"/>
  <c r="I45" i="5"/>
  <c r="H45" i="5"/>
  <c r="H44" i="5"/>
  <c r="I44" i="5" s="1"/>
  <c r="H43" i="5"/>
  <c r="I43" i="5" s="1"/>
  <c r="H42" i="5"/>
  <c r="I42" i="5" s="1"/>
  <c r="H41" i="5"/>
  <c r="I41" i="5" s="1"/>
  <c r="H40" i="5"/>
  <c r="I40" i="5" s="1"/>
  <c r="H39" i="5"/>
  <c r="I39" i="5" s="1"/>
  <c r="H38" i="5"/>
  <c r="I38" i="5" s="1"/>
  <c r="H37" i="5"/>
  <c r="I37" i="5" s="1"/>
  <c r="H36" i="5"/>
  <c r="I36" i="5" s="1"/>
  <c r="H35" i="5"/>
  <c r="I35" i="5" s="1"/>
  <c r="H34" i="5"/>
  <c r="I34" i="5" s="1"/>
  <c r="I33" i="5"/>
  <c r="H33" i="5"/>
  <c r="H32" i="5"/>
  <c r="I32" i="5" s="1"/>
  <c r="H31" i="5"/>
  <c r="I31" i="5" s="1"/>
  <c r="H30" i="5"/>
  <c r="I30" i="5" s="1"/>
  <c r="H29" i="5"/>
  <c r="I29" i="5" s="1"/>
  <c r="H28" i="5"/>
  <c r="I28" i="5" s="1"/>
  <c r="H27" i="5"/>
  <c r="I27" i="5" s="1"/>
  <c r="H26" i="5"/>
  <c r="I26" i="5" s="1"/>
  <c r="H25" i="5"/>
  <c r="I25" i="5" s="1"/>
  <c r="H24" i="5"/>
  <c r="I24" i="5" s="1"/>
  <c r="H23" i="5"/>
  <c r="I23" i="5" s="1"/>
  <c r="H22" i="5"/>
  <c r="I22" i="5" s="1"/>
  <c r="H21" i="5"/>
  <c r="I21" i="5" s="1"/>
  <c r="H20" i="5"/>
  <c r="I20" i="5" s="1"/>
  <c r="H19" i="5"/>
  <c r="I19" i="5" s="1"/>
  <c r="H18" i="5"/>
  <c r="I18" i="5" s="1"/>
  <c r="H17" i="5"/>
  <c r="I17" i="5" s="1"/>
  <c r="H16" i="5"/>
  <c r="I16" i="5" s="1"/>
  <c r="H15" i="5"/>
  <c r="I15" i="5" s="1"/>
  <c r="H14" i="5"/>
  <c r="I14" i="5" s="1"/>
  <c r="H13" i="5"/>
  <c r="I13" i="5" s="1"/>
  <c r="H12" i="5"/>
  <c r="I12" i="5" s="1"/>
  <c r="H11" i="5"/>
  <c r="I11" i="5" s="1"/>
  <c r="H10" i="5"/>
  <c r="I10" i="5" s="1"/>
  <c r="H9" i="5"/>
  <c r="I9" i="5" s="1"/>
  <c r="H8" i="5"/>
  <c r="I8" i="5" s="1"/>
  <c r="G6" i="5"/>
  <c r="F6" i="5"/>
  <c r="I6" i="5" l="1"/>
  <c r="H6" i="5"/>
</calcChain>
</file>

<file path=xl/sharedStrings.xml><?xml version="1.0" encoding="utf-8"?>
<sst xmlns="http://schemas.openxmlformats.org/spreadsheetml/2006/main" count="305" uniqueCount="53">
  <si>
    <t>galvenais inspektors</t>
  </si>
  <si>
    <t>jaunākais inspektors</t>
  </si>
  <si>
    <t>vecākais inspektors</t>
  </si>
  <si>
    <t>inspektors</t>
  </si>
  <si>
    <t>rotas komandiera vietnieks</t>
  </si>
  <si>
    <t>rotas komandieris</t>
  </si>
  <si>
    <t>vada komandiera vietnieks</t>
  </si>
  <si>
    <t>Nr. p.k.</t>
  </si>
  <si>
    <t>Amats</t>
  </si>
  <si>
    <t>Struktūrvienība</t>
  </si>
  <si>
    <t>kopā</t>
  </si>
  <si>
    <t>EKK1000 Atlīdzība</t>
  </si>
  <si>
    <t>EKK1116
Mēnešalga amatpersonām ar speciālajām pakāpēm</t>
  </si>
  <si>
    <t>x</t>
  </si>
  <si>
    <t>Rīgas reģiona pārvalde</t>
  </si>
  <si>
    <t>Kārtības policijas pārvaldes Patruļpolicjas pārvaldes  Speciālo uzdevumu bataljona 1.rota</t>
  </si>
  <si>
    <t>Kārtības policijas pārvaldes Patruļpolicjas pārvaldes  Speciālo uzdevumu bataljona 4.rota</t>
  </si>
  <si>
    <t>Kārtības policijas pārvaldes Patruļpolicijas pārvaldes Patruļpolicijas bataljona 5.rota</t>
  </si>
  <si>
    <t>Kārtības policijas pārvaldes Patruļpolicijas pārvaldes Patruļpolicijas bataljona 6.rota</t>
  </si>
  <si>
    <t>Kārtības policijas pārvaldes Patruļpolicijas pārvaldes Patruļpolicijas bataljona 7.rota</t>
  </si>
  <si>
    <t>Kārtības policijas pārvaldes Patruļpolicjas pārvaldes  Speciālo uzdevumu bataljona Dienesta organizācijas, Koordinācijas un kontroles grupa</t>
  </si>
  <si>
    <t>Atlīdzība par laiku, kuru amapersonām ar speciālajām dienesta pakāpēm nepavada darba vietā,  periodā no 2021.gada 11.augusta līdz 31.augustam tika iesaistītās saistībā ar pasākumu "Latvijas-Baltkrievijas valsts robežas nelikumīgā šķērsošana"</t>
  </si>
  <si>
    <t>Stundu skaits</t>
  </si>
  <si>
    <t>3.5121</t>
  </si>
  <si>
    <t>Stundu likme</t>
  </si>
  <si>
    <t>2.pielikums</t>
  </si>
  <si>
    <t>Atlīdzība par laiku, kuru amatpersona nepavada darba vietā (EKK1116)</t>
  </si>
  <si>
    <t xml:space="preserve"> DD VSAOI (EKK1210)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</si>
  <si>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</si>
  <si>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</si>
  <si>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</si>
  <si>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Nodarbinātā mēnešalga</t>
  </si>
  <si>
    <t>Piemaksas apmērs %</t>
  </si>
  <si>
    <t>Piemaksa par personisko darba ieguldījumu un darba kvalitāti
(EKK1146)</t>
  </si>
  <si>
    <t>DD VSAOI
(EKK1210)</t>
  </si>
  <si>
    <t>Atlīdzība
(EKK1000)</t>
  </si>
  <si>
    <t>Pilsonības un migrācijas lietu pārvalde</t>
  </si>
  <si>
    <t>Patvēruma meklētāju izmitināšanas nodaļa</t>
  </si>
  <si>
    <t>Vecākais eksperts</t>
  </si>
  <si>
    <t>Referents</t>
  </si>
  <si>
    <t>Patvēruma lietu nodaļa</t>
  </si>
  <si>
    <t>Nozares politikas un politikas plānošanas struktūrvienības vadītājs</t>
  </si>
  <si>
    <t>Nozares politikas un politikas plānošanas struktūrvienības vadītāja vietnieks</t>
  </si>
  <si>
    <t>Vecākais referents</t>
  </si>
  <si>
    <t>Eksperts</t>
  </si>
  <si>
    <t>PMLP Centrālās struktūrvienības</t>
  </si>
  <si>
    <t>Juridiskā nodaļa</t>
  </si>
  <si>
    <t>Pamatdarbības struktūrvienības vadītājs</t>
  </si>
  <si>
    <t>Jurists</t>
  </si>
  <si>
    <t>Pamatdarbības atbalsta struktūrvienības vadītājs</t>
  </si>
  <si>
    <t>Pamatdarbības atbalsta struktūrvienības vadītāja vietnieks</t>
  </si>
  <si>
    <t>Piemaksa par personisko darba ieguldījumu un darba kvalitāti nodarbinātajiem, nodrošinot atbalstu Patvēruma meklētāju izmitināšanas nodaļai "Mucenieki" ārkārtas situācijas laikā, par laika periodu no 2022. gada 1. februāra līdz 28. februārim.</t>
  </si>
  <si>
    <t>19.pielikums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</si>
</sst>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#0"/>
  </numFmts>
  <fonts count="12" x14ac:knownFonts="1">
    <font>
      <sz val="10"/>
      <name val="Arial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1"/>
      <color theme="1"/>
      <name val="Calibri"/>
      <family val="2"/>
      <scheme val="minor"/>
    </font>
    <font>
      <b/>
      <sz val="14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</borders>
  <cellStyleXfs count="4">
    <xf numFmtId="0" fontId="0" fillId="0" borderId="0"/>
    <xf numFmtId="0" fontId="4" fillId="0" borderId="0"/>
    <xf numFmtId="0" fontId="8" fillId="0" borderId="0"/>
    <xf numFmtId="0" fontId="10" fillId="0" borderId="0"/>
  </cellStyleXfs>
  <cellXfs count="7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0" borderId="0" xfId="0" applyFont="1"/>
    <xf numFmtId="4" fontId="2" fillId="0" borderId="0" xfId="0" applyNumberFormat="1" applyFont="1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4" fontId="2" fillId="3" borderId="2" xfId="0" applyNumberFormat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vertical="center"/>
    </xf>
    <xf numFmtId="0" fontId="2" fillId="4" borderId="4" xfId="0" applyFont="1" applyFill="1" applyBorder="1" applyAlignment="1">
      <alignment horizontal="center" vertical="center"/>
    </xf>
    <xf numFmtId="49" fontId="2" fillId="4" borderId="3" xfId="0" applyNumberFormat="1" applyFont="1" applyFill="1" applyBorder="1" applyAlignment="1">
      <alignment horizontal="center" vertical="center"/>
    </xf>
    <xf numFmtId="4" fontId="2" fillId="4" borderId="5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49" fontId="1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49" fontId="1" fillId="0" borderId="6" xfId="0" applyNumberFormat="1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2" fillId="4" borderId="7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3" fontId="2" fillId="4" borderId="7" xfId="0" applyNumberFormat="1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3" fontId="5" fillId="2" borderId="5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/>
    </xf>
    <xf numFmtId="4" fontId="2" fillId="3" borderId="8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3" fillId="0" borderId="9" xfId="0" applyFont="1" applyFill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/>
    </xf>
    <xf numFmtId="1" fontId="9" fillId="2" borderId="0" xfId="0" applyNumberFormat="1" applyFont="1" applyFill="1" applyAlignment="1">
      <alignment horizontal="right"/>
    </xf>
    <xf numFmtId="0" fontId="9" fillId="2" borderId="0" xfId="0" applyFont="1" applyFill="1" applyAlignment="1">
      <alignment horizontal="right"/>
    </xf>
    <xf numFmtId="3" fontId="5" fillId="2" borderId="1" xfId="0" applyNumberFormat="1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1" fillId="0" borderId="0" xfId="3" applyFont="1" applyAlignment="1"/>
    <xf numFmtId="0" fontId="2" fillId="4" borderId="1" xfId="0" applyFont="1" applyFill="1" applyBorder="1" applyAlignment="1">
      <alignment horizontal="center" vertical="center" wrapText="1"/>
    </xf>
    <xf numFmtId="165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49" fontId="2" fillId="4" borderId="1" xfId="0" applyNumberFormat="1" applyFont="1" applyFill="1" applyBorder="1" applyAlignment="1">
      <alignment horizontal="left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164" fontId="2" fillId="4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right" vertical="center"/>
    </xf>
    <xf numFmtId="0" fontId="1" fillId="0" borderId="0" xfId="0" applyFont="1" applyFill="1" applyBorder="1"/>
    <xf numFmtId="0" fontId="7" fillId="0" borderId="0" xfId="0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right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6" xfId="0" applyNumberFormat="1" applyFont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right" vertical="center"/>
    </xf>
  </cellXfs>
  <cellStyles count="4">
    <cellStyle name="Normal" xfId="0" builtinId="0"/>
    <cellStyle name="Normal 2" xfId="3"/>
    <cellStyle name="Normal 6" xfId="2"/>
    <cellStyle name="Parasts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3"/>
  <sheetViews>
    <sheetView tabSelected="1" workbookViewId="0">
      <selection activeCell="B20" sqref="B20"/>
    </sheetView>
  </sheetViews>
  <sheetFormatPr defaultColWidth="9.21875" defaultRowHeight="13.2" x14ac:dyDescent="0.25"/>
  <cols>
    <col min="1" max="1" width="6" style="6" customWidth="1"/>
    <col min="2" max="2" width="34.21875" style="7" customWidth="1"/>
    <col min="3" max="3" width="20.77734375" style="6" customWidth="1"/>
    <col min="4" max="4" width="13.21875" style="6" customWidth="1"/>
    <col min="5" max="5" width="11.77734375" style="6" customWidth="1"/>
    <col min="6" max="6" width="15.77734375" style="12" customWidth="1"/>
    <col min="7" max="7" width="11.21875" style="6" customWidth="1"/>
    <col min="8" max="8" width="12" style="6" customWidth="1"/>
    <col min="9" max="252" width="9.21875" style="1"/>
    <col min="253" max="253" width="6" style="1" customWidth="1"/>
    <col min="254" max="254" width="36.5546875" style="1" customWidth="1"/>
    <col min="255" max="255" width="20.77734375" style="1" customWidth="1"/>
    <col min="256" max="256" width="13.21875" style="1" customWidth="1"/>
    <col min="257" max="257" width="11.77734375" style="1" customWidth="1"/>
    <col min="258" max="258" width="15.77734375" style="1" customWidth="1"/>
    <col min="259" max="259" width="11.21875" style="1" customWidth="1"/>
    <col min="260" max="260" width="12" style="1" customWidth="1"/>
    <col min="261" max="508" width="9.21875" style="1"/>
    <col min="509" max="509" width="6" style="1" customWidth="1"/>
    <col min="510" max="510" width="36.5546875" style="1" customWidth="1"/>
    <col min="511" max="511" width="20.77734375" style="1" customWidth="1"/>
    <col min="512" max="512" width="13.21875" style="1" customWidth="1"/>
    <col min="513" max="513" width="11.77734375" style="1" customWidth="1"/>
    <col min="514" max="514" width="15.77734375" style="1" customWidth="1"/>
    <col min="515" max="515" width="11.21875" style="1" customWidth="1"/>
    <col min="516" max="516" width="12" style="1" customWidth="1"/>
    <col min="517" max="764" width="9.21875" style="1"/>
    <col min="765" max="765" width="6" style="1" customWidth="1"/>
    <col min="766" max="766" width="36.5546875" style="1" customWidth="1"/>
    <col min="767" max="767" width="20.77734375" style="1" customWidth="1"/>
    <col min="768" max="768" width="13.21875" style="1" customWidth="1"/>
    <col min="769" max="769" width="11.77734375" style="1" customWidth="1"/>
    <col min="770" max="770" width="15.77734375" style="1" customWidth="1"/>
    <col min="771" max="771" width="11.21875" style="1" customWidth="1"/>
    <col min="772" max="772" width="12" style="1" customWidth="1"/>
    <col min="773" max="1020" width="9.21875" style="1"/>
    <col min="1021" max="1021" width="6" style="1" customWidth="1"/>
    <col min="1022" max="1022" width="36.5546875" style="1" customWidth="1"/>
    <col min="1023" max="1023" width="20.77734375" style="1" customWidth="1"/>
    <col min="1024" max="1024" width="13.21875" style="1" customWidth="1"/>
    <col min="1025" max="1025" width="11.77734375" style="1" customWidth="1"/>
    <col min="1026" max="1026" width="15.77734375" style="1" customWidth="1"/>
    <col min="1027" max="1027" width="11.21875" style="1" customWidth="1"/>
    <col min="1028" max="1028" width="12" style="1" customWidth="1"/>
    <col min="1029" max="1276" width="9.21875" style="1"/>
    <col min="1277" max="1277" width="6" style="1" customWidth="1"/>
    <col min="1278" max="1278" width="36.5546875" style="1" customWidth="1"/>
    <col min="1279" max="1279" width="20.77734375" style="1" customWidth="1"/>
    <col min="1280" max="1280" width="13.21875" style="1" customWidth="1"/>
    <col min="1281" max="1281" width="11.77734375" style="1" customWidth="1"/>
    <col min="1282" max="1282" width="15.77734375" style="1" customWidth="1"/>
    <col min="1283" max="1283" width="11.21875" style="1" customWidth="1"/>
    <col min="1284" max="1284" width="12" style="1" customWidth="1"/>
    <col min="1285" max="1532" width="9.21875" style="1"/>
    <col min="1533" max="1533" width="6" style="1" customWidth="1"/>
    <col min="1534" max="1534" width="36.5546875" style="1" customWidth="1"/>
    <col min="1535" max="1535" width="20.77734375" style="1" customWidth="1"/>
    <col min="1536" max="1536" width="13.21875" style="1" customWidth="1"/>
    <col min="1537" max="1537" width="11.77734375" style="1" customWidth="1"/>
    <col min="1538" max="1538" width="15.77734375" style="1" customWidth="1"/>
    <col min="1539" max="1539" width="11.21875" style="1" customWidth="1"/>
    <col min="1540" max="1540" width="12" style="1" customWidth="1"/>
    <col min="1541" max="1788" width="9.21875" style="1"/>
    <col min="1789" max="1789" width="6" style="1" customWidth="1"/>
    <col min="1790" max="1790" width="36.5546875" style="1" customWidth="1"/>
    <col min="1791" max="1791" width="20.77734375" style="1" customWidth="1"/>
    <col min="1792" max="1792" width="13.21875" style="1" customWidth="1"/>
    <col min="1793" max="1793" width="11.77734375" style="1" customWidth="1"/>
    <col min="1794" max="1794" width="15.77734375" style="1" customWidth="1"/>
    <col min="1795" max="1795" width="11.21875" style="1" customWidth="1"/>
    <col min="1796" max="1796" width="12" style="1" customWidth="1"/>
    <col min="1797" max="2044" width="9.21875" style="1"/>
    <col min="2045" max="2045" width="6" style="1" customWidth="1"/>
    <col min="2046" max="2046" width="36.5546875" style="1" customWidth="1"/>
    <col min="2047" max="2047" width="20.77734375" style="1" customWidth="1"/>
    <col min="2048" max="2048" width="13.21875" style="1" customWidth="1"/>
    <col min="2049" max="2049" width="11.77734375" style="1" customWidth="1"/>
    <col min="2050" max="2050" width="15.77734375" style="1" customWidth="1"/>
    <col min="2051" max="2051" width="11.21875" style="1" customWidth="1"/>
    <col min="2052" max="2052" width="12" style="1" customWidth="1"/>
    <col min="2053" max="2300" width="9.21875" style="1"/>
    <col min="2301" max="2301" width="6" style="1" customWidth="1"/>
    <col min="2302" max="2302" width="36.5546875" style="1" customWidth="1"/>
    <col min="2303" max="2303" width="20.77734375" style="1" customWidth="1"/>
    <col min="2304" max="2304" width="13.21875" style="1" customWidth="1"/>
    <col min="2305" max="2305" width="11.77734375" style="1" customWidth="1"/>
    <col min="2306" max="2306" width="15.77734375" style="1" customWidth="1"/>
    <col min="2307" max="2307" width="11.21875" style="1" customWidth="1"/>
    <col min="2308" max="2308" width="12" style="1" customWidth="1"/>
    <col min="2309" max="2556" width="9.21875" style="1"/>
    <col min="2557" max="2557" width="6" style="1" customWidth="1"/>
    <col min="2558" max="2558" width="36.5546875" style="1" customWidth="1"/>
    <col min="2559" max="2559" width="20.77734375" style="1" customWidth="1"/>
    <col min="2560" max="2560" width="13.21875" style="1" customWidth="1"/>
    <col min="2561" max="2561" width="11.77734375" style="1" customWidth="1"/>
    <col min="2562" max="2562" width="15.77734375" style="1" customWidth="1"/>
    <col min="2563" max="2563" width="11.21875" style="1" customWidth="1"/>
    <col min="2564" max="2564" width="12" style="1" customWidth="1"/>
    <col min="2565" max="2812" width="9.21875" style="1"/>
    <col min="2813" max="2813" width="6" style="1" customWidth="1"/>
    <col min="2814" max="2814" width="36.5546875" style="1" customWidth="1"/>
    <col min="2815" max="2815" width="20.77734375" style="1" customWidth="1"/>
    <col min="2816" max="2816" width="13.21875" style="1" customWidth="1"/>
    <col min="2817" max="2817" width="11.77734375" style="1" customWidth="1"/>
    <col min="2818" max="2818" width="15.77734375" style="1" customWidth="1"/>
    <col min="2819" max="2819" width="11.21875" style="1" customWidth="1"/>
    <col min="2820" max="2820" width="12" style="1" customWidth="1"/>
    <col min="2821" max="3068" width="9.21875" style="1"/>
    <col min="3069" max="3069" width="6" style="1" customWidth="1"/>
    <col min="3070" max="3070" width="36.5546875" style="1" customWidth="1"/>
    <col min="3071" max="3071" width="20.77734375" style="1" customWidth="1"/>
    <col min="3072" max="3072" width="13.21875" style="1" customWidth="1"/>
    <col min="3073" max="3073" width="11.77734375" style="1" customWidth="1"/>
    <col min="3074" max="3074" width="15.77734375" style="1" customWidth="1"/>
    <col min="3075" max="3075" width="11.21875" style="1" customWidth="1"/>
    <col min="3076" max="3076" width="12" style="1" customWidth="1"/>
    <col min="3077" max="3324" width="9.21875" style="1"/>
    <col min="3325" max="3325" width="6" style="1" customWidth="1"/>
    <col min="3326" max="3326" width="36.5546875" style="1" customWidth="1"/>
    <col min="3327" max="3327" width="20.77734375" style="1" customWidth="1"/>
    <col min="3328" max="3328" width="13.21875" style="1" customWidth="1"/>
    <col min="3329" max="3329" width="11.77734375" style="1" customWidth="1"/>
    <col min="3330" max="3330" width="15.77734375" style="1" customWidth="1"/>
    <col min="3331" max="3331" width="11.21875" style="1" customWidth="1"/>
    <col min="3332" max="3332" width="12" style="1" customWidth="1"/>
    <col min="3333" max="3580" width="9.21875" style="1"/>
    <col min="3581" max="3581" width="6" style="1" customWidth="1"/>
    <col min="3582" max="3582" width="36.5546875" style="1" customWidth="1"/>
    <col min="3583" max="3583" width="20.77734375" style="1" customWidth="1"/>
    <col min="3584" max="3584" width="13.21875" style="1" customWidth="1"/>
    <col min="3585" max="3585" width="11.77734375" style="1" customWidth="1"/>
    <col min="3586" max="3586" width="15.77734375" style="1" customWidth="1"/>
    <col min="3587" max="3587" width="11.21875" style="1" customWidth="1"/>
    <col min="3588" max="3588" width="12" style="1" customWidth="1"/>
    <col min="3589" max="3836" width="9.21875" style="1"/>
    <col min="3837" max="3837" width="6" style="1" customWidth="1"/>
    <col min="3838" max="3838" width="36.5546875" style="1" customWidth="1"/>
    <col min="3839" max="3839" width="20.77734375" style="1" customWidth="1"/>
    <col min="3840" max="3840" width="13.21875" style="1" customWidth="1"/>
    <col min="3841" max="3841" width="11.77734375" style="1" customWidth="1"/>
    <col min="3842" max="3842" width="15.77734375" style="1" customWidth="1"/>
    <col min="3843" max="3843" width="11.21875" style="1" customWidth="1"/>
    <col min="3844" max="3844" width="12" style="1" customWidth="1"/>
    <col min="3845" max="4092" width="9.21875" style="1"/>
    <col min="4093" max="4093" width="6" style="1" customWidth="1"/>
    <col min="4094" max="4094" width="36.5546875" style="1" customWidth="1"/>
    <col min="4095" max="4095" width="20.77734375" style="1" customWidth="1"/>
    <col min="4096" max="4096" width="13.21875" style="1" customWidth="1"/>
    <col min="4097" max="4097" width="11.77734375" style="1" customWidth="1"/>
    <col min="4098" max="4098" width="15.77734375" style="1" customWidth="1"/>
    <col min="4099" max="4099" width="11.21875" style="1" customWidth="1"/>
    <col min="4100" max="4100" width="12" style="1" customWidth="1"/>
    <col min="4101" max="4348" width="9.21875" style="1"/>
    <col min="4349" max="4349" width="6" style="1" customWidth="1"/>
    <col min="4350" max="4350" width="36.5546875" style="1" customWidth="1"/>
    <col min="4351" max="4351" width="20.77734375" style="1" customWidth="1"/>
    <col min="4352" max="4352" width="13.21875" style="1" customWidth="1"/>
    <col min="4353" max="4353" width="11.77734375" style="1" customWidth="1"/>
    <col min="4354" max="4354" width="15.77734375" style="1" customWidth="1"/>
    <col min="4355" max="4355" width="11.21875" style="1" customWidth="1"/>
    <col min="4356" max="4356" width="12" style="1" customWidth="1"/>
    <col min="4357" max="4604" width="9.21875" style="1"/>
    <col min="4605" max="4605" width="6" style="1" customWidth="1"/>
    <col min="4606" max="4606" width="36.5546875" style="1" customWidth="1"/>
    <col min="4607" max="4607" width="20.77734375" style="1" customWidth="1"/>
    <col min="4608" max="4608" width="13.21875" style="1" customWidth="1"/>
    <col min="4609" max="4609" width="11.77734375" style="1" customWidth="1"/>
    <col min="4610" max="4610" width="15.77734375" style="1" customWidth="1"/>
    <col min="4611" max="4611" width="11.21875" style="1" customWidth="1"/>
    <col min="4612" max="4612" width="12" style="1" customWidth="1"/>
    <col min="4613" max="4860" width="9.21875" style="1"/>
    <col min="4861" max="4861" width="6" style="1" customWidth="1"/>
    <col min="4862" max="4862" width="36.5546875" style="1" customWidth="1"/>
    <col min="4863" max="4863" width="20.77734375" style="1" customWidth="1"/>
    <col min="4864" max="4864" width="13.21875" style="1" customWidth="1"/>
    <col min="4865" max="4865" width="11.77734375" style="1" customWidth="1"/>
    <col min="4866" max="4866" width="15.77734375" style="1" customWidth="1"/>
    <col min="4867" max="4867" width="11.21875" style="1" customWidth="1"/>
    <col min="4868" max="4868" width="12" style="1" customWidth="1"/>
    <col min="4869" max="5116" width="9.21875" style="1"/>
    <col min="5117" max="5117" width="6" style="1" customWidth="1"/>
    <col min="5118" max="5118" width="36.5546875" style="1" customWidth="1"/>
    <col min="5119" max="5119" width="20.77734375" style="1" customWidth="1"/>
    <col min="5120" max="5120" width="13.21875" style="1" customWidth="1"/>
    <col min="5121" max="5121" width="11.77734375" style="1" customWidth="1"/>
    <col min="5122" max="5122" width="15.77734375" style="1" customWidth="1"/>
    <col min="5123" max="5123" width="11.21875" style="1" customWidth="1"/>
    <col min="5124" max="5124" width="12" style="1" customWidth="1"/>
    <col min="5125" max="5372" width="9.21875" style="1"/>
    <col min="5373" max="5373" width="6" style="1" customWidth="1"/>
    <col min="5374" max="5374" width="36.5546875" style="1" customWidth="1"/>
    <col min="5375" max="5375" width="20.77734375" style="1" customWidth="1"/>
    <col min="5376" max="5376" width="13.21875" style="1" customWidth="1"/>
    <col min="5377" max="5377" width="11.77734375" style="1" customWidth="1"/>
    <col min="5378" max="5378" width="15.77734375" style="1" customWidth="1"/>
    <col min="5379" max="5379" width="11.21875" style="1" customWidth="1"/>
    <col min="5380" max="5380" width="12" style="1" customWidth="1"/>
    <col min="5381" max="5628" width="9.21875" style="1"/>
    <col min="5629" max="5629" width="6" style="1" customWidth="1"/>
    <col min="5630" max="5630" width="36.5546875" style="1" customWidth="1"/>
    <col min="5631" max="5631" width="20.77734375" style="1" customWidth="1"/>
    <col min="5632" max="5632" width="13.21875" style="1" customWidth="1"/>
    <col min="5633" max="5633" width="11.77734375" style="1" customWidth="1"/>
    <col min="5634" max="5634" width="15.77734375" style="1" customWidth="1"/>
    <col min="5635" max="5635" width="11.21875" style="1" customWidth="1"/>
    <col min="5636" max="5636" width="12" style="1" customWidth="1"/>
    <col min="5637" max="5884" width="9.21875" style="1"/>
    <col min="5885" max="5885" width="6" style="1" customWidth="1"/>
    <col min="5886" max="5886" width="36.5546875" style="1" customWidth="1"/>
    <col min="5887" max="5887" width="20.77734375" style="1" customWidth="1"/>
    <col min="5888" max="5888" width="13.21875" style="1" customWidth="1"/>
    <col min="5889" max="5889" width="11.77734375" style="1" customWidth="1"/>
    <col min="5890" max="5890" width="15.77734375" style="1" customWidth="1"/>
    <col min="5891" max="5891" width="11.21875" style="1" customWidth="1"/>
    <col min="5892" max="5892" width="12" style="1" customWidth="1"/>
    <col min="5893" max="6140" width="9.21875" style="1"/>
    <col min="6141" max="6141" width="6" style="1" customWidth="1"/>
    <col min="6142" max="6142" width="36.5546875" style="1" customWidth="1"/>
    <col min="6143" max="6143" width="20.77734375" style="1" customWidth="1"/>
    <col min="6144" max="6144" width="13.21875" style="1" customWidth="1"/>
    <col min="6145" max="6145" width="11.77734375" style="1" customWidth="1"/>
    <col min="6146" max="6146" width="15.77734375" style="1" customWidth="1"/>
    <col min="6147" max="6147" width="11.21875" style="1" customWidth="1"/>
    <col min="6148" max="6148" width="12" style="1" customWidth="1"/>
    <col min="6149" max="6396" width="9.21875" style="1"/>
    <col min="6397" max="6397" width="6" style="1" customWidth="1"/>
    <col min="6398" max="6398" width="36.5546875" style="1" customWidth="1"/>
    <col min="6399" max="6399" width="20.77734375" style="1" customWidth="1"/>
    <col min="6400" max="6400" width="13.21875" style="1" customWidth="1"/>
    <col min="6401" max="6401" width="11.77734375" style="1" customWidth="1"/>
    <col min="6402" max="6402" width="15.77734375" style="1" customWidth="1"/>
    <col min="6403" max="6403" width="11.21875" style="1" customWidth="1"/>
    <col min="6404" max="6404" width="12" style="1" customWidth="1"/>
    <col min="6405" max="6652" width="9.21875" style="1"/>
    <col min="6653" max="6653" width="6" style="1" customWidth="1"/>
    <col min="6654" max="6654" width="36.5546875" style="1" customWidth="1"/>
    <col min="6655" max="6655" width="20.77734375" style="1" customWidth="1"/>
    <col min="6656" max="6656" width="13.21875" style="1" customWidth="1"/>
    <col min="6657" max="6657" width="11.77734375" style="1" customWidth="1"/>
    <col min="6658" max="6658" width="15.77734375" style="1" customWidth="1"/>
    <col min="6659" max="6659" width="11.21875" style="1" customWidth="1"/>
    <col min="6660" max="6660" width="12" style="1" customWidth="1"/>
    <col min="6661" max="6908" width="9.21875" style="1"/>
    <col min="6909" max="6909" width="6" style="1" customWidth="1"/>
    <col min="6910" max="6910" width="36.5546875" style="1" customWidth="1"/>
    <col min="6911" max="6911" width="20.77734375" style="1" customWidth="1"/>
    <col min="6912" max="6912" width="13.21875" style="1" customWidth="1"/>
    <col min="6913" max="6913" width="11.77734375" style="1" customWidth="1"/>
    <col min="6914" max="6914" width="15.77734375" style="1" customWidth="1"/>
    <col min="6915" max="6915" width="11.21875" style="1" customWidth="1"/>
    <col min="6916" max="6916" width="12" style="1" customWidth="1"/>
    <col min="6917" max="7164" width="9.21875" style="1"/>
    <col min="7165" max="7165" width="6" style="1" customWidth="1"/>
    <col min="7166" max="7166" width="36.5546875" style="1" customWidth="1"/>
    <col min="7167" max="7167" width="20.77734375" style="1" customWidth="1"/>
    <col min="7168" max="7168" width="13.21875" style="1" customWidth="1"/>
    <col min="7169" max="7169" width="11.77734375" style="1" customWidth="1"/>
    <col min="7170" max="7170" width="15.77734375" style="1" customWidth="1"/>
    <col min="7171" max="7171" width="11.21875" style="1" customWidth="1"/>
    <col min="7172" max="7172" width="12" style="1" customWidth="1"/>
    <col min="7173" max="7420" width="9.21875" style="1"/>
    <col min="7421" max="7421" width="6" style="1" customWidth="1"/>
    <col min="7422" max="7422" width="36.5546875" style="1" customWidth="1"/>
    <col min="7423" max="7423" width="20.77734375" style="1" customWidth="1"/>
    <col min="7424" max="7424" width="13.21875" style="1" customWidth="1"/>
    <col min="7425" max="7425" width="11.77734375" style="1" customWidth="1"/>
    <col min="7426" max="7426" width="15.77734375" style="1" customWidth="1"/>
    <col min="7427" max="7427" width="11.21875" style="1" customWidth="1"/>
    <col min="7428" max="7428" width="12" style="1" customWidth="1"/>
    <col min="7429" max="7676" width="9.21875" style="1"/>
    <col min="7677" max="7677" width="6" style="1" customWidth="1"/>
    <col min="7678" max="7678" width="36.5546875" style="1" customWidth="1"/>
    <col min="7679" max="7679" width="20.77734375" style="1" customWidth="1"/>
    <col min="7680" max="7680" width="13.21875" style="1" customWidth="1"/>
    <col min="7681" max="7681" width="11.77734375" style="1" customWidth="1"/>
    <col min="7682" max="7682" width="15.77734375" style="1" customWidth="1"/>
    <col min="7683" max="7683" width="11.21875" style="1" customWidth="1"/>
    <col min="7684" max="7684" width="12" style="1" customWidth="1"/>
    <col min="7685" max="7932" width="9.21875" style="1"/>
    <col min="7933" max="7933" width="6" style="1" customWidth="1"/>
    <col min="7934" max="7934" width="36.5546875" style="1" customWidth="1"/>
    <col min="7935" max="7935" width="20.77734375" style="1" customWidth="1"/>
    <col min="7936" max="7936" width="13.21875" style="1" customWidth="1"/>
    <col min="7937" max="7937" width="11.77734375" style="1" customWidth="1"/>
    <col min="7938" max="7938" width="15.77734375" style="1" customWidth="1"/>
    <col min="7939" max="7939" width="11.21875" style="1" customWidth="1"/>
    <col min="7940" max="7940" width="12" style="1" customWidth="1"/>
    <col min="7941" max="8188" width="9.21875" style="1"/>
    <col min="8189" max="8189" width="6" style="1" customWidth="1"/>
    <col min="8190" max="8190" width="36.5546875" style="1" customWidth="1"/>
    <col min="8191" max="8191" width="20.77734375" style="1" customWidth="1"/>
    <col min="8192" max="8192" width="13.21875" style="1" customWidth="1"/>
    <col min="8193" max="8193" width="11.77734375" style="1" customWidth="1"/>
    <col min="8194" max="8194" width="15.77734375" style="1" customWidth="1"/>
    <col min="8195" max="8195" width="11.21875" style="1" customWidth="1"/>
    <col min="8196" max="8196" width="12" style="1" customWidth="1"/>
    <col min="8197" max="8444" width="9.21875" style="1"/>
    <col min="8445" max="8445" width="6" style="1" customWidth="1"/>
    <col min="8446" max="8446" width="36.5546875" style="1" customWidth="1"/>
    <col min="8447" max="8447" width="20.77734375" style="1" customWidth="1"/>
    <col min="8448" max="8448" width="13.21875" style="1" customWidth="1"/>
    <col min="8449" max="8449" width="11.77734375" style="1" customWidth="1"/>
    <col min="8450" max="8450" width="15.77734375" style="1" customWidth="1"/>
    <col min="8451" max="8451" width="11.21875" style="1" customWidth="1"/>
    <col min="8452" max="8452" width="12" style="1" customWidth="1"/>
    <col min="8453" max="8700" width="9.21875" style="1"/>
    <col min="8701" max="8701" width="6" style="1" customWidth="1"/>
    <col min="8702" max="8702" width="36.5546875" style="1" customWidth="1"/>
    <col min="8703" max="8703" width="20.77734375" style="1" customWidth="1"/>
    <col min="8704" max="8704" width="13.21875" style="1" customWidth="1"/>
    <col min="8705" max="8705" width="11.77734375" style="1" customWidth="1"/>
    <col min="8706" max="8706" width="15.77734375" style="1" customWidth="1"/>
    <col min="8707" max="8707" width="11.21875" style="1" customWidth="1"/>
    <col min="8708" max="8708" width="12" style="1" customWidth="1"/>
    <col min="8709" max="8956" width="9.21875" style="1"/>
    <col min="8957" max="8957" width="6" style="1" customWidth="1"/>
    <col min="8958" max="8958" width="36.5546875" style="1" customWidth="1"/>
    <col min="8959" max="8959" width="20.77734375" style="1" customWidth="1"/>
    <col min="8960" max="8960" width="13.21875" style="1" customWidth="1"/>
    <col min="8961" max="8961" width="11.77734375" style="1" customWidth="1"/>
    <col min="8962" max="8962" width="15.77734375" style="1" customWidth="1"/>
    <col min="8963" max="8963" width="11.21875" style="1" customWidth="1"/>
    <col min="8964" max="8964" width="12" style="1" customWidth="1"/>
    <col min="8965" max="9212" width="9.21875" style="1"/>
    <col min="9213" max="9213" width="6" style="1" customWidth="1"/>
    <col min="9214" max="9214" width="36.5546875" style="1" customWidth="1"/>
    <col min="9215" max="9215" width="20.77734375" style="1" customWidth="1"/>
    <col min="9216" max="9216" width="13.21875" style="1" customWidth="1"/>
    <col min="9217" max="9217" width="11.77734375" style="1" customWidth="1"/>
    <col min="9218" max="9218" width="15.77734375" style="1" customWidth="1"/>
    <col min="9219" max="9219" width="11.21875" style="1" customWidth="1"/>
    <col min="9220" max="9220" width="12" style="1" customWidth="1"/>
    <col min="9221" max="9468" width="9.21875" style="1"/>
    <col min="9469" max="9469" width="6" style="1" customWidth="1"/>
    <col min="9470" max="9470" width="36.5546875" style="1" customWidth="1"/>
    <col min="9471" max="9471" width="20.77734375" style="1" customWidth="1"/>
    <col min="9472" max="9472" width="13.21875" style="1" customWidth="1"/>
    <col min="9473" max="9473" width="11.77734375" style="1" customWidth="1"/>
    <col min="9474" max="9474" width="15.77734375" style="1" customWidth="1"/>
    <col min="9475" max="9475" width="11.21875" style="1" customWidth="1"/>
    <col min="9476" max="9476" width="12" style="1" customWidth="1"/>
    <col min="9477" max="9724" width="9.21875" style="1"/>
    <col min="9725" max="9725" width="6" style="1" customWidth="1"/>
    <col min="9726" max="9726" width="36.5546875" style="1" customWidth="1"/>
    <col min="9727" max="9727" width="20.77734375" style="1" customWidth="1"/>
    <col min="9728" max="9728" width="13.21875" style="1" customWidth="1"/>
    <col min="9729" max="9729" width="11.77734375" style="1" customWidth="1"/>
    <col min="9730" max="9730" width="15.77734375" style="1" customWidth="1"/>
    <col min="9731" max="9731" width="11.21875" style="1" customWidth="1"/>
    <col min="9732" max="9732" width="12" style="1" customWidth="1"/>
    <col min="9733" max="9980" width="9.21875" style="1"/>
    <col min="9981" max="9981" width="6" style="1" customWidth="1"/>
    <col min="9982" max="9982" width="36.5546875" style="1" customWidth="1"/>
    <col min="9983" max="9983" width="20.77734375" style="1" customWidth="1"/>
    <col min="9984" max="9984" width="13.21875" style="1" customWidth="1"/>
    <col min="9985" max="9985" width="11.77734375" style="1" customWidth="1"/>
    <col min="9986" max="9986" width="15.77734375" style="1" customWidth="1"/>
    <col min="9987" max="9987" width="11.21875" style="1" customWidth="1"/>
    <col min="9988" max="9988" width="12" style="1" customWidth="1"/>
    <col min="9989" max="10236" width="9.21875" style="1"/>
    <col min="10237" max="10237" width="6" style="1" customWidth="1"/>
    <col min="10238" max="10238" width="36.5546875" style="1" customWidth="1"/>
    <col min="10239" max="10239" width="20.77734375" style="1" customWidth="1"/>
    <col min="10240" max="10240" width="13.21875" style="1" customWidth="1"/>
    <col min="10241" max="10241" width="11.77734375" style="1" customWidth="1"/>
    <col min="10242" max="10242" width="15.77734375" style="1" customWidth="1"/>
    <col min="10243" max="10243" width="11.21875" style="1" customWidth="1"/>
    <col min="10244" max="10244" width="12" style="1" customWidth="1"/>
    <col min="10245" max="10492" width="9.21875" style="1"/>
    <col min="10493" max="10493" width="6" style="1" customWidth="1"/>
    <col min="10494" max="10494" width="36.5546875" style="1" customWidth="1"/>
    <col min="10495" max="10495" width="20.77734375" style="1" customWidth="1"/>
    <col min="10496" max="10496" width="13.21875" style="1" customWidth="1"/>
    <col min="10497" max="10497" width="11.77734375" style="1" customWidth="1"/>
    <col min="10498" max="10498" width="15.77734375" style="1" customWidth="1"/>
    <col min="10499" max="10499" width="11.21875" style="1" customWidth="1"/>
    <col min="10500" max="10500" width="12" style="1" customWidth="1"/>
    <col min="10501" max="10748" width="9.21875" style="1"/>
    <col min="10749" max="10749" width="6" style="1" customWidth="1"/>
    <col min="10750" max="10750" width="36.5546875" style="1" customWidth="1"/>
    <col min="10751" max="10751" width="20.77734375" style="1" customWidth="1"/>
    <col min="10752" max="10752" width="13.21875" style="1" customWidth="1"/>
    <col min="10753" max="10753" width="11.77734375" style="1" customWidth="1"/>
    <col min="10754" max="10754" width="15.77734375" style="1" customWidth="1"/>
    <col min="10755" max="10755" width="11.21875" style="1" customWidth="1"/>
    <col min="10756" max="10756" width="12" style="1" customWidth="1"/>
    <col min="10757" max="11004" width="9.21875" style="1"/>
    <col min="11005" max="11005" width="6" style="1" customWidth="1"/>
    <col min="11006" max="11006" width="36.5546875" style="1" customWidth="1"/>
    <col min="11007" max="11007" width="20.77734375" style="1" customWidth="1"/>
    <col min="11008" max="11008" width="13.21875" style="1" customWidth="1"/>
    <col min="11009" max="11009" width="11.77734375" style="1" customWidth="1"/>
    <col min="11010" max="11010" width="15.77734375" style="1" customWidth="1"/>
    <col min="11011" max="11011" width="11.21875" style="1" customWidth="1"/>
    <col min="11012" max="11012" width="12" style="1" customWidth="1"/>
    <col min="11013" max="11260" width="9.21875" style="1"/>
    <col min="11261" max="11261" width="6" style="1" customWidth="1"/>
    <col min="11262" max="11262" width="36.5546875" style="1" customWidth="1"/>
    <col min="11263" max="11263" width="20.77734375" style="1" customWidth="1"/>
    <col min="11264" max="11264" width="13.21875" style="1" customWidth="1"/>
    <col min="11265" max="11265" width="11.77734375" style="1" customWidth="1"/>
    <col min="11266" max="11266" width="15.77734375" style="1" customWidth="1"/>
    <col min="11267" max="11267" width="11.21875" style="1" customWidth="1"/>
    <col min="11268" max="11268" width="12" style="1" customWidth="1"/>
    <col min="11269" max="11516" width="9.21875" style="1"/>
    <col min="11517" max="11517" width="6" style="1" customWidth="1"/>
    <col min="11518" max="11518" width="36.5546875" style="1" customWidth="1"/>
    <col min="11519" max="11519" width="20.77734375" style="1" customWidth="1"/>
    <col min="11520" max="11520" width="13.21875" style="1" customWidth="1"/>
    <col min="11521" max="11521" width="11.77734375" style="1" customWidth="1"/>
    <col min="11522" max="11522" width="15.77734375" style="1" customWidth="1"/>
    <col min="11523" max="11523" width="11.21875" style="1" customWidth="1"/>
    <col min="11524" max="11524" width="12" style="1" customWidth="1"/>
    <col min="11525" max="11772" width="9.21875" style="1"/>
    <col min="11773" max="11773" width="6" style="1" customWidth="1"/>
    <col min="11774" max="11774" width="36.5546875" style="1" customWidth="1"/>
    <col min="11775" max="11775" width="20.77734375" style="1" customWidth="1"/>
    <col min="11776" max="11776" width="13.21875" style="1" customWidth="1"/>
    <col min="11777" max="11777" width="11.77734375" style="1" customWidth="1"/>
    <col min="11778" max="11778" width="15.77734375" style="1" customWidth="1"/>
    <col min="11779" max="11779" width="11.21875" style="1" customWidth="1"/>
    <col min="11780" max="11780" width="12" style="1" customWidth="1"/>
    <col min="11781" max="12028" width="9.21875" style="1"/>
    <col min="12029" max="12029" width="6" style="1" customWidth="1"/>
    <col min="12030" max="12030" width="36.5546875" style="1" customWidth="1"/>
    <col min="12031" max="12031" width="20.77734375" style="1" customWidth="1"/>
    <col min="12032" max="12032" width="13.21875" style="1" customWidth="1"/>
    <col min="12033" max="12033" width="11.77734375" style="1" customWidth="1"/>
    <col min="12034" max="12034" width="15.77734375" style="1" customWidth="1"/>
    <col min="12035" max="12035" width="11.21875" style="1" customWidth="1"/>
    <col min="12036" max="12036" width="12" style="1" customWidth="1"/>
    <col min="12037" max="12284" width="9.21875" style="1"/>
    <col min="12285" max="12285" width="6" style="1" customWidth="1"/>
    <col min="12286" max="12286" width="36.5546875" style="1" customWidth="1"/>
    <col min="12287" max="12287" width="20.77734375" style="1" customWidth="1"/>
    <col min="12288" max="12288" width="13.21875" style="1" customWidth="1"/>
    <col min="12289" max="12289" width="11.77734375" style="1" customWidth="1"/>
    <col min="12290" max="12290" width="15.77734375" style="1" customWidth="1"/>
    <col min="12291" max="12291" width="11.21875" style="1" customWidth="1"/>
    <col min="12292" max="12292" width="12" style="1" customWidth="1"/>
    <col min="12293" max="12540" width="9.21875" style="1"/>
    <col min="12541" max="12541" width="6" style="1" customWidth="1"/>
    <col min="12542" max="12542" width="36.5546875" style="1" customWidth="1"/>
    <col min="12543" max="12543" width="20.77734375" style="1" customWidth="1"/>
    <col min="12544" max="12544" width="13.21875" style="1" customWidth="1"/>
    <col min="12545" max="12545" width="11.77734375" style="1" customWidth="1"/>
    <col min="12546" max="12546" width="15.77734375" style="1" customWidth="1"/>
    <col min="12547" max="12547" width="11.21875" style="1" customWidth="1"/>
    <col min="12548" max="12548" width="12" style="1" customWidth="1"/>
    <col min="12549" max="12796" width="9.21875" style="1"/>
    <col min="12797" max="12797" width="6" style="1" customWidth="1"/>
    <col min="12798" max="12798" width="36.5546875" style="1" customWidth="1"/>
    <col min="12799" max="12799" width="20.77734375" style="1" customWidth="1"/>
    <col min="12800" max="12800" width="13.21875" style="1" customWidth="1"/>
    <col min="12801" max="12801" width="11.77734375" style="1" customWidth="1"/>
    <col min="12802" max="12802" width="15.77734375" style="1" customWidth="1"/>
    <col min="12803" max="12803" width="11.21875" style="1" customWidth="1"/>
    <col min="12804" max="12804" width="12" style="1" customWidth="1"/>
    <col min="12805" max="13052" width="9.21875" style="1"/>
    <col min="13053" max="13053" width="6" style="1" customWidth="1"/>
    <col min="13054" max="13054" width="36.5546875" style="1" customWidth="1"/>
    <col min="13055" max="13055" width="20.77734375" style="1" customWidth="1"/>
    <col min="13056" max="13056" width="13.21875" style="1" customWidth="1"/>
    <col min="13057" max="13057" width="11.77734375" style="1" customWidth="1"/>
    <col min="13058" max="13058" width="15.77734375" style="1" customWidth="1"/>
    <col min="13059" max="13059" width="11.21875" style="1" customWidth="1"/>
    <col min="13060" max="13060" width="12" style="1" customWidth="1"/>
    <col min="13061" max="13308" width="9.21875" style="1"/>
    <col min="13309" max="13309" width="6" style="1" customWidth="1"/>
    <col min="13310" max="13310" width="36.5546875" style="1" customWidth="1"/>
    <col min="13311" max="13311" width="20.77734375" style="1" customWidth="1"/>
    <col min="13312" max="13312" width="13.21875" style="1" customWidth="1"/>
    <col min="13313" max="13313" width="11.77734375" style="1" customWidth="1"/>
    <col min="13314" max="13314" width="15.77734375" style="1" customWidth="1"/>
    <col min="13315" max="13315" width="11.21875" style="1" customWidth="1"/>
    <col min="13316" max="13316" width="12" style="1" customWidth="1"/>
    <col min="13317" max="13564" width="9.21875" style="1"/>
    <col min="13565" max="13565" width="6" style="1" customWidth="1"/>
    <col min="13566" max="13566" width="36.5546875" style="1" customWidth="1"/>
    <col min="13567" max="13567" width="20.77734375" style="1" customWidth="1"/>
    <col min="13568" max="13568" width="13.21875" style="1" customWidth="1"/>
    <col min="13569" max="13569" width="11.77734375" style="1" customWidth="1"/>
    <col min="13570" max="13570" width="15.77734375" style="1" customWidth="1"/>
    <col min="13571" max="13571" width="11.21875" style="1" customWidth="1"/>
    <col min="13572" max="13572" width="12" style="1" customWidth="1"/>
    <col min="13573" max="13820" width="9.21875" style="1"/>
    <col min="13821" max="13821" width="6" style="1" customWidth="1"/>
    <col min="13822" max="13822" width="36.5546875" style="1" customWidth="1"/>
    <col min="13823" max="13823" width="20.77734375" style="1" customWidth="1"/>
    <col min="13824" max="13824" width="13.21875" style="1" customWidth="1"/>
    <col min="13825" max="13825" width="11.77734375" style="1" customWidth="1"/>
    <col min="13826" max="13826" width="15.77734375" style="1" customWidth="1"/>
    <col min="13827" max="13827" width="11.21875" style="1" customWidth="1"/>
    <col min="13828" max="13828" width="12" style="1" customWidth="1"/>
    <col min="13829" max="14076" width="9.21875" style="1"/>
    <col min="14077" max="14077" width="6" style="1" customWidth="1"/>
    <col min="14078" max="14078" width="36.5546875" style="1" customWidth="1"/>
    <col min="14079" max="14079" width="20.77734375" style="1" customWidth="1"/>
    <col min="14080" max="14080" width="13.21875" style="1" customWidth="1"/>
    <col min="14081" max="14081" width="11.77734375" style="1" customWidth="1"/>
    <col min="14082" max="14082" width="15.77734375" style="1" customWidth="1"/>
    <col min="14083" max="14083" width="11.21875" style="1" customWidth="1"/>
    <col min="14084" max="14084" width="12" style="1" customWidth="1"/>
    <col min="14085" max="14332" width="9.21875" style="1"/>
    <col min="14333" max="14333" width="6" style="1" customWidth="1"/>
    <col min="14334" max="14334" width="36.5546875" style="1" customWidth="1"/>
    <col min="14335" max="14335" width="20.77734375" style="1" customWidth="1"/>
    <col min="14336" max="14336" width="13.21875" style="1" customWidth="1"/>
    <col min="14337" max="14337" width="11.77734375" style="1" customWidth="1"/>
    <col min="14338" max="14338" width="15.77734375" style="1" customWidth="1"/>
    <col min="14339" max="14339" width="11.21875" style="1" customWidth="1"/>
    <col min="14340" max="14340" width="12" style="1" customWidth="1"/>
    <col min="14341" max="14588" width="9.21875" style="1"/>
    <col min="14589" max="14589" width="6" style="1" customWidth="1"/>
    <col min="14590" max="14590" width="36.5546875" style="1" customWidth="1"/>
    <col min="14591" max="14591" width="20.77734375" style="1" customWidth="1"/>
    <col min="14592" max="14592" width="13.21875" style="1" customWidth="1"/>
    <col min="14593" max="14593" width="11.77734375" style="1" customWidth="1"/>
    <col min="14594" max="14594" width="15.77734375" style="1" customWidth="1"/>
    <col min="14595" max="14595" width="11.21875" style="1" customWidth="1"/>
    <col min="14596" max="14596" width="12" style="1" customWidth="1"/>
    <col min="14597" max="14844" width="9.21875" style="1"/>
    <col min="14845" max="14845" width="6" style="1" customWidth="1"/>
    <col min="14846" max="14846" width="36.5546875" style="1" customWidth="1"/>
    <col min="14847" max="14847" width="20.77734375" style="1" customWidth="1"/>
    <col min="14848" max="14848" width="13.21875" style="1" customWidth="1"/>
    <col min="14849" max="14849" width="11.77734375" style="1" customWidth="1"/>
    <col min="14850" max="14850" width="15.77734375" style="1" customWidth="1"/>
    <col min="14851" max="14851" width="11.21875" style="1" customWidth="1"/>
    <col min="14852" max="14852" width="12" style="1" customWidth="1"/>
    <col min="14853" max="15100" width="9.21875" style="1"/>
    <col min="15101" max="15101" width="6" style="1" customWidth="1"/>
    <col min="15102" max="15102" width="36.5546875" style="1" customWidth="1"/>
    <col min="15103" max="15103" width="20.77734375" style="1" customWidth="1"/>
    <col min="15104" max="15104" width="13.21875" style="1" customWidth="1"/>
    <col min="15105" max="15105" width="11.77734375" style="1" customWidth="1"/>
    <col min="15106" max="15106" width="15.77734375" style="1" customWidth="1"/>
    <col min="15107" max="15107" width="11.21875" style="1" customWidth="1"/>
    <col min="15108" max="15108" width="12" style="1" customWidth="1"/>
    <col min="15109" max="15356" width="9.21875" style="1"/>
    <col min="15357" max="15357" width="6" style="1" customWidth="1"/>
    <col min="15358" max="15358" width="36.5546875" style="1" customWidth="1"/>
    <col min="15359" max="15359" width="20.77734375" style="1" customWidth="1"/>
    <col min="15360" max="15360" width="13.21875" style="1" customWidth="1"/>
    <col min="15361" max="15361" width="11.77734375" style="1" customWidth="1"/>
    <col min="15362" max="15362" width="15.77734375" style="1" customWidth="1"/>
    <col min="15363" max="15363" width="11.21875" style="1" customWidth="1"/>
    <col min="15364" max="15364" width="12" style="1" customWidth="1"/>
    <col min="15365" max="15612" width="9.21875" style="1"/>
    <col min="15613" max="15613" width="6" style="1" customWidth="1"/>
    <col min="15614" max="15614" width="36.5546875" style="1" customWidth="1"/>
    <col min="15615" max="15615" width="20.77734375" style="1" customWidth="1"/>
    <col min="15616" max="15616" width="13.21875" style="1" customWidth="1"/>
    <col min="15617" max="15617" width="11.77734375" style="1" customWidth="1"/>
    <col min="15618" max="15618" width="15.77734375" style="1" customWidth="1"/>
    <col min="15619" max="15619" width="11.21875" style="1" customWidth="1"/>
    <col min="15620" max="15620" width="12" style="1" customWidth="1"/>
    <col min="15621" max="15868" width="9.21875" style="1"/>
    <col min="15869" max="15869" width="6" style="1" customWidth="1"/>
    <col min="15870" max="15870" width="36.5546875" style="1" customWidth="1"/>
    <col min="15871" max="15871" width="20.77734375" style="1" customWidth="1"/>
    <col min="15872" max="15872" width="13.21875" style="1" customWidth="1"/>
    <col min="15873" max="15873" width="11.77734375" style="1" customWidth="1"/>
    <col min="15874" max="15874" width="15.77734375" style="1" customWidth="1"/>
    <col min="15875" max="15875" width="11.21875" style="1" customWidth="1"/>
    <col min="15876" max="15876" width="12" style="1" customWidth="1"/>
    <col min="15877" max="16124" width="9.21875" style="1"/>
    <col min="16125" max="16125" width="6" style="1" customWidth="1"/>
    <col min="16126" max="16126" width="36.5546875" style="1" customWidth="1"/>
    <col min="16127" max="16127" width="20.77734375" style="1" customWidth="1"/>
    <col min="16128" max="16128" width="13.21875" style="1" customWidth="1"/>
    <col min="16129" max="16129" width="11.77734375" style="1" customWidth="1"/>
    <col min="16130" max="16130" width="15.77734375" style="1" customWidth="1"/>
    <col min="16131" max="16131" width="11.21875" style="1" customWidth="1"/>
    <col min="16132" max="16132" width="12" style="1" customWidth="1"/>
    <col min="16133" max="16384" width="9.21875" style="1"/>
  </cols>
  <sheetData>
    <row r="1" spans="1:8" ht="13.8" x14ac:dyDescent="0.25">
      <c r="H1" s="46" t="s">
        <v>52</v>
      </c>
    </row>
    <row r="2" spans="1:8" ht="13.8" x14ac:dyDescent="0.25">
      <c r="H2" s="47" t="s">
        <v>28</v>
      </c>
    </row>
    <row r="3" spans="1:8" ht="13.8" x14ac:dyDescent="0.25">
      <c r="H3" s="47" t="s">
        <v>29</v>
      </c>
    </row>
    <row r="4" spans="1:8" ht="13.8" x14ac:dyDescent="0.25">
      <c r="H4" s="47" t="s">
        <v>30</v>
      </c>
    </row>
    <row r="6" spans="1:8" ht="17.399999999999999" x14ac:dyDescent="0.3">
      <c r="B6" s="51" t="s">
        <v>36</v>
      </c>
    </row>
    <row r="8" spans="1:8" ht="48.6" customHeight="1" x14ac:dyDescent="0.25">
      <c r="A8" s="76" t="s">
        <v>51</v>
      </c>
      <c r="B8" s="76"/>
      <c r="C8" s="76"/>
      <c r="D8" s="76"/>
      <c r="E8" s="76"/>
      <c r="F8" s="76"/>
      <c r="G8" s="76"/>
      <c r="H8" s="76"/>
    </row>
    <row r="9" spans="1:8" s="63" customFormat="1" ht="17.25" customHeight="1" x14ac:dyDescent="0.25">
      <c r="A9" s="64"/>
      <c r="B9" s="64"/>
      <c r="C9" s="64"/>
      <c r="D9" s="64"/>
      <c r="E9" s="64"/>
      <c r="F9" s="64"/>
      <c r="G9" s="64"/>
      <c r="H9" s="64"/>
    </row>
    <row r="10" spans="1:8" s="2" customFormat="1" ht="66.75" customHeight="1" x14ac:dyDescent="0.25">
      <c r="A10" s="4" t="s">
        <v>7</v>
      </c>
      <c r="B10" s="10" t="s">
        <v>9</v>
      </c>
      <c r="C10" s="10" t="s">
        <v>8</v>
      </c>
      <c r="D10" s="10" t="s">
        <v>31</v>
      </c>
      <c r="E10" s="10" t="s">
        <v>32</v>
      </c>
      <c r="F10" s="48" t="s">
        <v>33</v>
      </c>
      <c r="G10" s="25" t="s">
        <v>34</v>
      </c>
      <c r="H10" s="5" t="s">
        <v>35</v>
      </c>
    </row>
    <row r="11" spans="1:8" s="8" customFormat="1" ht="21.75" customHeight="1" x14ac:dyDescent="0.25">
      <c r="A11" s="69" t="s">
        <v>10</v>
      </c>
      <c r="B11" s="69"/>
      <c r="C11" s="69"/>
      <c r="D11" s="62"/>
      <c r="E11" s="62"/>
      <c r="F11" s="49">
        <f>SUM(F12:F44)</f>
        <v>8393.56</v>
      </c>
      <c r="G11" s="49">
        <f>SUM(G12:G44)</f>
        <v>1977.4899999999996</v>
      </c>
      <c r="H11" s="49">
        <f>SUM(H12:H44)</f>
        <v>10371.049999999999</v>
      </c>
    </row>
    <row r="12" spans="1:8" s="3" customFormat="1" ht="15.75" customHeight="1" x14ac:dyDescent="0.25">
      <c r="A12" s="50"/>
      <c r="B12" s="54" t="s">
        <v>36</v>
      </c>
      <c r="C12" s="55"/>
      <c r="D12" s="56"/>
      <c r="E12" s="56"/>
      <c r="F12" s="57"/>
      <c r="G12" s="57"/>
      <c r="H12" s="57"/>
    </row>
    <row r="13" spans="1:8" s="21" customFormat="1" x14ac:dyDescent="0.25">
      <c r="A13" s="11">
        <v>1</v>
      </c>
      <c r="B13" s="58" t="s">
        <v>37</v>
      </c>
      <c r="C13" s="58" t="s">
        <v>38</v>
      </c>
      <c r="D13" s="27">
        <f t="shared" ref="D13:D36" si="0">F13/E13%</f>
        <v>655.04999999999995</v>
      </c>
      <c r="E13" s="45">
        <v>20</v>
      </c>
      <c r="F13" s="27">
        <v>131.01</v>
      </c>
      <c r="G13" s="30">
        <f>ROUND(F13*23.59%,2)-0.01</f>
        <v>30.9</v>
      </c>
      <c r="H13" s="13">
        <f t="shared" ref="H13:H36" si="1">F13+G13</f>
        <v>161.91</v>
      </c>
    </row>
    <row r="14" spans="1:8" s="21" customFormat="1" x14ac:dyDescent="0.25">
      <c r="A14" s="11">
        <v>2</v>
      </c>
      <c r="B14" s="58" t="s">
        <v>37</v>
      </c>
      <c r="C14" s="58" t="s">
        <v>38</v>
      </c>
      <c r="D14" s="27">
        <f t="shared" si="0"/>
        <v>770.65</v>
      </c>
      <c r="E14" s="45">
        <v>20</v>
      </c>
      <c r="F14" s="27">
        <v>154.13</v>
      </c>
      <c r="G14" s="30">
        <f>ROUND(F14*23.59%,2)-0.01</f>
        <v>36.35</v>
      </c>
      <c r="H14" s="13">
        <f t="shared" si="1"/>
        <v>190.48</v>
      </c>
    </row>
    <row r="15" spans="1:8" s="21" customFormat="1" x14ac:dyDescent="0.25">
      <c r="A15" s="11">
        <v>3</v>
      </c>
      <c r="B15" s="58" t="s">
        <v>37</v>
      </c>
      <c r="C15" s="58" t="s">
        <v>38</v>
      </c>
      <c r="D15" s="27">
        <f t="shared" si="0"/>
        <v>346.79999999999995</v>
      </c>
      <c r="E15" s="45">
        <v>20</v>
      </c>
      <c r="F15" s="27">
        <v>69.36</v>
      </c>
      <c r="G15" s="30">
        <f>ROUND(F15*23.59%,2)</f>
        <v>16.36</v>
      </c>
      <c r="H15" s="13">
        <f t="shared" si="1"/>
        <v>85.72</v>
      </c>
    </row>
    <row r="16" spans="1:8" s="21" customFormat="1" x14ac:dyDescent="0.25">
      <c r="A16" s="11">
        <v>4</v>
      </c>
      <c r="B16" s="58" t="s">
        <v>37</v>
      </c>
      <c r="C16" s="58" t="s">
        <v>38</v>
      </c>
      <c r="D16" s="27">
        <f t="shared" si="0"/>
        <v>423.9</v>
      </c>
      <c r="E16" s="45">
        <v>20</v>
      </c>
      <c r="F16" s="27">
        <v>84.78</v>
      </c>
      <c r="G16" s="30">
        <f>ROUND(F16*23.59%,2)</f>
        <v>20</v>
      </c>
      <c r="H16" s="13">
        <f t="shared" si="1"/>
        <v>104.78</v>
      </c>
    </row>
    <row r="17" spans="1:8" s="21" customFormat="1" x14ac:dyDescent="0.25">
      <c r="A17" s="11">
        <v>5</v>
      </c>
      <c r="B17" s="58" t="s">
        <v>37</v>
      </c>
      <c r="C17" s="58" t="s">
        <v>38</v>
      </c>
      <c r="D17" s="27">
        <f t="shared" si="0"/>
        <v>770.66666666666663</v>
      </c>
      <c r="E17" s="45">
        <v>30</v>
      </c>
      <c r="F17" s="27">
        <v>231.2</v>
      </c>
      <c r="G17" s="30">
        <f>ROUND(F17*23.59%,2)</f>
        <v>54.54</v>
      </c>
      <c r="H17" s="13">
        <f t="shared" si="1"/>
        <v>285.74</v>
      </c>
    </row>
    <row r="18" spans="1:8" s="21" customFormat="1" x14ac:dyDescent="0.25">
      <c r="A18" s="11">
        <v>6</v>
      </c>
      <c r="B18" s="58" t="s">
        <v>37</v>
      </c>
      <c r="C18" s="58" t="s">
        <v>38</v>
      </c>
      <c r="D18" s="27">
        <f t="shared" si="0"/>
        <v>500.90000000000003</v>
      </c>
      <c r="E18" s="45">
        <v>20</v>
      </c>
      <c r="F18" s="27">
        <v>100.18</v>
      </c>
      <c r="G18" s="30">
        <f>ROUND(F18*23.59%,2)</f>
        <v>23.63</v>
      </c>
      <c r="H18" s="13">
        <f t="shared" si="1"/>
        <v>123.81</v>
      </c>
    </row>
    <row r="19" spans="1:8" s="21" customFormat="1" x14ac:dyDescent="0.25">
      <c r="A19" s="11">
        <v>7</v>
      </c>
      <c r="B19" s="58" t="s">
        <v>37</v>
      </c>
      <c r="C19" s="58" t="s">
        <v>38</v>
      </c>
      <c r="D19" s="27">
        <f t="shared" si="0"/>
        <v>770.65</v>
      </c>
      <c r="E19" s="45">
        <v>20</v>
      </c>
      <c r="F19" s="27">
        <v>154.13</v>
      </c>
      <c r="G19" s="30">
        <f>ROUND(F19*21.94%,2)</f>
        <v>33.82</v>
      </c>
      <c r="H19" s="13">
        <f t="shared" si="1"/>
        <v>187.95</v>
      </c>
    </row>
    <row r="20" spans="1:8" s="21" customFormat="1" x14ac:dyDescent="0.25">
      <c r="A20" s="11">
        <v>8</v>
      </c>
      <c r="B20" s="58" t="s">
        <v>37</v>
      </c>
      <c r="C20" s="58" t="s">
        <v>38</v>
      </c>
      <c r="D20" s="27">
        <f t="shared" si="0"/>
        <v>154.14999999999998</v>
      </c>
      <c r="E20" s="45">
        <v>20</v>
      </c>
      <c r="F20" s="27">
        <v>30.83</v>
      </c>
      <c r="G20" s="30">
        <f t="shared" ref="G20:G35" si="2">ROUND(F20*23.59%,2)</f>
        <v>7.27</v>
      </c>
      <c r="H20" s="13">
        <f t="shared" si="1"/>
        <v>38.099999999999994</v>
      </c>
    </row>
    <row r="21" spans="1:8" s="21" customFormat="1" ht="26.4" x14ac:dyDescent="0.25">
      <c r="A21" s="11">
        <v>9</v>
      </c>
      <c r="B21" s="58" t="s">
        <v>37</v>
      </c>
      <c r="C21" s="58" t="s">
        <v>47</v>
      </c>
      <c r="D21" s="27">
        <f t="shared" si="0"/>
        <v>1381.9999999999998</v>
      </c>
      <c r="E21" s="45">
        <v>20</v>
      </c>
      <c r="F21" s="27">
        <v>276.39999999999998</v>
      </c>
      <c r="G21" s="30">
        <f t="shared" si="2"/>
        <v>65.2</v>
      </c>
      <c r="H21" s="13">
        <f t="shared" si="1"/>
        <v>341.59999999999997</v>
      </c>
    </row>
    <row r="22" spans="1:8" s="21" customFormat="1" x14ac:dyDescent="0.25">
      <c r="A22" s="11">
        <v>10</v>
      </c>
      <c r="B22" s="58" t="s">
        <v>37</v>
      </c>
      <c r="C22" s="58" t="s">
        <v>38</v>
      </c>
      <c r="D22" s="27">
        <f t="shared" si="0"/>
        <v>900</v>
      </c>
      <c r="E22" s="45">
        <v>20</v>
      </c>
      <c r="F22" s="27">
        <v>180</v>
      </c>
      <c r="G22" s="30">
        <f t="shared" si="2"/>
        <v>42.46</v>
      </c>
      <c r="H22" s="13">
        <f t="shared" si="1"/>
        <v>222.46</v>
      </c>
    </row>
    <row r="23" spans="1:8" s="21" customFormat="1" x14ac:dyDescent="0.25">
      <c r="A23" s="11">
        <v>11</v>
      </c>
      <c r="B23" s="58" t="s">
        <v>37</v>
      </c>
      <c r="C23" s="58" t="s">
        <v>39</v>
      </c>
      <c r="D23" s="27">
        <f t="shared" si="0"/>
        <v>740</v>
      </c>
      <c r="E23" s="45">
        <v>20</v>
      </c>
      <c r="F23" s="27">
        <v>148</v>
      </c>
      <c r="G23" s="30">
        <f>ROUND(F23*23.59%,2)+0.01</f>
        <v>34.919999999999995</v>
      </c>
      <c r="H23" s="13">
        <f t="shared" si="1"/>
        <v>182.92</v>
      </c>
    </row>
    <row r="24" spans="1:8" s="21" customFormat="1" x14ac:dyDescent="0.25">
      <c r="A24" s="11">
        <v>12</v>
      </c>
      <c r="B24" s="58" t="s">
        <v>37</v>
      </c>
      <c r="C24" s="58" t="s">
        <v>39</v>
      </c>
      <c r="D24" s="27">
        <f t="shared" si="0"/>
        <v>370</v>
      </c>
      <c r="E24" s="45">
        <v>20</v>
      </c>
      <c r="F24" s="27">
        <v>74</v>
      </c>
      <c r="G24" s="30">
        <f t="shared" si="2"/>
        <v>17.46</v>
      </c>
      <c r="H24" s="13">
        <f t="shared" si="1"/>
        <v>91.460000000000008</v>
      </c>
    </row>
    <row r="25" spans="1:8" s="21" customFormat="1" ht="39.6" x14ac:dyDescent="0.25">
      <c r="A25" s="11">
        <v>13</v>
      </c>
      <c r="B25" s="58" t="s">
        <v>40</v>
      </c>
      <c r="C25" s="58" t="s">
        <v>41</v>
      </c>
      <c r="D25" s="27">
        <f t="shared" si="0"/>
        <v>1510.2</v>
      </c>
      <c r="E25" s="45">
        <v>40</v>
      </c>
      <c r="F25" s="27">
        <v>604.08000000000004</v>
      </c>
      <c r="G25" s="30">
        <f t="shared" si="2"/>
        <v>142.5</v>
      </c>
      <c r="H25" s="13">
        <f t="shared" si="1"/>
        <v>746.58</v>
      </c>
    </row>
    <row r="26" spans="1:8" s="21" customFormat="1" ht="52.8" x14ac:dyDescent="0.25">
      <c r="A26" s="11">
        <v>14</v>
      </c>
      <c r="B26" s="58" t="s">
        <v>40</v>
      </c>
      <c r="C26" s="58" t="s">
        <v>42</v>
      </c>
      <c r="D26" s="27">
        <f t="shared" si="0"/>
        <v>1441.9999999999998</v>
      </c>
      <c r="E26" s="45">
        <v>40</v>
      </c>
      <c r="F26" s="27">
        <v>576.79999999999995</v>
      </c>
      <c r="G26" s="30">
        <f t="shared" si="2"/>
        <v>136.07</v>
      </c>
      <c r="H26" s="13">
        <f t="shared" si="1"/>
        <v>712.86999999999989</v>
      </c>
    </row>
    <row r="27" spans="1:8" s="21" customFormat="1" ht="52.8" x14ac:dyDescent="0.25">
      <c r="A27" s="11">
        <v>15</v>
      </c>
      <c r="B27" s="58" t="s">
        <v>40</v>
      </c>
      <c r="C27" s="58" t="s">
        <v>42</v>
      </c>
      <c r="D27" s="27">
        <f t="shared" si="0"/>
        <v>1441.9999999999998</v>
      </c>
      <c r="E27" s="45">
        <v>40</v>
      </c>
      <c r="F27" s="27">
        <v>576.79999999999995</v>
      </c>
      <c r="G27" s="30">
        <f t="shared" si="2"/>
        <v>136.07</v>
      </c>
      <c r="H27" s="13">
        <f t="shared" si="1"/>
        <v>712.86999999999989</v>
      </c>
    </row>
    <row r="28" spans="1:8" s="21" customFormat="1" x14ac:dyDescent="0.25">
      <c r="A28" s="11">
        <v>16</v>
      </c>
      <c r="B28" s="58" t="s">
        <v>40</v>
      </c>
      <c r="C28" s="58" t="s">
        <v>43</v>
      </c>
      <c r="D28" s="27">
        <f t="shared" si="0"/>
        <v>1015</v>
      </c>
      <c r="E28" s="45">
        <v>40</v>
      </c>
      <c r="F28" s="27">
        <v>406</v>
      </c>
      <c r="G28" s="30">
        <f>ROUND(F28*23.59%,2)-0.01</f>
        <v>95.77</v>
      </c>
      <c r="H28" s="13">
        <f t="shared" si="1"/>
        <v>501.77</v>
      </c>
    </row>
    <row r="29" spans="1:8" s="21" customFormat="1" x14ac:dyDescent="0.25">
      <c r="A29" s="11">
        <v>17</v>
      </c>
      <c r="B29" s="58" t="s">
        <v>40</v>
      </c>
      <c r="C29" s="58" t="s">
        <v>43</v>
      </c>
      <c r="D29" s="27">
        <f t="shared" si="0"/>
        <v>964.24999999999989</v>
      </c>
      <c r="E29" s="45">
        <v>40</v>
      </c>
      <c r="F29" s="27">
        <v>385.7</v>
      </c>
      <c r="G29" s="30">
        <f>ROUND(F29*23.59%,2)-0.01</f>
        <v>90.97999999999999</v>
      </c>
      <c r="H29" s="13">
        <f t="shared" si="1"/>
        <v>476.67999999999995</v>
      </c>
    </row>
    <row r="30" spans="1:8" s="21" customFormat="1" x14ac:dyDescent="0.25">
      <c r="A30" s="11">
        <v>18</v>
      </c>
      <c r="B30" s="58" t="s">
        <v>40</v>
      </c>
      <c r="C30" s="58" t="s">
        <v>43</v>
      </c>
      <c r="D30" s="27">
        <f t="shared" si="0"/>
        <v>1015</v>
      </c>
      <c r="E30" s="45">
        <v>40</v>
      </c>
      <c r="F30" s="27">
        <v>406</v>
      </c>
      <c r="G30" s="30">
        <f t="shared" si="2"/>
        <v>95.78</v>
      </c>
      <c r="H30" s="13">
        <f t="shared" si="1"/>
        <v>501.78</v>
      </c>
    </row>
    <row r="31" spans="1:8" s="21" customFormat="1" x14ac:dyDescent="0.25">
      <c r="A31" s="11">
        <v>19</v>
      </c>
      <c r="B31" s="58" t="s">
        <v>40</v>
      </c>
      <c r="C31" s="58" t="s">
        <v>43</v>
      </c>
      <c r="D31" s="27">
        <f t="shared" si="0"/>
        <v>1015</v>
      </c>
      <c r="E31" s="45">
        <v>40</v>
      </c>
      <c r="F31" s="27">
        <v>406</v>
      </c>
      <c r="G31" s="30">
        <f t="shared" si="2"/>
        <v>95.78</v>
      </c>
      <c r="H31" s="13">
        <f t="shared" si="1"/>
        <v>501.78</v>
      </c>
    </row>
    <row r="32" spans="1:8" s="21" customFormat="1" x14ac:dyDescent="0.25">
      <c r="A32" s="11">
        <v>20</v>
      </c>
      <c r="B32" s="58" t="s">
        <v>40</v>
      </c>
      <c r="C32" s="58" t="s">
        <v>43</v>
      </c>
      <c r="D32" s="27">
        <f t="shared" si="0"/>
        <v>609</v>
      </c>
      <c r="E32" s="45">
        <v>40</v>
      </c>
      <c r="F32" s="27">
        <v>243.6</v>
      </c>
      <c r="G32" s="30">
        <f t="shared" si="2"/>
        <v>57.47</v>
      </c>
      <c r="H32" s="13">
        <f t="shared" si="1"/>
        <v>301.07</v>
      </c>
    </row>
    <row r="33" spans="1:9" s="21" customFormat="1" x14ac:dyDescent="0.25">
      <c r="A33" s="11">
        <v>21</v>
      </c>
      <c r="B33" s="58" t="s">
        <v>40</v>
      </c>
      <c r="C33" s="58" t="s">
        <v>43</v>
      </c>
      <c r="D33" s="27">
        <f t="shared" si="0"/>
        <v>761.25</v>
      </c>
      <c r="E33" s="45">
        <v>40</v>
      </c>
      <c r="F33" s="27">
        <v>304.5</v>
      </c>
      <c r="G33" s="30">
        <f t="shared" si="2"/>
        <v>71.83</v>
      </c>
      <c r="H33" s="13">
        <f t="shared" si="1"/>
        <v>376.33</v>
      </c>
    </row>
    <row r="34" spans="1:9" s="21" customFormat="1" x14ac:dyDescent="0.25">
      <c r="A34" s="11">
        <v>22</v>
      </c>
      <c r="B34" s="58" t="s">
        <v>40</v>
      </c>
      <c r="C34" s="58" t="s">
        <v>43</v>
      </c>
      <c r="D34" s="27">
        <f t="shared" si="0"/>
        <v>659.74999999999989</v>
      </c>
      <c r="E34" s="45">
        <v>40</v>
      </c>
      <c r="F34" s="27">
        <v>263.89999999999998</v>
      </c>
      <c r="G34" s="30">
        <f>ROUND(F34*23.59%,2)+0.01</f>
        <v>62.26</v>
      </c>
      <c r="H34" s="13">
        <f t="shared" si="1"/>
        <v>326.15999999999997</v>
      </c>
    </row>
    <row r="35" spans="1:9" s="21" customFormat="1" x14ac:dyDescent="0.25">
      <c r="A35" s="11">
        <v>23</v>
      </c>
      <c r="B35" s="58" t="s">
        <v>40</v>
      </c>
      <c r="C35" s="58" t="s">
        <v>39</v>
      </c>
      <c r="D35" s="27">
        <f t="shared" si="0"/>
        <v>925</v>
      </c>
      <c r="E35" s="45">
        <v>40</v>
      </c>
      <c r="F35" s="27">
        <v>370</v>
      </c>
      <c r="G35" s="30">
        <f t="shared" si="2"/>
        <v>87.28</v>
      </c>
      <c r="H35" s="13">
        <f t="shared" si="1"/>
        <v>457.28</v>
      </c>
    </row>
    <row r="36" spans="1:9" s="21" customFormat="1" x14ac:dyDescent="0.25">
      <c r="A36" s="11">
        <v>24</v>
      </c>
      <c r="B36" s="58" t="s">
        <v>40</v>
      </c>
      <c r="C36" s="58" t="s">
        <v>44</v>
      </c>
      <c r="D36" s="27">
        <f t="shared" si="0"/>
        <v>846.6</v>
      </c>
      <c r="E36" s="45">
        <v>30</v>
      </c>
      <c r="F36" s="27">
        <v>253.98</v>
      </c>
      <c r="G36" s="30">
        <f>ROUND(F36*23.59%,2)</f>
        <v>59.91</v>
      </c>
      <c r="H36" s="13">
        <f t="shared" si="1"/>
        <v>313.89</v>
      </c>
    </row>
    <row r="37" spans="1:9" s="21" customFormat="1" ht="30" customHeight="1" x14ac:dyDescent="0.25">
      <c r="A37" s="52"/>
      <c r="B37" s="59" t="s">
        <v>45</v>
      </c>
      <c r="C37" s="59"/>
      <c r="D37" s="60"/>
      <c r="E37" s="53"/>
      <c r="F37" s="53"/>
      <c r="G37" s="50"/>
      <c r="H37" s="50"/>
    </row>
    <row r="38" spans="1:9" s="21" customFormat="1" ht="30" customHeight="1" x14ac:dyDescent="0.25">
      <c r="A38" s="11">
        <v>25</v>
      </c>
      <c r="B38" s="61" t="s">
        <v>46</v>
      </c>
      <c r="C38" s="58" t="s">
        <v>49</v>
      </c>
      <c r="D38" s="65">
        <v>164.7</v>
      </c>
      <c r="E38" s="66">
        <v>40</v>
      </c>
      <c r="F38" s="65">
        <v>65.88</v>
      </c>
      <c r="G38" s="67">
        <f>ROUND(F38*23.59%,2)</f>
        <v>15.54</v>
      </c>
      <c r="H38" s="68">
        <f t="shared" ref="H38:H44" si="3">F38+G38</f>
        <v>81.419999999999987</v>
      </c>
    </row>
    <row r="39" spans="1:9" s="21" customFormat="1" ht="39" customHeight="1" x14ac:dyDescent="0.25">
      <c r="A39" s="70">
        <v>26</v>
      </c>
      <c r="B39" s="72" t="s">
        <v>46</v>
      </c>
      <c r="C39" s="74" t="s">
        <v>50</v>
      </c>
      <c r="D39" s="65">
        <v>414</v>
      </c>
      <c r="E39" s="66">
        <v>40</v>
      </c>
      <c r="F39" s="65">
        <v>165.6</v>
      </c>
      <c r="G39" s="67">
        <f>ROUND(F39*23.59%,2)</f>
        <v>39.07</v>
      </c>
      <c r="H39" s="68">
        <f t="shared" si="3"/>
        <v>204.67</v>
      </c>
    </row>
    <row r="40" spans="1:9" s="21" customFormat="1" x14ac:dyDescent="0.25">
      <c r="A40" s="71"/>
      <c r="B40" s="73"/>
      <c r="C40" s="75"/>
      <c r="D40" s="65">
        <f>828+138</f>
        <v>966</v>
      </c>
      <c r="E40" s="66">
        <v>30</v>
      </c>
      <c r="F40" s="65">
        <f>D40*0.3</f>
        <v>289.8</v>
      </c>
      <c r="G40" s="67">
        <f>ROUND(F40*23.59%,2)-0.01</f>
        <v>68.349999999999994</v>
      </c>
      <c r="H40" s="68">
        <f t="shared" si="3"/>
        <v>358.15</v>
      </c>
    </row>
    <row r="41" spans="1:9" s="21" customFormat="1" x14ac:dyDescent="0.25">
      <c r="A41" s="11">
        <v>27</v>
      </c>
      <c r="B41" s="61" t="s">
        <v>46</v>
      </c>
      <c r="C41" s="58" t="s">
        <v>48</v>
      </c>
      <c r="D41" s="65">
        <v>1233</v>
      </c>
      <c r="E41" s="66">
        <v>30</v>
      </c>
      <c r="F41" s="65">
        <v>369.9</v>
      </c>
      <c r="G41" s="67">
        <f>ROUND(F41*23.59%,2)</f>
        <v>87.26</v>
      </c>
      <c r="H41" s="68">
        <f t="shared" si="3"/>
        <v>457.15999999999997</v>
      </c>
    </row>
    <row r="42" spans="1:9" x14ac:dyDescent="0.25">
      <c r="A42" s="11">
        <v>28</v>
      </c>
      <c r="B42" s="58" t="s">
        <v>46</v>
      </c>
      <c r="C42" s="58" t="s">
        <v>48</v>
      </c>
      <c r="D42" s="65">
        <f>F42/E42%</f>
        <v>1100</v>
      </c>
      <c r="E42" s="66">
        <v>30</v>
      </c>
      <c r="F42" s="65">
        <v>330</v>
      </c>
      <c r="G42" s="67">
        <f>ROUND(F42*23.59%,2)</f>
        <v>77.849999999999994</v>
      </c>
      <c r="H42" s="68">
        <f t="shared" si="3"/>
        <v>407.85</v>
      </c>
      <c r="I42" s="21"/>
    </row>
    <row r="43" spans="1:9" x14ac:dyDescent="0.25">
      <c r="A43" s="11">
        <v>29</v>
      </c>
      <c r="B43" s="58" t="s">
        <v>46</v>
      </c>
      <c r="C43" s="58" t="s">
        <v>48</v>
      </c>
      <c r="D43" s="65">
        <f>F43/E43%</f>
        <v>1100</v>
      </c>
      <c r="E43" s="66">
        <v>30</v>
      </c>
      <c r="F43" s="65">
        <v>330</v>
      </c>
      <c r="G43" s="67">
        <f>ROUND(F43*23.59%,2)</f>
        <v>77.849999999999994</v>
      </c>
      <c r="H43" s="68">
        <f t="shared" si="3"/>
        <v>407.85</v>
      </c>
      <c r="I43" s="21"/>
    </row>
    <row r="44" spans="1:9" x14ac:dyDescent="0.25">
      <c r="A44" s="11">
        <v>30</v>
      </c>
      <c r="B44" s="58" t="s">
        <v>46</v>
      </c>
      <c r="C44" s="58" t="s">
        <v>48</v>
      </c>
      <c r="D44" s="65">
        <f>F44/E44%</f>
        <v>1370</v>
      </c>
      <c r="E44" s="66">
        <v>30</v>
      </c>
      <c r="F44" s="65">
        <v>411</v>
      </c>
      <c r="G44" s="67">
        <f>ROUND(F44*23.59%,2)+0.01</f>
        <v>96.960000000000008</v>
      </c>
      <c r="H44" s="68">
        <f t="shared" si="3"/>
        <v>507.96000000000004</v>
      </c>
      <c r="I44" s="21"/>
    </row>
    <row r="45" spans="1:9" x14ac:dyDescent="0.25">
      <c r="F45" s="6"/>
    </row>
    <row r="46" spans="1:9" x14ac:dyDescent="0.25">
      <c r="F46" s="6"/>
    </row>
    <row r="47" spans="1:9" x14ac:dyDescent="0.25">
      <c r="F47" s="6"/>
    </row>
    <row r="48" spans="1:9" x14ac:dyDescent="0.25">
      <c r="F48" s="6"/>
    </row>
    <row r="49" spans="2:6" x14ac:dyDescent="0.25">
      <c r="F49" s="6"/>
    </row>
    <row r="50" spans="2:6" x14ac:dyDescent="0.25">
      <c r="F50" s="6"/>
    </row>
    <row r="51" spans="2:6" x14ac:dyDescent="0.25">
      <c r="F51" s="6"/>
    </row>
    <row r="52" spans="2:6" x14ac:dyDescent="0.25">
      <c r="F52" s="6"/>
    </row>
    <row r="53" spans="2:6" s="6" customFormat="1" x14ac:dyDescent="0.25">
      <c r="B53" s="7"/>
    </row>
    <row r="54" spans="2:6" s="6" customFormat="1" x14ac:dyDescent="0.25">
      <c r="B54" s="7"/>
    </row>
    <row r="55" spans="2:6" s="6" customFormat="1" x14ac:dyDescent="0.25">
      <c r="B55" s="7"/>
    </row>
    <row r="56" spans="2:6" s="6" customFormat="1" x14ac:dyDescent="0.25">
      <c r="B56" s="7"/>
    </row>
    <row r="57" spans="2:6" s="6" customFormat="1" x14ac:dyDescent="0.25">
      <c r="B57" s="7"/>
    </row>
    <row r="58" spans="2:6" s="6" customFormat="1" x14ac:dyDescent="0.25">
      <c r="B58" s="7"/>
    </row>
    <row r="59" spans="2:6" s="6" customFormat="1" x14ac:dyDescent="0.25">
      <c r="B59" s="7"/>
    </row>
    <row r="60" spans="2:6" s="6" customFormat="1" x14ac:dyDescent="0.25">
      <c r="B60" s="7"/>
    </row>
    <row r="61" spans="2:6" s="6" customFormat="1" x14ac:dyDescent="0.25">
      <c r="B61" s="7"/>
    </row>
    <row r="62" spans="2:6" s="6" customFormat="1" x14ac:dyDescent="0.25">
      <c r="B62" s="7"/>
    </row>
    <row r="63" spans="2:6" s="6" customFormat="1" x14ac:dyDescent="0.25">
      <c r="B63" s="7"/>
    </row>
    <row r="64" spans="2:6" s="6" customFormat="1" x14ac:dyDescent="0.25">
      <c r="B64" s="7"/>
    </row>
    <row r="65" spans="2:2" s="6" customFormat="1" x14ac:dyDescent="0.25">
      <c r="B65" s="7"/>
    </row>
    <row r="66" spans="2:2" s="6" customFormat="1" x14ac:dyDescent="0.25">
      <c r="B66" s="7"/>
    </row>
    <row r="67" spans="2:2" s="6" customFormat="1" x14ac:dyDescent="0.25">
      <c r="B67" s="7"/>
    </row>
    <row r="68" spans="2:2" s="6" customFormat="1" x14ac:dyDescent="0.25">
      <c r="B68" s="7"/>
    </row>
    <row r="69" spans="2:2" s="6" customFormat="1" x14ac:dyDescent="0.25">
      <c r="B69" s="7"/>
    </row>
    <row r="70" spans="2:2" s="6" customFormat="1" x14ac:dyDescent="0.25">
      <c r="B70" s="7"/>
    </row>
    <row r="71" spans="2:2" s="6" customFormat="1" x14ac:dyDescent="0.25">
      <c r="B71" s="7"/>
    </row>
    <row r="72" spans="2:2" s="6" customFormat="1" x14ac:dyDescent="0.25">
      <c r="B72" s="7"/>
    </row>
    <row r="73" spans="2:2" s="6" customFormat="1" x14ac:dyDescent="0.25">
      <c r="B73" s="7"/>
    </row>
  </sheetData>
  <mergeCells count="5">
    <mergeCell ref="A11:C11"/>
    <mergeCell ref="A39:A40"/>
    <mergeCell ref="B39:B40"/>
    <mergeCell ref="C39:C40"/>
    <mergeCell ref="A8:H8"/>
  </mergeCells>
  <pageMargins left="0.7" right="0.7" top="0.75" bottom="0.75" header="0.3" footer="0.3"/>
  <pageSetup paperSize="9" scale="70" fitToHeight="0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8"/>
  <sheetViews>
    <sheetView zoomScale="90" zoomScaleNormal="90" workbookViewId="0">
      <selection activeCell="Q11" sqref="Q11"/>
    </sheetView>
  </sheetViews>
  <sheetFormatPr defaultColWidth="9.109375" defaultRowHeight="13.2" x14ac:dyDescent="0.25"/>
  <cols>
    <col min="1" max="1" width="6.33203125" style="6" customWidth="1"/>
    <col min="2" max="2" width="36.5546875" style="7" customWidth="1"/>
    <col min="3" max="3" width="16.88671875" style="6" customWidth="1"/>
    <col min="4" max="4" width="18.33203125" style="6" customWidth="1"/>
    <col min="5" max="5" width="9.6640625" style="6" customWidth="1"/>
    <col min="6" max="6" width="10.6640625" style="6" customWidth="1"/>
    <col min="7" max="7" width="15.6640625" style="12" customWidth="1"/>
    <col min="8" max="8" width="11.109375" style="6" customWidth="1"/>
    <col min="9" max="9" width="12" style="6" customWidth="1"/>
    <col min="10" max="10" width="13.44140625" style="1" customWidth="1"/>
    <col min="11" max="16384" width="9.109375" style="1"/>
  </cols>
  <sheetData>
    <row r="1" spans="1:11" x14ac:dyDescent="0.25">
      <c r="I1" s="6" t="s">
        <v>25</v>
      </c>
    </row>
    <row r="2" spans="1:11" s="41" customFormat="1" x14ac:dyDescent="0.25">
      <c r="A2" s="38"/>
      <c r="B2" s="39"/>
      <c r="C2" s="38"/>
      <c r="D2" s="38"/>
      <c r="E2" s="38"/>
      <c r="F2" s="38"/>
      <c r="G2" s="40"/>
      <c r="H2" s="38"/>
      <c r="I2" s="38"/>
    </row>
    <row r="3" spans="1:11" s="41" customFormat="1" ht="48" customHeight="1" x14ac:dyDescent="0.25">
      <c r="A3" s="76" t="s">
        <v>21</v>
      </c>
      <c r="B3" s="76"/>
      <c r="C3" s="76"/>
      <c r="D3" s="76"/>
      <c r="E3" s="76"/>
      <c r="F3" s="76"/>
      <c r="G3" s="76"/>
      <c r="H3" s="76"/>
      <c r="I3" s="76"/>
      <c r="J3" s="43"/>
      <c r="K3" s="43"/>
    </row>
    <row r="4" spans="1:11" s="41" customFormat="1" ht="15.6" x14ac:dyDescent="0.25">
      <c r="A4" s="44"/>
      <c r="B4" s="44"/>
      <c r="C4" s="44"/>
      <c r="D4" s="44"/>
      <c r="E4" s="42"/>
      <c r="F4" s="42"/>
      <c r="G4" s="44"/>
      <c r="H4" s="44"/>
      <c r="I4" s="44"/>
      <c r="J4" s="43"/>
      <c r="K4" s="43"/>
    </row>
    <row r="5" spans="1:11" s="2" customFormat="1" ht="66.75" customHeight="1" x14ac:dyDescent="0.25">
      <c r="A5" s="4" t="s">
        <v>7</v>
      </c>
      <c r="B5" s="10" t="s">
        <v>9</v>
      </c>
      <c r="C5" s="10" t="s">
        <v>8</v>
      </c>
      <c r="D5" s="34" t="s">
        <v>12</v>
      </c>
      <c r="E5" s="10" t="s">
        <v>24</v>
      </c>
      <c r="F5" s="35" t="s">
        <v>22</v>
      </c>
      <c r="G5" s="31" t="s">
        <v>26</v>
      </c>
      <c r="H5" s="25" t="s">
        <v>27</v>
      </c>
      <c r="I5" s="5" t="s">
        <v>11</v>
      </c>
    </row>
    <row r="6" spans="1:11" s="8" customFormat="1" ht="21.75" customHeight="1" x14ac:dyDescent="0.25">
      <c r="A6" s="77" t="s">
        <v>10</v>
      </c>
      <c r="B6" s="77"/>
      <c r="C6" s="77"/>
      <c r="D6" s="14" t="s">
        <v>13</v>
      </c>
      <c r="E6" s="32" t="s">
        <v>13</v>
      </c>
      <c r="F6" s="33">
        <f>SUM(F7:F124)</f>
        <v>8969.5</v>
      </c>
      <c r="G6" s="15">
        <f>SUM(G7:G124)</f>
        <v>7875.4699999999984</v>
      </c>
      <c r="H6" s="15">
        <f>SUM(H7:H124)</f>
        <v>1857.8900000000003</v>
      </c>
      <c r="I6" s="15">
        <f>SUM(I7:I124)</f>
        <v>9733.36</v>
      </c>
      <c r="J6" s="9"/>
      <c r="K6" s="9"/>
    </row>
    <row r="7" spans="1:11" s="3" customFormat="1" ht="15.75" customHeight="1" x14ac:dyDescent="0.25">
      <c r="A7" s="17"/>
      <c r="B7" s="16" t="s">
        <v>14</v>
      </c>
      <c r="C7" s="18"/>
      <c r="D7" s="28"/>
      <c r="E7" s="28"/>
      <c r="F7" s="28"/>
      <c r="G7" s="26"/>
      <c r="H7" s="26"/>
      <c r="I7" s="19"/>
    </row>
    <row r="8" spans="1:11" s="21" customFormat="1" ht="52.5" customHeight="1" x14ac:dyDescent="0.25">
      <c r="A8" s="11">
        <v>1</v>
      </c>
      <c r="B8" s="23" t="s">
        <v>15</v>
      </c>
      <c r="C8" s="36" t="s">
        <v>1</v>
      </c>
      <c r="D8" s="29">
        <v>1072</v>
      </c>
      <c r="E8" s="20" t="s">
        <v>23</v>
      </c>
      <c r="F8" s="27">
        <v>120</v>
      </c>
      <c r="G8" s="27">
        <v>105.36</v>
      </c>
      <c r="H8" s="30">
        <f t="shared" ref="H8:H71" si="0">ROUND(G8*23.59%,2)</f>
        <v>24.85</v>
      </c>
      <c r="I8" s="13">
        <f t="shared" ref="I8:I71" si="1">G8+H8</f>
        <v>130.21</v>
      </c>
    </row>
    <row r="9" spans="1:11" s="21" customFormat="1" ht="52.5" customHeight="1" x14ac:dyDescent="0.25">
      <c r="A9" s="11">
        <v>2</v>
      </c>
      <c r="B9" s="23" t="s">
        <v>15</v>
      </c>
      <c r="C9" s="36" t="s">
        <v>1</v>
      </c>
      <c r="D9" s="29">
        <v>1141</v>
      </c>
      <c r="E9" s="20" t="s">
        <v>23</v>
      </c>
      <c r="F9" s="27">
        <v>120</v>
      </c>
      <c r="G9" s="27">
        <v>105.36</v>
      </c>
      <c r="H9" s="30">
        <f t="shared" si="0"/>
        <v>24.85</v>
      </c>
      <c r="I9" s="13">
        <f t="shared" si="1"/>
        <v>130.21</v>
      </c>
    </row>
    <row r="10" spans="1:11" s="21" customFormat="1" ht="52.5" customHeight="1" x14ac:dyDescent="0.25">
      <c r="A10" s="11">
        <v>3</v>
      </c>
      <c r="B10" s="23" t="s">
        <v>15</v>
      </c>
      <c r="C10" s="36" t="s">
        <v>1</v>
      </c>
      <c r="D10" s="29">
        <v>1141</v>
      </c>
      <c r="E10" s="20" t="s">
        <v>23</v>
      </c>
      <c r="F10" s="27">
        <v>120</v>
      </c>
      <c r="G10" s="27">
        <v>105.36</v>
      </c>
      <c r="H10" s="30">
        <f t="shared" si="0"/>
        <v>24.85</v>
      </c>
      <c r="I10" s="13">
        <f t="shared" si="1"/>
        <v>130.21</v>
      </c>
    </row>
    <row r="11" spans="1:11" s="21" customFormat="1" ht="52.5" customHeight="1" x14ac:dyDescent="0.25">
      <c r="A11" s="11">
        <v>4</v>
      </c>
      <c r="B11" s="23" t="s">
        <v>15</v>
      </c>
      <c r="C11" s="36" t="s">
        <v>1</v>
      </c>
      <c r="D11" s="29">
        <v>1072</v>
      </c>
      <c r="E11" s="20" t="s">
        <v>23</v>
      </c>
      <c r="F11" s="27">
        <v>95.5</v>
      </c>
      <c r="G11" s="27">
        <v>83.85</v>
      </c>
      <c r="H11" s="30">
        <f t="shared" si="0"/>
        <v>19.78</v>
      </c>
      <c r="I11" s="13">
        <f t="shared" si="1"/>
        <v>103.63</v>
      </c>
    </row>
    <row r="12" spans="1:11" s="21" customFormat="1" ht="52.5" customHeight="1" x14ac:dyDescent="0.25">
      <c r="A12" s="11">
        <v>5</v>
      </c>
      <c r="B12" s="23" t="s">
        <v>15</v>
      </c>
      <c r="C12" s="36" t="s">
        <v>6</v>
      </c>
      <c r="D12" s="29">
        <v>1211</v>
      </c>
      <c r="E12" s="20" t="s">
        <v>23</v>
      </c>
      <c r="F12" s="27">
        <v>95.5</v>
      </c>
      <c r="G12" s="27">
        <v>83.85</v>
      </c>
      <c r="H12" s="30">
        <f t="shared" si="0"/>
        <v>19.78</v>
      </c>
      <c r="I12" s="13">
        <f t="shared" si="1"/>
        <v>103.63</v>
      </c>
    </row>
    <row r="13" spans="1:11" s="21" customFormat="1" ht="52.5" customHeight="1" x14ac:dyDescent="0.25">
      <c r="A13" s="11">
        <v>6</v>
      </c>
      <c r="B13" s="23" t="s">
        <v>15</v>
      </c>
      <c r="C13" s="36" t="s">
        <v>1</v>
      </c>
      <c r="D13" s="29">
        <v>1118</v>
      </c>
      <c r="E13" s="20" t="s">
        <v>23</v>
      </c>
      <c r="F13" s="27">
        <v>95.5</v>
      </c>
      <c r="G13" s="27">
        <v>83.85</v>
      </c>
      <c r="H13" s="30">
        <f t="shared" si="0"/>
        <v>19.78</v>
      </c>
      <c r="I13" s="13">
        <f t="shared" si="1"/>
        <v>103.63</v>
      </c>
    </row>
    <row r="14" spans="1:11" s="21" customFormat="1" ht="30" customHeight="1" x14ac:dyDescent="0.25">
      <c r="A14" s="11">
        <v>7</v>
      </c>
      <c r="B14" s="24" t="s">
        <v>16</v>
      </c>
      <c r="C14" s="37" t="s">
        <v>4</v>
      </c>
      <c r="D14" s="29">
        <v>1236</v>
      </c>
      <c r="E14" s="20" t="s">
        <v>23</v>
      </c>
      <c r="F14" s="27">
        <v>144</v>
      </c>
      <c r="G14" s="27">
        <v>126.44</v>
      </c>
      <c r="H14" s="30">
        <f t="shared" si="0"/>
        <v>29.83</v>
      </c>
      <c r="I14" s="13">
        <f t="shared" si="1"/>
        <v>156.26999999999998</v>
      </c>
    </row>
    <row r="15" spans="1:11" s="21" customFormat="1" ht="30" customHeight="1" x14ac:dyDescent="0.25">
      <c r="A15" s="11">
        <v>8</v>
      </c>
      <c r="B15" s="22" t="s">
        <v>16</v>
      </c>
      <c r="C15" s="37" t="s">
        <v>1</v>
      </c>
      <c r="D15" s="29">
        <v>1023</v>
      </c>
      <c r="E15" s="20" t="s">
        <v>23</v>
      </c>
      <c r="F15" s="27">
        <v>100</v>
      </c>
      <c r="G15" s="27">
        <v>87.8</v>
      </c>
      <c r="H15" s="30">
        <f t="shared" si="0"/>
        <v>20.71</v>
      </c>
      <c r="I15" s="13">
        <f t="shared" si="1"/>
        <v>108.50999999999999</v>
      </c>
    </row>
    <row r="16" spans="1:11" s="21" customFormat="1" ht="30" customHeight="1" x14ac:dyDescent="0.25">
      <c r="A16" s="11">
        <v>9</v>
      </c>
      <c r="B16" s="22" t="s">
        <v>16</v>
      </c>
      <c r="C16" s="37" t="s">
        <v>1</v>
      </c>
      <c r="D16" s="29">
        <v>1000</v>
      </c>
      <c r="E16" s="20" t="s">
        <v>23</v>
      </c>
      <c r="F16" s="27">
        <v>144</v>
      </c>
      <c r="G16" s="27">
        <v>126.44</v>
      </c>
      <c r="H16" s="30">
        <f t="shared" si="0"/>
        <v>29.83</v>
      </c>
      <c r="I16" s="13">
        <f t="shared" si="1"/>
        <v>156.26999999999998</v>
      </c>
    </row>
    <row r="17" spans="1:9" s="21" customFormat="1" ht="30" customHeight="1" x14ac:dyDescent="0.25">
      <c r="A17" s="11">
        <v>10</v>
      </c>
      <c r="B17" s="22" t="s">
        <v>16</v>
      </c>
      <c r="C17" s="37" t="s">
        <v>1</v>
      </c>
      <c r="D17" s="29">
        <v>1023</v>
      </c>
      <c r="E17" s="20" t="s">
        <v>23</v>
      </c>
      <c r="F17" s="27">
        <v>144</v>
      </c>
      <c r="G17" s="27">
        <v>126.44</v>
      </c>
      <c r="H17" s="30">
        <f t="shared" si="0"/>
        <v>29.83</v>
      </c>
      <c r="I17" s="13">
        <f t="shared" si="1"/>
        <v>156.26999999999998</v>
      </c>
    </row>
    <row r="18" spans="1:9" s="21" customFormat="1" ht="30" customHeight="1" x14ac:dyDescent="0.25">
      <c r="A18" s="11">
        <v>11</v>
      </c>
      <c r="B18" s="22" t="s">
        <v>16</v>
      </c>
      <c r="C18" s="37" t="s">
        <v>1</v>
      </c>
      <c r="D18" s="29">
        <v>1023</v>
      </c>
      <c r="E18" s="20" t="s">
        <v>23</v>
      </c>
      <c r="F18" s="27">
        <v>144</v>
      </c>
      <c r="G18" s="27">
        <v>126.44</v>
      </c>
      <c r="H18" s="30">
        <f t="shared" si="0"/>
        <v>29.83</v>
      </c>
      <c r="I18" s="13">
        <f t="shared" si="1"/>
        <v>156.26999999999998</v>
      </c>
    </row>
    <row r="19" spans="1:9" s="21" customFormat="1" ht="30" customHeight="1" x14ac:dyDescent="0.25">
      <c r="A19" s="11">
        <v>12</v>
      </c>
      <c r="B19" s="22" t="s">
        <v>16</v>
      </c>
      <c r="C19" s="37" t="s">
        <v>1</v>
      </c>
      <c r="D19" s="29">
        <v>1023</v>
      </c>
      <c r="E19" s="20" t="s">
        <v>23</v>
      </c>
      <c r="F19" s="27">
        <v>144</v>
      </c>
      <c r="G19" s="27">
        <v>126.44</v>
      </c>
      <c r="H19" s="30">
        <f t="shared" si="0"/>
        <v>29.83</v>
      </c>
      <c r="I19" s="13">
        <f t="shared" si="1"/>
        <v>156.26999999999998</v>
      </c>
    </row>
    <row r="20" spans="1:9" s="21" customFormat="1" ht="30" customHeight="1" x14ac:dyDescent="0.25">
      <c r="A20" s="11">
        <v>13</v>
      </c>
      <c r="B20" s="22" t="s">
        <v>16</v>
      </c>
      <c r="C20" s="37" t="s">
        <v>1</v>
      </c>
      <c r="D20" s="29">
        <v>1046</v>
      </c>
      <c r="E20" s="20" t="s">
        <v>23</v>
      </c>
      <c r="F20" s="27">
        <v>144</v>
      </c>
      <c r="G20" s="27">
        <v>126.44</v>
      </c>
      <c r="H20" s="30">
        <f t="shared" si="0"/>
        <v>29.83</v>
      </c>
      <c r="I20" s="13">
        <f t="shared" si="1"/>
        <v>156.26999999999998</v>
      </c>
    </row>
    <row r="21" spans="1:9" s="21" customFormat="1" ht="30" customHeight="1" x14ac:dyDescent="0.25">
      <c r="A21" s="11">
        <v>14</v>
      </c>
      <c r="B21" s="22" t="s">
        <v>16</v>
      </c>
      <c r="C21" s="37" t="s">
        <v>1</v>
      </c>
      <c r="D21" s="29">
        <v>1069</v>
      </c>
      <c r="E21" s="20" t="s">
        <v>23</v>
      </c>
      <c r="F21" s="27">
        <v>144</v>
      </c>
      <c r="G21" s="27">
        <v>126.44</v>
      </c>
      <c r="H21" s="30">
        <f t="shared" si="0"/>
        <v>29.83</v>
      </c>
      <c r="I21" s="13">
        <f t="shared" si="1"/>
        <v>156.26999999999998</v>
      </c>
    </row>
    <row r="22" spans="1:9" s="21" customFormat="1" ht="30" customHeight="1" x14ac:dyDescent="0.25">
      <c r="A22" s="11">
        <v>15</v>
      </c>
      <c r="B22" s="22" t="s">
        <v>16</v>
      </c>
      <c r="C22" s="37" t="s">
        <v>1</v>
      </c>
      <c r="D22" s="29">
        <v>1023</v>
      </c>
      <c r="E22" s="20" t="s">
        <v>23</v>
      </c>
      <c r="F22" s="27">
        <v>144</v>
      </c>
      <c r="G22" s="27">
        <v>126.44</v>
      </c>
      <c r="H22" s="30">
        <f t="shared" si="0"/>
        <v>29.83</v>
      </c>
      <c r="I22" s="13">
        <f t="shared" si="1"/>
        <v>156.26999999999998</v>
      </c>
    </row>
    <row r="23" spans="1:9" s="21" customFormat="1" ht="30" customHeight="1" x14ac:dyDescent="0.25">
      <c r="A23" s="11">
        <v>16</v>
      </c>
      <c r="B23" s="22" t="s">
        <v>16</v>
      </c>
      <c r="C23" s="37" t="s">
        <v>1</v>
      </c>
      <c r="D23" s="29">
        <v>1069</v>
      </c>
      <c r="E23" s="20" t="s">
        <v>23</v>
      </c>
      <c r="F23" s="27">
        <v>144</v>
      </c>
      <c r="G23" s="27">
        <v>126.44</v>
      </c>
      <c r="H23" s="30">
        <f t="shared" si="0"/>
        <v>29.83</v>
      </c>
      <c r="I23" s="13">
        <f t="shared" si="1"/>
        <v>156.26999999999998</v>
      </c>
    </row>
    <row r="24" spans="1:9" s="21" customFormat="1" ht="30" customHeight="1" x14ac:dyDescent="0.25">
      <c r="A24" s="11">
        <v>17</v>
      </c>
      <c r="B24" s="22" t="s">
        <v>16</v>
      </c>
      <c r="C24" s="37" t="s">
        <v>1</v>
      </c>
      <c r="D24" s="29">
        <v>1069</v>
      </c>
      <c r="E24" s="20" t="s">
        <v>23</v>
      </c>
      <c r="F24" s="27">
        <v>144</v>
      </c>
      <c r="G24" s="27">
        <v>126.44</v>
      </c>
      <c r="H24" s="30">
        <f t="shared" si="0"/>
        <v>29.83</v>
      </c>
      <c r="I24" s="13">
        <f t="shared" si="1"/>
        <v>156.26999999999998</v>
      </c>
    </row>
    <row r="25" spans="1:9" s="21" customFormat="1" ht="30" customHeight="1" x14ac:dyDescent="0.25">
      <c r="A25" s="11">
        <v>18</v>
      </c>
      <c r="B25" s="22" t="s">
        <v>16</v>
      </c>
      <c r="C25" s="37" t="s">
        <v>1</v>
      </c>
      <c r="D25" s="29">
        <v>1023</v>
      </c>
      <c r="E25" s="20" t="s">
        <v>23</v>
      </c>
      <c r="F25" s="27">
        <v>144</v>
      </c>
      <c r="G25" s="27">
        <v>126.44</v>
      </c>
      <c r="H25" s="30">
        <f t="shared" si="0"/>
        <v>29.83</v>
      </c>
      <c r="I25" s="13">
        <f t="shared" si="1"/>
        <v>156.26999999999998</v>
      </c>
    </row>
    <row r="26" spans="1:9" s="21" customFormat="1" ht="30" customHeight="1" x14ac:dyDescent="0.25">
      <c r="A26" s="11">
        <v>19</v>
      </c>
      <c r="B26" s="22" t="s">
        <v>16</v>
      </c>
      <c r="C26" s="37" t="s">
        <v>5</v>
      </c>
      <c r="D26" s="29">
        <v>1327</v>
      </c>
      <c r="E26" s="20" t="s">
        <v>23</v>
      </c>
      <c r="F26" s="27">
        <v>56</v>
      </c>
      <c r="G26" s="27">
        <v>49.17</v>
      </c>
      <c r="H26" s="30">
        <f t="shared" si="0"/>
        <v>11.6</v>
      </c>
      <c r="I26" s="13">
        <f t="shared" si="1"/>
        <v>60.77</v>
      </c>
    </row>
    <row r="27" spans="1:9" s="21" customFormat="1" ht="30" customHeight="1" x14ac:dyDescent="0.25">
      <c r="A27" s="11">
        <v>20</v>
      </c>
      <c r="B27" s="22" t="s">
        <v>16</v>
      </c>
      <c r="C27" s="37" t="s">
        <v>1</v>
      </c>
      <c r="D27" s="29">
        <v>1046</v>
      </c>
      <c r="E27" s="20" t="s">
        <v>23</v>
      </c>
      <c r="F27" s="27">
        <v>144</v>
      </c>
      <c r="G27" s="27">
        <v>126.44</v>
      </c>
      <c r="H27" s="30">
        <f t="shared" si="0"/>
        <v>29.83</v>
      </c>
      <c r="I27" s="13">
        <f t="shared" si="1"/>
        <v>156.26999999999998</v>
      </c>
    </row>
    <row r="28" spans="1:9" s="21" customFormat="1" ht="30" customHeight="1" x14ac:dyDescent="0.25">
      <c r="A28" s="11">
        <v>21</v>
      </c>
      <c r="B28" s="22" t="s">
        <v>16</v>
      </c>
      <c r="C28" s="37" t="s">
        <v>1</v>
      </c>
      <c r="D28" s="29">
        <v>1069</v>
      </c>
      <c r="E28" s="20" t="s">
        <v>23</v>
      </c>
      <c r="F28" s="27">
        <v>144</v>
      </c>
      <c r="G28" s="27">
        <v>126.44</v>
      </c>
      <c r="H28" s="30">
        <f t="shared" si="0"/>
        <v>29.83</v>
      </c>
      <c r="I28" s="13">
        <f t="shared" si="1"/>
        <v>156.26999999999998</v>
      </c>
    </row>
    <row r="29" spans="1:9" s="21" customFormat="1" ht="30" customHeight="1" x14ac:dyDescent="0.25">
      <c r="A29" s="11">
        <v>22</v>
      </c>
      <c r="B29" s="22" t="s">
        <v>16</v>
      </c>
      <c r="C29" s="37" t="s">
        <v>4</v>
      </c>
      <c r="D29" s="29">
        <v>1282</v>
      </c>
      <c r="E29" s="20" t="s">
        <v>23</v>
      </c>
      <c r="F29" s="27">
        <v>141</v>
      </c>
      <c r="G29" s="27">
        <v>123.8</v>
      </c>
      <c r="H29" s="30">
        <f t="shared" si="0"/>
        <v>29.2</v>
      </c>
      <c r="I29" s="13">
        <f t="shared" si="1"/>
        <v>153</v>
      </c>
    </row>
    <row r="30" spans="1:9" s="21" customFormat="1" ht="30" customHeight="1" x14ac:dyDescent="0.25">
      <c r="A30" s="11">
        <v>23</v>
      </c>
      <c r="B30" s="22" t="s">
        <v>17</v>
      </c>
      <c r="C30" s="37" t="s">
        <v>1</v>
      </c>
      <c r="D30" s="29">
        <v>1000</v>
      </c>
      <c r="E30" s="20" t="s">
        <v>23</v>
      </c>
      <c r="F30" s="27">
        <v>141</v>
      </c>
      <c r="G30" s="27">
        <v>123.8</v>
      </c>
      <c r="H30" s="30">
        <f t="shared" si="0"/>
        <v>29.2</v>
      </c>
      <c r="I30" s="13">
        <f t="shared" si="1"/>
        <v>153</v>
      </c>
    </row>
    <row r="31" spans="1:9" s="21" customFormat="1" ht="30" customHeight="1" x14ac:dyDescent="0.25">
      <c r="A31" s="11">
        <v>24</v>
      </c>
      <c r="B31" s="22" t="s">
        <v>17</v>
      </c>
      <c r="C31" s="37" t="s">
        <v>1</v>
      </c>
      <c r="D31" s="29">
        <v>1046</v>
      </c>
      <c r="E31" s="20" t="s">
        <v>23</v>
      </c>
      <c r="F31" s="27">
        <v>141</v>
      </c>
      <c r="G31" s="27">
        <v>123.8</v>
      </c>
      <c r="H31" s="30">
        <f t="shared" si="0"/>
        <v>29.2</v>
      </c>
      <c r="I31" s="13">
        <f t="shared" si="1"/>
        <v>153</v>
      </c>
    </row>
    <row r="32" spans="1:9" s="21" customFormat="1" ht="30" customHeight="1" x14ac:dyDescent="0.25">
      <c r="A32" s="11">
        <v>25</v>
      </c>
      <c r="B32" s="22" t="s">
        <v>17</v>
      </c>
      <c r="C32" s="37" t="s">
        <v>1</v>
      </c>
      <c r="D32" s="29">
        <v>1092</v>
      </c>
      <c r="E32" s="20" t="s">
        <v>23</v>
      </c>
      <c r="F32" s="27">
        <v>141</v>
      </c>
      <c r="G32" s="27">
        <v>123.8</v>
      </c>
      <c r="H32" s="30">
        <f t="shared" si="0"/>
        <v>29.2</v>
      </c>
      <c r="I32" s="13">
        <f t="shared" si="1"/>
        <v>153</v>
      </c>
    </row>
    <row r="33" spans="1:9" s="21" customFormat="1" ht="30" customHeight="1" x14ac:dyDescent="0.25">
      <c r="A33" s="11">
        <v>26</v>
      </c>
      <c r="B33" s="22" t="s">
        <v>17</v>
      </c>
      <c r="C33" s="37" t="s">
        <v>1</v>
      </c>
      <c r="D33" s="29">
        <v>1046</v>
      </c>
      <c r="E33" s="20" t="s">
        <v>23</v>
      </c>
      <c r="F33" s="27">
        <v>137.5</v>
      </c>
      <c r="G33" s="27">
        <v>120.73</v>
      </c>
      <c r="H33" s="30">
        <f t="shared" si="0"/>
        <v>28.48</v>
      </c>
      <c r="I33" s="13">
        <f t="shared" si="1"/>
        <v>149.21</v>
      </c>
    </row>
    <row r="34" spans="1:9" s="21" customFormat="1" ht="30" customHeight="1" x14ac:dyDescent="0.25">
      <c r="A34" s="11">
        <v>27</v>
      </c>
      <c r="B34" s="22" t="s">
        <v>17</v>
      </c>
      <c r="C34" s="37" t="s">
        <v>1</v>
      </c>
      <c r="D34" s="29">
        <v>1046</v>
      </c>
      <c r="E34" s="20" t="s">
        <v>23</v>
      </c>
      <c r="F34" s="27">
        <v>141</v>
      </c>
      <c r="G34" s="27">
        <v>123.8</v>
      </c>
      <c r="H34" s="30">
        <f t="shared" si="0"/>
        <v>29.2</v>
      </c>
      <c r="I34" s="13">
        <f t="shared" si="1"/>
        <v>153</v>
      </c>
    </row>
    <row r="35" spans="1:9" s="21" customFormat="1" ht="30" customHeight="1" x14ac:dyDescent="0.25">
      <c r="A35" s="11">
        <v>28</v>
      </c>
      <c r="B35" s="22" t="s">
        <v>17</v>
      </c>
      <c r="C35" s="37" t="s">
        <v>5</v>
      </c>
      <c r="D35" s="29">
        <v>1282</v>
      </c>
      <c r="E35" s="20" t="s">
        <v>23</v>
      </c>
      <c r="F35" s="27">
        <v>137.5</v>
      </c>
      <c r="G35" s="27">
        <v>120.73</v>
      </c>
      <c r="H35" s="30">
        <f t="shared" si="0"/>
        <v>28.48</v>
      </c>
      <c r="I35" s="13">
        <f t="shared" si="1"/>
        <v>149.21</v>
      </c>
    </row>
    <row r="36" spans="1:9" s="21" customFormat="1" ht="30" customHeight="1" x14ac:dyDescent="0.25">
      <c r="A36" s="11">
        <v>29</v>
      </c>
      <c r="B36" s="22" t="s">
        <v>17</v>
      </c>
      <c r="C36" s="37" t="s">
        <v>1</v>
      </c>
      <c r="D36" s="29">
        <v>1023</v>
      </c>
      <c r="E36" s="20" t="s">
        <v>23</v>
      </c>
      <c r="F36" s="27">
        <v>141</v>
      </c>
      <c r="G36" s="27">
        <v>123.8</v>
      </c>
      <c r="H36" s="30">
        <f t="shared" si="0"/>
        <v>29.2</v>
      </c>
      <c r="I36" s="13">
        <f t="shared" si="1"/>
        <v>153</v>
      </c>
    </row>
    <row r="37" spans="1:9" s="21" customFormat="1" ht="30" customHeight="1" x14ac:dyDescent="0.25">
      <c r="A37" s="11">
        <v>30</v>
      </c>
      <c r="B37" s="22" t="s">
        <v>17</v>
      </c>
      <c r="C37" s="37" t="s">
        <v>1</v>
      </c>
      <c r="D37" s="29">
        <v>1092</v>
      </c>
      <c r="E37" s="20" t="s">
        <v>23</v>
      </c>
      <c r="F37" s="27">
        <v>137.5</v>
      </c>
      <c r="G37" s="27">
        <v>120.73</v>
      </c>
      <c r="H37" s="30">
        <f t="shared" si="0"/>
        <v>28.48</v>
      </c>
      <c r="I37" s="13">
        <f t="shared" si="1"/>
        <v>149.21</v>
      </c>
    </row>
    <row r="38" spans="1:9" s="21" customFormat="1" ht="30" customHeight="1" x14ac:dyDescent="0.25">
      <c r="A38" s="11">
        <v>31</v>
      </c>
      <c r="B38" s="22" t="s">
        <v>17</v>
      </c>
      <c r="C38" s="37" t="s">
        <v>1</v>
      </c>
      <c r="D38" s="29">
        <v>1023</v>
      </c>
      <c r="E38" s="20" t="s">
        <v>23</v>
      </c>
      <c r="F38" s="27">
        <v>137.5</v>
      </c>
      <c r="G38" s="27">
        <v>120.73</v>
      </c>
      <c r="H38" s="30">
        <f t="shared" si="0"/>
        <v>28.48</v>
      </c>
      <c r="I38" s="13">
        <f t="shared" si="1"/>
        <v>149.21</v>
      </c>
    </row>
    <row r="39" spans="1:9" s="21" customFormat="1" ht="30" customHeight="1" x14ac:dyDescent="0.25">
      <c r="A39" s="11">
        <v>32</v>
      </c>
      <c r="B39" s="22" t="s">
        <v>17</v>
      </c>
      <c r="C39" s="37" t="s">
        <v>1</v>
      </c>
      <c r="D39" s="29">
        <v>1023</v>
      </c>
      <c r="E39" s="20" t="s">
        <v>23</v>
      </c>
      <c r="F39" s="27">
        <v>141</v>
      </c>
      <c r="G39" s="27">
        <v>123.8</v>
      </c>
      <c r="H39" s="30">
        <f t="shared" si="0"/>
        <v>29.2</v>
      </c>
      <c r="I39" s="13">
        <f t="shared" si="1"/>
        <v>153</v>
      </c>
    </row>
    <row r="40" spans="1:9" s="21" customFormat="1" ht="30" customHeight="1" x14ac:dyDescent="0.25">
      <c r="A40" s="11">
        <v>33</v>
      </c>
      <c r="B40" s="22" t="s">
        <v>17</v>
      </c>
      <c r="C40" s="37" t="s">
        <v>1</v>
      </c>
      <c r="D40" s="29">
        <v>1046</v>
      </c>
      <c r="E40" s="20" t="s">
        <v>23</v>
      </c>
      <c r="F40" s="27">
        <v>137.5</v>
      </c>
      <c r="G40" s="27">
        <v>120.73</v>
      </c>
      <c r="H40" s="30">
        <f t="shared" si="0"/>
        <v>28.48</v>
      </c>
      <c r="I40" s="13">
        <f t="shared" si="1"/>
        <v>149.21</v>
      </c>
    </row>
    <row r="41" spans="1:9" s="21" customFormat="1" ht="30" customHeight="1" x14ac:dyDescent="0.25">
      <c r="A41" s="11">
        <v>34</v>
      </c>
      <c r="B41" s="22" t="s">
        <v>17</v>
      </c>
      <c r="C41" s="37" t="s">
        <v>1</v>
      </c>
      <c r="D41" s="29">
        <v>1069</v>
      </c>
      <c r="E41" s="20" t="s">
        <v>23</v>
      </c>
      <c r="F41" s="27">
        <v>141</v>
      </c>
      <c r="G41" s="27">
        <v>123.8</v>
      </c>
      <c r="H41" s="30">
        <f t="shared" si="0"/>
        <v>29.2</v>
      </c>
      <c r="I41" s="13">
        <f t="shared" si="1"/>
        <v>153</v>
      </c>
    </row>
    <row r="42" spans="1:9" s="21" customFormat="1" ht="30" customHeight="1" x14ac:dyDescent="0.25">
      <c r="A42" s="11">
        <v>35</v>
      </c>
      <c r="B42" s="22" t="s">
        <v>17</v>
      </c>
      <c r="C42" s="37" t="s">
        <v>1</v>
      </c>
      <c r="D42" s="29">
        <v>1069</v>
      </c>
      <c r="E42" s="20" t="s">
        <v>23</v>
      </c>
      <c r="F42" s="27">
        <v>137.5</v>
      </c>
      <c r="G42" s="27">
        <v>120.73</v>
      </c>
      <c r="H42" s="30">
        <f t="shared" si="0"/>
        <v>28.48</v>
      </c>
      <c r="I42" s="13">
        <f t="shared" si="1"/>
        <v>149.21</v>
      </c>
    </row>
    <row r="43" spans="1:9" s="21" customFormat="1" ht="30" customHeight="1" x14ac:dyDescent="0.25">
      <c r="A43" s="11">
        <v>36</v>
      </c>
      <c r="B43" s="22" t="s">
        <v>17</v>
      </c>
      <c r="C43" s="37" t="s">
        <v>1</v>
      </c>
      <c r="D43" s="29">
        <v>1000</v>
      </c>
      <c r="E43" s="20" t="s">
        <v>23</v>
      </c>
      <c r="F43" s="27">
        <v>137.5</v>
      </c>
      <c r="G43" s="27">
        <v>120.73</v>
      </c>
      <c r="H43" s="30">
        <f t="shared" si="0"/>
        <v>28.48</v>
      </c>
      <c r="I43" s="13">
        <f t="shared" si="1"/>
        <v>149.21</v>
      </c>
    </row>
    <row r="44" spans="1:9" s="21" customFormat="1" ht="30" customHeight="1" x14ac:dyDescent="0.25">
      <c r="A44" s="11">
        <v>37</v>
      </c>
      <c r="B44" s="22" t="s">
        <v>18</v>
      </c>
      <c r="C44" s="37" t="s">
        <v>1</v>
      </c>
      <c r="D44" s="29">
        <v>1069</v>
      </c>
      <c r="E44" s="20" t="s">
        <v>23</v>
      </c>
      <c r="F44" s="27">
        <v>117.5</v>
      </c>
      <c r="G44" s="27">
        <v>103.17</v>
      </c>
      <c r="H44" s="30">
        <f t="shared" si="0"/>
        <v>24.34</v>
      </c>
      <c r="I44" s="13">
        <f t="shared" si="1"/>
        <v>127.51</v>
      </c>
    </row>
    <row r="45" spans="1:9" s="21" customFormat="1" ht="30" customHeight="1" x14ac:dyDescent="0.25">
      <c r="A45" s="11">
        <v>38</v>
      </c>
      <c r="B45" s="22" t="s">
        <v>18</v>
      </c>
      <c r="C45" s="37" t="s">
        <v>1</v>
      </c>
      <c r="D45" s="29">
        <v>1046</v>
      </c>
      <c r="E45" s="20" t="s">
        <v>23</v>
      </c>
      <c r="F45" s="27">
        <v>117.5</v>
      </c>
      <c r="G45" s="27">
        <v>103.17</v>
      </c>
      <c r="H45" s="30">
        <f t="shared" si="0"/>
        <v>24.34</v>
      </c>
      <c r="I45" s="13">
        <f t="shared" si="1"/>
        <v>127.51</v>
      </c>
    </row>
    <row r="46" spans="1:9" s="21" customFormat="1" ht="30" customHeight="1" x14ac:dyDescent="0.25">
      <c r="A46" s="11">
        <v>39</v>
      </c>
      <c r="B46" s="22" t="s">
        <v>18</v>
      </c>
      <c r="C46" s="37" t="s">
        <v>1</v>
      </c>
      <c r="D46" s="29">
        <v>1023</v>
      </c>
      <c r="E46" s="20" t="s">
        <v>23</v>
      </c>
      <c r="F46" s="27">
        <v>117.5</v>
      </c>
      <c r="G46" s="27">
        <v>103.17</v>
      </c>
      <c r="H46" s="30">
        <f t="shared" si="0"/>
        <v>24.34</v>
      </c>
      <c r="I46" s="13">
        <f t="shared" si="1"/>
        <v>127.51</v>
      </c>
    </row>
    <row r="47" spans="1:9" s="21" customFormat="1" ht="30" customHeight="1" x14ac:dyDescent="0.25">
      <c r="A47" s="11">
        <v>40</v>
      </c>
      <c r="B47" s="22" t="s">
        <v>18</v>
      </c>
      <c r="C47" s="37" t="s">
        <v>1</v>
      </c>
      <c r="D47" s="29">
        <v>1023</v>
      </c>
      <c r="E47" s="20" t="s">
        <v>23</v>
      </c>
      <c r="F47" s="27">
        <v>117.5</v>
      </c>
      <c r="G47" s="27">
        <v>103.17</v>
      </c>
      <c r="H47" s="30">
        <f t="shared" si="0"/>
        <v>24.34</v>
      </c>
      <c r="I47" s="13">
        <f t="shared" si="1"/>
        <v>127.51</v>
      </c>
    </row>
    <row r="48" spans="1:9" s="21" customFormat="1" ht="30" customHeight="1" x14ac:dyDescent="0.25">
      <c r="A48" s="11">
        <v>41</v>
      </c>
      <c r="B48" s="22" t="s">
        <v>18</v>
      </c>
      <c r="C48" s="37" t="s">
        <v>1</v>
      </c>
      <c r="D48" s="29">
        <v>1023</v>
      </c>
      <c r="E48" s="20" t="s">
        <v>23</v>
      </c>
      <c r="F48" s="27">
        <v>117.5</v>
      </c>
      <c r="G48" s="27">
        <v>103.17</v>
      </c>
      <c r="H48" s="30">
        <f t="shared" si="0"/>
        <v>24.34</v>
      </c>
      <c r="I48" s="13">
        <f t="shared" si="1"/>
        <v>127.51</v>
      </c>
    </row>
    <row r="49" spans="1:9" s="21" customFormat="1" ht="30" customHeight="1" x14ac:dyDescent="0.25">
      <c r="A49" s="11">
        <v>42</v>
      </c>
      <c r="B49" s="22" t="s">
        <v>18</v>
      </c>
      <c r="C49" s="37" t="s">
        <v>1</v>
      </c>
      <c r="D49" s="29">
        <v>1000</v>
      </c>
      <c r="E49" s="20" t="s">
        <v>23</v>
      </c>
      <c r="F49" s="27">
        <v>117.5</v>
      </c>
      <c r="G49" s="27">
        <v>103.17</v>
      </c>
      <c r="H49" s="30">
        <f t="shared" si="0"/>
        <v>24.34</v>
      </c>
      <c r="I49" s="13">
        <f t="shared" si="1"/>
        <v>127.51</v>
      </c>
    </row>
    <row r="50" spans="1:9" s="21" customFormat="1" ht="30" customHeight="1" x14ac:dyDescent="0.25">
      <c r="A50" s="11">
        <v>43</v>
      </c>
      <c r="B50" s="22" t="s">
        <v>18</v>
      </c>
      <c r="C50" s="37" t="s">
        <v>5</v>
      </c>
      <c r="D50" s="29">
        <v>1327</v>
      </c>
      <c r="E50" s="20" t="s">
        <v>23</v>
      </c>
      <c r="F50" s="27">
        <v>117.5</v>
      </c>
      <c r="G50" s="27">
        <v>103.17</v>
      </c>
      <c r="H50" s="30">
        <f t="shared" si="0"/>
        <v>24.34</v>
      </c>
      <c r="I50" s="13">
        <f t="shared" si="1"/>
        <v>127.51</v>
      </c>
    </row>
    <row r="51" spans="1:9" s="21" customFormat="1" ht="30" customHeight="1" x14ac:dyDescent="0.25">
      <c r="A51" s="11">
        <v>44</v>
      </c>
      <c r="B51" s="22" t="s">
        <v>18</v>
      </c>
      <c r="C51" s="37" t="s">
        <v>1</v>
      </c>
      <c r="D51" s="29">
        <v>1000</v>
      </c>
      <c r="E51" s="20" t="s">
        <v>23</v>
      </c>
      <c r="F51" s="27">
        <v>117.5</v>
      </c>
      <c r="G51" s="27">
        <v>103.17</v>
      </c>
      <c r="H51" s="30">
        <f t="shared" si="0"/>
        <v>24.34</v>
      </c>
      <c r="I51" s="13">
        <f t="shared" si="1"/>
        <v>127.51</v>
      </c>
    </row>
    <row r="52" spans="1:9" s="21" customFormat="1" ht="30" customHeight="1" x14ac:dyDescent="0.25">
      <c r="A52" s="11">
        <v>45</v>
      </c>
      <c r="B52" s="22" t="s">
        <v>18</v>
      </c>
      <c r="C52" s="37" t="s">
        <v>1</v>
      </c>
      <c r="D52" s="29">
        <v>1023</v>
      </c>
      <c r="E52" s="20" t="s">
        <v>23</v>
      </c>
      <c r="F52" s="27">
        <v>68</v>
      </c>
      <c r="G52" s="27">
        <v>59.71</v>
      </c>
      <c r="H52" s="30">
        <f t="shared" si="0"/>
        <v>14.09</v>
      </c>
      <c r="I52" s="13">
        <f t="shared" si="1"/>
        <v>73.8</v>
      </c>
    </row>
    <row r="53" spans="1:9" s="21" customFormat="1" ht="30" customHeight="1" x14ac:dyDescent="0.25">
      <c r="A53" s="11">
        <v>46</v>
      </c>
      <c r="B53" s="22" t="s">
        <v>18</v>
      </c>
      <c r="C53" s="37" t="s">
        <v>1</v>
      </c>
      <c r="D53" s="29">
        <v>1023</v>
      </c>
      <c r="E53" s="20" t="s">
        <v>23</v>
      </c>
      <c r="F53" s="27">
        <v>117.5</v>
      </c>
      <c r="G53" s="27">
        <v>103.17</v>
      </c>
      <c r="H53" s="30">
        <f t="shared" si="0"/>
        <v>24.34</v>
      </c>
      <c r="I53" s="13">
        <f t="shared" si="1"/>
        <v>127.51</v>
      </c>
    </row>
    <row r="54" spans="1:9" s="21" customFormat="1" ht="30" customHeight="1" x14ac:dyDescent="0.25">
      <c r="A54" s="11">
        <v>47</v>
      </c>
      <c r="B54" s="22" t="s">
        <v>18</v>
      </c>
      <c r="C54" s="37" t="s">
        <v>4</v>
      </c>
      <c r="D54" s="29">
        <v>1213</v>
      </c>
      <c r="E54" s="20" t="s">
        <v>23</v>
      </c>
      <c r="F54" s="27">
        <v>117.5</v>
      </c>
      <c r="G54" s="27">
        <v>103.17</v>
      </c>
      <c r="H54" s="30">
        <f t="shared" si="0"/>
        <v>24.34</v>
      </c>
      <c r="I54" s="13">
        <f t="shared" si="1"/>
        <v>127.51</v>
      </c>
    </row>
    <row r="55" spans="1:9" s="21" customFormat="1" ht="30" customHeight="1" x14ac:dyDescent="0.25">
      <c r="A55" s="11">
        <v>48</v>
      </c>
      <c r="B55" s="22" t="s">
        <v>18</v>
      </c>
      <c r="C55" s="37" t="s">
        <v>1</v>
      </c>
      <c r="D55" s="29">
        <v>1000</v>
      </c>
      <c r="E55" s="20" t="s">
        <v>23</v>
      </c>
      <c r="F55" s="27">
        <v>117.5</v>
      </c>
      <c r="G55" s="27">
        <v>103.17</v>
      </c>
      <c r="H55" s="30">
        <f t="shared" si="0"/>
        <v>24.34</v>
      </c>
      <c r="I55" s="13">
        <f t="shared" si="1"/>
        <v>127.51</v>
      </c>
    </row>
    <row r="56" spans="1:9" s="21" customFormat="1" ht="30" customHeight="1" x14ac:dyDescent="0.25">
      <c r="A56" s="11">
        <v>49</v>
      </c>
      <c r="B56" s="22" t="s">
        <v>18</v>
      </c>
      <c r="C56" s="37" t="s">
        <v>1</v>
      </c>
      <c r="D56" s="29">
        <v>1046</v>
      </c>
      <c r="E56" s="20" t="s">
        <v>23</v>
      </c>
      <c r="F56" s="27">
        <v>117.5</v>
      </c>
      <c r="G56" s="27">
        <v>103.17</v>
      </c>
      <c r="H56" s="30">
        <f t="shared" si="0"/>
        <v>24.34</v>
      </c>
      <c r="I56" s="13">
        <f t="shared" si="1"/>
        <v>127.51</v>
      </c>
    </row>
    <row r="57" spans="1:9" s="21" customFormat="1" ht="30" customHeight="1" x14ac:dyDescent="0.25">
      <c r="A57" s="11">
        <v>50</v>
      </c>
      <c r="B57" s="22" t="s">
        <v>18</v>
      </c>
      <c r="C57" s="37" t="s">
        <v>1</v>
      </c>
      <c r="D57" s="29">
        <v>1023</v>
      </c>
      <c r="E57" s="20" t="s">
        <v>23</v>
      </c>
      <c r="F57" s="27">
        <v>117.5</v>
      </c>
      <c r="G57" s="27">
        <v>103.17</v>
      </c>
      <c r="H57" s="30">
        <f t="shared" si="0"/>
        <v>24.34</v>
      </c>
      <c r="I57" s="13">
        <f t="shared" si="1"/>
        <v>127.51</v>
      </c>
    </row>
    <row r="58" spans="1:9" s="21" customFormat="1" ht="30" customHeight="1" x14ac:dyDescent="0.25">
      <c r="A58" s="11">
        <v>51</v>
      </c>
      <c r="B58" s="22" t="s">
        <v>18</v>
      </c>
      <c r="C58" s="37" t="s">
        <v>1</v>
      </c>
      <c r="D58" s="29">
        <v>1069</v>
      </c>
      <c r="E58" s="20" t="s">
        <v>23</v>
      </c>
      <c r="F58" s="27">
        <v>117.5</v>
      </c>
      <c r="G58" s="27">
        <v>103.17</v>
      </c>
      <c r="H58" s="30">
        <f t="shared" si="0"/>
        <v>24.34</v>
      </c>
      <c r="I58" s="13">
        <f t="shared" si="1"/>
        <v>127.51</v>
      </c>
    </row>
    <row r="59" spans="1:9" s="21" customFormat="1" ht="30" customHeight="1" x14ac:dyDescent="0.25">
      <c r="A59" s="11">
        <v>52</v>
      </c>
      <c r="B59" s="22" t="s">
        <v>18</v>
      </c>
      <c r="C59" s="37" t="s">
        <v>1</v>
      </c>
      <c r="D59" s="29">
        <v>1023</v>
      </c>
      <c r="E59" s="20" t="s">
        <v>23</v>
      </c>
      <c r="F59" s="27">
        <v>117.5</v>
      </c>
      <c r="G59" s="27">
        <v>103.17</v>
      </c>
      <c r="H59" s="30">
        <f t="shared" si="0"/>
        <v>24.34</v>
      </c>
      <c r="I59" s="13">
        <f t="shared" si="1"/>
        <v>127.51</v>
      </c>
    </row>
    <row r="60" spans="1:9" s="21" customFormat="1" ht="30" customHeight="1" x14ac:dyDescent="0.25">
      <c r="A60" s="11">
        <v>53</v>
      </c>
      <c r="B60" s="22" t="s">
        <v>18</v>
      </c>
      <c r="C60" s="37" t="s">
        <v>1</v>
      </c>
      <c r="D60" s="29">
        <v>1000</v>
      </c>
      <c r="E60" s="20" t="s">
        <v>23</v>
      </c>
      <c r="F60" s="27">
        <v>117.5</v>
      </c>
      <c r="G60" s="27">
        <v>103.17</v>
      </c>
      <c r="H60" s="30">
        <f t="shared" si="0"/>
        <v>24.34</v>
      </c>
      <c r="I60" s="13">
        <f t="shared" si="1"/>
        <v>127.51</v>
      </c>
    </row>
    <row r="61" spans="1:9" s="21" customFormat="1" ht="30" customHeight="1" x14ac:dyDescent="0.25">
      <c r="A61" s="11">
        <v>54</v>
      </c>
      <c r="B61" s="22" t="s">
        <v>18</v>
      </c>
      <c r="C61" s="37" t="s">
        <v>1</v>
      </c>
      <c r="D61" s="29">
        <v>1023</v>
      </c>
      <c r="E61" s="20" t="s">
        <v>23</v>
      </c>
      <c r="F61" s="27">
        <v>117.5</v>
      </c>
      <c r="G61" s="27">
        <v>103.17</v>
      </c>
      <c r="H61" s="30">
        <f t="shared" si="0"/>
        <v>24.34</v>
      </c>
      <c r="I61" s="13">
        <f t="shared" si="1"/>
        <v>127.51</v>
      </c>
    </row>
    <row r="62" spans="1:9" s="21" customFormat="1" ht="30" customHeight="1" x14ac:dyDescent="0.25">
      <c r="A62" s="11">
        <v>55</v>
      </c>
      <c r="B62" s="22" t="s">
        <v>19</v>
      </c>
      <c r="C62" s="37" t="s">
        <v>1</v>
      </c>
      <c r="D62" s="29">
        <v>1023</v>
      </c>
      <c r="E62" s="20" t="s">
        <v>23</v>
      </c>
      <c r="F62" s="27">
        <v>119</v>
      </c>
      <c r="G62" s="27">
        <v>104.48</v>
      </c>
      <c r="H62" s="30">
        <f t="shared" si="0"/>
        <v>24.65</v>
      </c>
      <c r="I62" s="13">
        <f t="shared" si="1"/>
        <v>129.13</v>
      </c>
    </row>
    <row r="63" spans="1:9" s="21" customFormat="1" ht="30" customHeight="1" x14ac:dyDescent="0.25">
      <c r="A63" s="11">
        <v>56</v>
      </c>
      <c r="B63" s="22" t="s">
        <v>19</v>
      </c>
      <c r="C63" s="37" t="s">
        <v>1</v>
      </c>
      <c r="D63" s="29">
        <v>1046</v>
      </c>
      <c r="E63" s="20" t="s">
        <v>23</v>
      </c>
      <c r="F63" s="27">
        <v>119</v>
      </c>
      <c r="G63" s="27">
        <v>104.48</v>
      </c>
      <c r="H63" s="30">
        <f t="shared" si="0"/>
        <v>24.65</v>
      </c>
      <c r="I63" s="13">
        <f t="shared" si="1"/>
        <v>129.13</v>
      </c>
    </row>
    <row r="64" spans="1:9" s="21" customFormat="1" ht="30" customHeight="1" x14ac:dyDescent="0.25">
      <c r="A64" s="11">
        <v>57</v>
      </c>
      <c r="B64" s="22" t="s">
        <v>19</v>
      </c>
      <c r="C64" s="37" t="s">
        <v>1</v>
      </c>
      <c r="D64" s="29">
        <v>1023</v>
      </c>
      <c r="E64" s="20" t="s">
        <v>23</v>
      </c>
      <c r="F64" s="27">
        <v>119</v>
      </c>
      <c r="G64" s="27">
        <v>104.48</v>
      </c>
      <c r="H64" s="30">
        <f t="shared" si="0"/>
        <v>24.65</v>
      </c>
      <c r="I64" s="13">
        <f t="shared" si="1"/>
        <v>129.13</v>
      </c>
    </row>
    <row r="65" spans="1:9" s="21" customFormat="1" ht="30" customHeight="1" x14ac:dyDescent="0.25">
      <c r="A65" s="11">
        <v>58</v>
      </c>
      <c r="B65" s="22" t="s">
        <v>19</v>
      </c>
      <c r="C65" s="37" t="s">
        <v>1</v>
      </c>
      <c r="D65" s="29">
        <v>1046</v>
      </c>
      <c r="E65" s="20" t="s">
        <v>23</v>
      </c>
      <c r="F65" s="27">
        <v>119</v>
      </c>
      <c r="G65" s="27">
        <v>104.48</v>
      </c>
      <c r="H65" s="30">
        <f t="shared" si="0"/>
        <v>24.65</v>
      </c>
      <c r="I65" s="13">
        <f t="shared" si="1"/>
        <v>129.13</v>
      </c>
    </row>
    <row r="66" spans="1:9" s="21" customFormat="1" ht="30" customHeight="1" x14ac:dyDescent="0.25">
      <c r="A66" s="11">
        <v>59</v>
      </c>
      <c r="B66" s="22" t="s">
        <v>19</v>
      </c>
      <c r="C66" s="37" t="s">
        <v>1</v>
      </c>
      <c r="D66" s="29">
        <v>1023</v>
      </c>
      <c r="E66" s="20" t="s">
        <v>23</v>
      </c>
      <c r="F66" s="27">
        <v>119</v>
      </c>
      <c r="G66" s="27">
        <v>104.48</v>
      </c>
      <c r="H66" s="30">
        <f t="shared" si="0"/>
        <v>24.65</v>
      </c>
      <c r="I66" s="13">
        <f t="shared" si="1"/>
        <v>129.13</v>
      </c>
    </row>
    <row r="67" spans="1:9" s="21" customFormat="1" ht="30" customHeight="1" x14ac:dyDescent="0.25">
      <c r="A67" s="11">
        <v>60</v>
      </c>
      <c r="B67" s="22" t="s">
        <v>19</v>
      </c>
      <c r="C67" s="37" t="s">
        <v>1</v>
      </c>
      <c r="D67" s="29">
        <v>1092</v>
      </c>
      <c r="E67" s="20" t="s">
        <v>23</v>
      </c>
      <c r="F67" s="27">
        <v>141</v>
      </c>
      <c r="G67" s="27">
        <v>123.8</v>
      </c>
      <c r="H67" s="30">
        <f t="shared" si="0"/>
        <v>29.2</v>
      </c>
      <c r="I67" s="13">
        <f t="shared" si="1"/>
        <v>153</v>
      </c>
    </row>
    <row r="68" spans="1:9" s="21" customFormat="1" ht="30" customHeight="1" x14ac:dyDescent="0.25">
      <c r="A68" s="11">
        <v>61</v>
      </c>
      <c r="B68" s="22" t="s">
        <v>19</v>
      </c>
      <c r="C68" s="37" t="s">
        <v>1</v>
      </c>
      <c r="D68" s="29">
        <v>1046</v>
      </c>
      <c r="E68" s="20" t="s">
        <v>23</v>
      </c>
      <c r="F68" s="27">
        <v>119</v>
      </c>
      <c r="G68" s="27">
        <v>104.48</v>
      </c>
      <c r="H68" s="30">
        <f t="shared" si="0"/>
        <v>24.65</v>
      </c>
      <c r="I68" s="13">
        <f t="shared" si="1"/>
        <v>129.13</v>
      </c>
    </row>
    <row r="69" spans="1:9" s="21" customFormat="1" ht="30" customHeight="1" x14ac:dyDescent="0.25">
      <c r="A69" s="11">
        <v>62</v>
      </c>
      <c r="B69" s="22" t="s">
        <v>19</v>
      </c>
      <c r="C69" s="37" t="s">
        <v>1</v>
      </c>
      <c r="D69" s="29">
        <v>1092</v>
      </c>
      <c r="E69" s="20" t="s">
        <v>23</v>
      </c>
      <c r="F69" s="27">
        <v>141</v>
      </c>
      <c r="G69" s="27">
        <v>123.8</v>
      </c>
      <c r="H69" s="30">
        <f t="shared" si="0"/>
        <v>29.2</v>
      </c>
      <c r="I69" s="13">
        <f t="shared" si="1"/>
        <v>153</v>
      </c>
    </row>
    <row r="70" spans="1:9" s="21" customFormat="1" ht="30" customHeight="1" x14ac:dyDescent="0.25">
      <c r="A70" s="11">
        <v>63</v>
      </c>
      <c r="B70" s="22" t="s">
        <v>19</v>
      </c>
      <c r="C70" s="37" t="s">
        <v>1</v>
      </c>
      <c r="D70" s="29">
        <v>1023</v>
      </c>
      <c r="E70" s="20" t="s">
        <v>23</v>
      </c>
      <c r="F70" s="27">
        <v>119</v>
      </c>
      <c r="G70" s="27">
        <v>104.48</v>
      </c>
      <c r="H70" s="30">
        <f t="shared" si="0"/>
        <v>24.65</v>
      </c>
      <c r="I70" s="13">
        <f t="shared" si="1"/>
        <v>129.13</v>
      </c>
    </row>
    <row r="71" spans="1:9" s="21" customFormat="1" ht="30" customHeight="1" x14ac:dyDescent="0.25">
      <c r="A71" s="11">
        <v>64</v>
      </c>
      <c r="B71" s="22" t="s">
        <v>19</v>
      </c>
      <c r="C71" s="37" t="s">
        <v>1</v>
      </c>
      <c r="D71" s="29">
        <v>1023</v>
      </c>
      <c r="E71" s="20" t="s">
        <v>23</v>
      </c>
      <c r="F71" s="27">
        <v>119</v>
      </c>
      <c r="G71" s="27">
        <v>104.48</v>
      </c>
      <c r="H71" s="30">
        <f t="shared" si="0"/>
        <v>24.65</v>
      </c>
      <c r="I71" s="13">
        <f t="shared" si="1"/>
        <v>129.13</v>
      </c>
    </row>
    <row r="72" spans="1:9" s="21" customFormat="1" ht="30" customHeight="1" x14ac:dyDescent="0.25">
      <c r="A72" s="11">
        <v>65</v>
      </c>
      <c r="B72" s="22" t="s">
        <v>19</v>
      </c>
      <c r="C72" s="37" t="s">
        <v>1</v>
      </c>
      <c r="D72" s="29">
        <v>1000</v>
      </c>
      <c r="E72" s="20" t="s">
        <v>23</v>
      </c>
      <c r="F72" s="27">
        <v>119</v>
      </c>
      <c r="G72" s="27">
        <v>104.48</v>
      </c>
      <c r="H72" s="30">
        <f t="shared" ref="H72:H77" si="2">ROUND(G72*23.59%,2)</f>
        <v>24.65</v>
      </c>
      <c r="I72" s="13">
        <f t="shared" ref="I72:I77" si="3">G72+H72</f>
        <v>129.13</v>
      </c>
    </row>
    <row r="73" spans="1:9" s="21" customFormat="1" ht="30" customHeight="1" x14ac:dyDescent="0.25">
      <c r="A73" s="11">
        <v>66</v>
      </c>
      <c r="B73" s="22" t="s">
        <v>19</v>
      </c>
      <c r="C73" s="37" t="s">
        <v>1</v>
      </c>
      <c r="D73" s="29">
        <v>1023</v>
      </c>
      <c r="E73" s="20" t="s">
        <v>23</v>
      </c>
      <c r="F73" s="27">
        <v>119</v>
      </c>
      <c r="G73" s="27">
        <v>104.48</v>
      </c>
      <c r="H73" s="30">
        <f t="shared" si="2"/>
        <v>24.65</v>
      </c>
      <c r="I73" s="13">
        <f t="shared" si="3"/>
        <v>129.13</v>
      </c>
    </row>
    <row r="74" spans="1:9" s="21" customFormat="1" ht="30" customHeight="1" x14ac:dyDescent="0.25">
      <c r="A74" s="11">
        <v>67</v>
      </c>
      <c r="B74" s="22" t="s">
        <v>19</v>
      </c>
      <c r="C74" s="37" t="s">
        <v>5</v>
      </c>
      <c r="D74" s="29">
        <v>1304</v>
      </c>
      <c r="E74" s="20" t="s">
        <v>23</v>
      </c>
      <c r="F74" s="27">
        <v>119</v>
      </c>
      <c r="G74" s="27">
        <v>104.48</v>
      </c>
      <c r="H74" s="30">
        <f t="shared" si="2"/>
        <v>24.65</v>
      </c>
      <c r="I74" s="13">
        <f t="shared" si="3"/>
        <v>129.13</v>
      </c>
    </row>
    <row r="75" spans="1:9" s="21" customFormat="1" ht="52.5" customHeight="1" x14ac:dyDescent="0.25">
      <c r="A75" s="11">
        <v>68</v>
      </c>
      <c r="B75" s="22" t="s">
        <v>20</v>
      </c>
      <c r="C75" s="37" t="s">
        <v>3</v>
      </c>
      <c r="D75" s="29">
        <v>1316</v>
      </c>
      <c r="E75" s="20" t="s">
        <v>23</v>
      </c>
      <c r="F75" s="27">
        <v>148</v>
      </c>
      <c r="G75" s="27">
        <v>129.94999999999999</v>
      </c>
      <c r="H75" s="30">
        <f t="shared" si="2"/>
        <v>30.66</v>
      </c>
      <c r="I75" s="13">
        <f t="shared" si="3"/>
        <v>160.60999999999999</v>
      </c>
    </row>
    <row r="76" spans="1:9" s="21" customFormat="1" ht="52.5" customHeight="1" x14ac:dyDescent="0.25">
      <c r="A76" s="11">
        <v>69</v>
      </c>
      <c r="B76" s="22" t="s">
        <v>20</v>
      </c>
      <c r="C76" s="37" t="s">
        <v>3</v>
      </c>
      <c r="D76" s="29">
        <v>1272</v>
      </c>
      <c r="E76" s="20" t="s">
        <v>23</v>
      </c>
      <c r="F76" s="27">
        <v>148</v>
      </c>
      <c r="G76" s="27">
        <v>129.94999999999999</v>
      </c>
      <c r="H76" s="30">
        <f t="shared" si="2"/>
        <v>30.66</v>
      </c>
      <c r="I76" s="13">
        <f t="shared" si="3"/>
        <v>160.60999999999999</v>
      </c>
    </row>
    <row r="77" spans="1:9" s="21" customFormat="1" ht="52.5" customHeight="1" x14ac:dyDescent="0.25">
      <c r="A77" s="11">
        <v>70</v>
      </c>
      <c r="B77" s="22" t="s">
        <v>20</v>
      </c>
      <c r="C77" s="37" t="s">
        <v>2</v>
      </c>
      <c r="D77" s="29">
        <v>1388</v>
      </c>
      <c r="E77" s="20" t="s">
        <v>23</v>
      </c>
      <c r="F77" s="27">
        <v>126</v>
      </c>
      <c r="G77" s="27">
        <v>110.63</v>
      </c>
      <c r="H77" s="30">
        <f t="shared" si="2"/>
        <v>26.1</v>
      </c>
      <c r="I77" s="13">
        <f t="shared" si="3"/>
        <v>136.72999999999999</v>
      </c>
    </row>
    <row r="78" spans="1:9" s="21" customFormat="1" ht="52.5" customHeight="1" x14ac:dyDescent="0.25">
      <c r="A78" s="11">
        <v>71</v>
      </c>
      <c r="B78" s="22" t="s">
        <v>20</v>
      </c>
      <c r="C78" s="37" t="s">
        <v>0</v>
      </c>
      <c r="D78" s="29">
        <v>1452</v>
      </c>
      <c r="E78" s="20" t="s">
        <v>23</v>
      </c>
      <c r="F78" s="27">
        <v>126</v>
      </c>
      <c r="G78" s="27">
        <v>110.63</v>
      </c>
      <c r="H78" s="30">
        <f>ROUND(G78*23.59%,2)</f>
        <v>26.1</v>
      </c>
      <c r="I78" s="13">
        <f>G78+H78</f>
        <v>136.72999999999999</v>
      </c>
    </row>
  </sheetData>
  <autoFilter ref="A5:K78"/>
  <mergeCells count="2">
    <mergeCell ref="A3:I3"/>
    <mergeCell ref="A6:C6"/>
  </mergeCells>
  <pageMargins left="0.70866141732283472" right="0.70866141732283472" top="0.74803149606299213" bottom="0.74803149606299213" header="0.31496062992125984" footer="0.31496062992125984"/>
  <pageSetup paperSize="9" scale="64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19.pielikums</vt:lpstr>
      <vt:lpstr>2.pielikums (2)</vt:lpstr>
      <vt:lpstr>'2.pielikums (2)'!Print_Area</vt:lpstr>
      <vt:lpstr>'2.pielikums (2)'!Print_Titles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19.pielikums anotācijai</dc:title>
  <dc:creator>Inga Ošiņa</dc:creator>
  <cp:lastModifiedBy>Inga Ošiņa</cp:lastModifiedBy>
  <cp:lastPrinted>2022-03-22T09:15:10Z</cp:lastPrinted>
  <dcterms:created xsi:type="dcterms:W3CDTF">2021-09-13T12:17:49Z</dcterms:created>
  <dcterms:modified xsi:type="dcterms:W3CDTF">2022-03-29T06:46:25Z</dcterms:modified>
</cp:coreProperties>
</file>