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feb\Uz FM\"/>
    </mc:Choice>
  </mc:AlternateContent>
  <bookViews>
    <workbookView xWindow="0" yWindow="0" windowWidth="23040" windowHeight="8040"/>
  </bookViews>
  <sheets>
    <sheet name="3.pielikums" sheetId="8" r:id="rId1"/>
  </sheets>
  <definedNames>
    <definedName name="_xlnm._FilterDatabase" localSheetId="0" hidden="1">'3.pielikums'!$A$10:$H$18</definedName>
    <definedName name="_xlnm.Print_Area" localSheetId="0">'3.pielikums'!$A$1:$H$20</definedName>
    <definedName name="_xlnm.Print_Titles" localSheetId="0">'3.pielikums'!$10:$10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8" l="1"/>
  <c r="F14" i="8"/>
  <c r="E11" i="8" l="1"/>
  <c r="F11" i="8"/>
  <c r="G11" i="8"/>
  <c r="D18" i="8"/>
  <c r="F18" i="8" s="1"/>
  <c r="D17" i="8"/>
  <c r="F17" i="8" s="1"/>
  <c r="D16" i="8"/>
  <c r="F16" i="8" s="1"/>
  <c r="D15" i="8"/>
  <c r="F15" i="8" s="1"/>
  <c r="D14" i="8"/>
  <c r="D13" i="8"/>
  <c r="F13" i="8" s="1"/>
  <c r="G13" i="8" l="1"/>
  <c r="G14" i="8"/>
  <c r="H14" i="8" s="1"/>
  <c r="G15" i="8"/>
  <c r="H15" i="8" s="1"/>
  <c r="G16" i="8"/>
  <c r="H16" i="8" s="1"/>
  <c r="G17" i="8"/>
  <c r="H17" i="8" s="1"/>
  <c r="G18" i="8"/>
  <c r="H18" i="8" s="1"/>
  <c r="H13" i="8" l="1"/>
</calcChain>
</file>

<file path=xl/sharedStrings.xml><?xml version="1.0" encoding="utf-8"?>
<sst xmlns="http://schemas.openxmlformats.org/spreadsheetml/2006/main" count="29" uniqueCount="22">
  <si>
    <t>Nr. p.k.</t>
  </si>
  <si>
    <t>Struktūrvienība</t>
  </si>
  <si>
    <t>Amats</t>
  </si>
  <si>
    <t>Stundu skaits</t>
  </si>
  <si>
    <t>jaunākais inspektors</t>
  </si>
  <si>
    <t>inspektors</t>
  </si>
  <si>
    <t xml:space="preserve"> DD VSAOI </t>
  </si>
  <si>
    <t>Atlīdzība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</si>
  <si>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</si>
  <si>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</si>
  <si>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</si>
  <si>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</si>
  <si>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vecākais inspektors</t>
  </si>
  <si>
    <t xml:space="preserve">Atlīdzība par laiku, kuru amatpersona nepavada darba vietā </t>
  </si>
  <si>
    <t>RĪGAS REĢIONU PĀRVALDE</t>
  </si>
  <si>
    <t>Stundu likme</t>
  </si>
  <si>
    <t>kopā</t>
  </si>
  <si>
    <t>3.pielikums</t>
  </si>
  <si>
    <t>KĀRTĪBAS POLICIJAS PĀRVALDE PATRUĻPOLICIJAS PĀRVALDE SPECIĀLO UZDEVUMU BATALJONS 6.ROTA</t>
  </si>
  <si>
    <t>KĀRTĪBAS POLICIJAS PĀRVALDE PATRUĻPOLICIJAS PĀRVALDE KINOLOGU NODAĻA</t>
  </si>
  <si>
    <t>* Grāmatvedībā tika iesniegta informācija par iepriekšējo periodu. Izmaksas veiktas 2022.gada februārī.</t>
  </si>
  <si>
    <t>Atlīdzība par laiku, kuru amatpersonas ar speciālajām dienesta pakāpēm nepavada darba vietā, jo periodā no 2022.gada 01.janvāra līdz 31.janvārim tika iesaistītas atbalsta sniegšanā Valsts robežsardzei Latvijas Republikas-Baltkrievijas Republikas valsts robežas robežuzraudzības nodrošināšanā*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</si>
</sst>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4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9">
    <xf numFmtId="0" fontId="0" fillId="0" borderId="0"/>
    <xf numFmtId="0" fontId="6" fillId="0" borderId="0"/>
    <xf numFmtId="0" fontId="11" fillId="0" borderId="0"/>
    <xf numFmtId="0" fontId="5" fillId="0" borderId="0"/>
    <xf numFmtId="0" fontId="11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4">
    <xf numFmtId="0" fontId="0" fillId="0" borderId="0" xfId="0"/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vertical="center" wrapText="1"/>
    </xf>
    <xf numFmtId="3" fontId="7" fillId="0" borderId="0" xfId="2" applyNumberFormat="1" applyFont="1" applyAlignment="1">
      <alignment horizontal="center" vertical="center"/>
    </xf>
    <xf numFmtId="1" fontId="12" fillId="2" borderId="0" xfId="0" applyNumberFormat="1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13" fillId="0" borderId="0" xfId="0" applyFont="1" applyAlignment="1">
      <alignment vertical="center"/>
    </xf>
    <xf numFmtId="0" fontId="7" fillId="2" borderId="2" xfId="2" applyFont="1" applyFill="1" applyBorder="1" applyAlignment="1">
      <alignment horizontal="center" vertical="center" wrapText="1"/>
    </xf>
    <xf numFmtId="0" fontId="7" fillId="0" borderId="2" xfId="2" applyFont="1" applyFill="1" applyBorder="1" applyAlignment="1">
      <alignment horizontal="center" vertical="center" wrapText="1"/>
    </xf>
    <xf numFmtId="3" fontId="9" fillId="2" borderId="2" xfId="2" applyNumberFormat="1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 wrapText="1"/>
    </xf>
    <xf numFmtId="4" fontId="7" fillId="0" borderId="2" xfId="2" applyNumberFormat="1" applyFont="1" applyBorder="1" applyAlignment="1">
      <alignment horizontal="center" vertical="center"/>
    </xf>
    <xf numFmtId="0" fontId="7" fillId="0" borderId="0" xfId="2" applyFont="1"/>
    <xf numFmtId="0" fontId="8" fillId="0" borderId="1" xfId="2" applyFont="1" applyFill="1" applyBorder="1" applyAlignment="1">
      <alignment horizontal="center" vertical="center" wrapText="1"/>
    </xf>
    <xf numFmtId="4" fontId="10" fillId="3" borderId="2" xfId="2" applyNumberFormat="1" applyFont="1" applyFill="1" applyBorder="1" applyAlignment="1">
      <alignment horizontal="center" vertical="center"/>
    </xf>
    <xf numFmtId="0" fontId="10" fillId="0" borderId="0" xfId="2" applyFont="1"/>
    <xf numFmtId="0" fontId="10" fillId="4" borderId="3" xfId="2" applyFont="1" applyFill="1" applyBorder="1" applyAlignment="1">
      <alignment horizontal="center" vertical="center"/>
    </xf>
    <xf numFmtId="0" fontId="10" fillId="4" borderId="5" xfId="2" applyFont="1" applyFill="1" applyBorder="1" applyAlignment="1">
      <alignment vertical="center"/>
    </xf>
    <xf numFmtId="3" fontId="10" fillId="4" borderId="5" xfId="2" applyNumberFormat="1" applyFont="1" applyFill="1" applyBorder="1" applyAlignment="1">
      <alignment horizontal="center" vertical="center"/>
    </xf>
    <xf numFmtId="4" fontId="10" fillId="4" borderId="5" xfId="2" applyNumberFormat="1" applyFont="1" applyFill="1" applyBorder="1" applyAlignment="1">
      <alignment horizontal="center" vertical="center"/>
    </xf>
    <xf numFmtId="4" fontId="10" fillId="4" borderId="4" xfId="2" applyNumberFormat="1" applyFont="1" applyFill="1" applyBorder="1" applyAlignment="1">
      <alignment horizontal="center" vertical="center"/>
    </xf>
    <xf numFmtId="0" fontId="10" fillId="0" borderId="0" xfId="2" applyFont="1" applyAlignment="1">
      <alignment horizontal="left" vertical="center"/>
    </xf>
    <xf numFmtId="0" fontId="7" fillId="0" borderId="2" xfId="2" applyFont="1" applyFill="1" applyBorder="1" applyAlignment="1">
      <alignment horizontal="center" vertical="center"/>
    </xf>
    <xf numFmtId="164" fontId="7" fillId="0" borderId="2" xfId="2" applyNumberFormat="1" applyFont="1" applyBorder="1" applyAlignment="1">
      <alignment horizontal="center" vertical="center"/>
    </xf>
    <xf numFmtId="4" fontId="7" fillId="2" borderId="2" xfId="2" applyNumberFormat="1" applyFont="1" applyFill="1" applyBorder="1" applyAlignment="1">
      <alignment horizontal="center" vertical="center"/>
    </xf>
    <xf numFmtId="4" fontId="7" fillId="0" borderId="2" xfId="2" applyNumberFormat="1" applyFont="1" applyFill="1" applyBorder="1" applyAlignment="1">
      <alignment horizontal="center" vertical="center"/>
    </xf>
    <xf numFmtId="0" fontId="7" fillId="0" borderId="0" xfId="2" applyFont="1" applyFill="1" applyAlignment="1">
      <alignment vertical="center"/>
    </xf>
    <xf numFmtId="0" fontId="7" fillId="0" borderId="2" xfId="2" applyFont="1" applyBorder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3" fontId="7" fillId="0" borderId="0" xfId="0" applyNumberFormat="1" applyFont="1" applyFill="1" applyAlignment="1">
      <alignment horizontal="center" vertical="center"/>
    </xf>
    <xf numFmtId="0" fontId="8" fillId="0" borderId="0" xfId="2" applyFont="1" applyFill="1" applyBorder="1" applyAlignment="1">
      <alignment horizontal="center" vertical="center" wrapText="1"/>
    </xf>
    <xf numFmtId="0" fontId="7" fillId="0" borderId="0" xfId="2" applyFont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49" fontId="7" fillId="0" borderId="2" xfId="2" applyNumberFormat="1" applyFont="1" applyBorder="1" applyAlignment="1">
      <alignment horizontal="left" vertical="center" wrapText="1"/>
    </xf>
    <xf numFmtId="0" fontId="7" fillId="0" borderId="0" xfId="2" applyFont="1" applyAlignment="1">
      <alignment horizontal="center" vertical="center" wrapText="1"/>
    </xf>
    <xf numFmtId="0" fontId="7" fillId="0" borderId="0" xfId="2" applyFont="1" applyFill="1"/>
    <xf numFmtId="0" fontId="9" fillId="0" borderId="2" xfId="8" applyFont="1" applyFill="1" applyBorder="1" applyAlignment="1">
      <alignment horizontal="center" vertical="center" wrapText="1"/>
    </xf>
    <xf numFmtId="0" fontId="7" fillId="0" borderId="0" xfId="2" applyFont="1" applyAlignment="1">
      <alignment horizontal="center"/>
    </xf>
    <xf numFmtId="49" fontId="10" fillId="4" borderId="5" xfId="2" applyNumberFormat="1" applyFont="1" applyFill="1" applyBorder="1" applyAlignment="1">
      <alignment horizontal="center" vertical="center" wrapText="1"/>
    </xf>
    <xf numFmtId="0" fontId="7" fillId="0" borderId="0" xfId="2" applyFont="1" applyAlignment="1">
      <alignment horizontal="left" vertical="center"/>
    </xf>
    <xf numFmtId="0" fontId="8" fillId="0" borderId="0" xfId="2" applyFont="1" applyFill="1" applyBorder="1" applyAlignment="1">
      <alignment horizontal="center" vertical="center" wrapText="1"/>
    </xf>
    <xf numFmtId="0" fontId="10" fillId="3" borderId="2" xfId="2" applyFont="1" applyFill="1" applyBorder="1" applyAlignment="1">
      <alignment horizontal="right" vertical="center"/>
    </xf>
  </cellXfs>
  <cellStyles count="9">
    <cellStyle name="Normal" xfId="0" builtinId="0"/>
    <cellStyle name="Normal 6" xfId="2"/>
    <cellStyle name="Parasts 2" xfId="1"/>
    <cellStyle name="Parasts 2 2" xfId="3"/>
    <cellStyle name="Parasts 2 3" xfId="4"/>
    <cellStyle name="Parasts 2 4" xfId="5"/>
    <cellStyle name="Parasts 2 5" xfId="6"/>
    <cellStyle name="Parasts 2 6" xfId="7"/>
    <cellStyle name="Parasts 2 7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topLeftCell="A7" zoomScaleNormal="100" workbookViewId="0">
      <selection activeCell="E10" sqref="E10"/>
    </sheetView>
  </sheetViews>
  <sheetFormatPr defaultColWidth="9.109375" defaultRowHeight="13.2" x14ac:dyDescent="0.25"/>
  <cols>
    <col min="1" max="1" width="6.33203125" style="1" customWidth="1"/>
    <col min="2" max="2" width="50" style="2" customWidth="1"/>
    <col min="3" max="3" width="16.33203125" style="36" bestFit="1" customWidth="1"/>
    <col min="4" max="5" width="15.109375" style="1" customWidth="1"/>
    <col min="6" max="6" width="15.109375" style="3" customWidth="1"/>
    <col min="7" max="8" width="15.109375" style="1" customWidth="1"/>
    <col min="9" max="16384" width="9.109375" style="13"/>
  </cols>
  <sheetData>
    <row r="1" spans="1:8" ht="13.8" x14ac:dyDescent="0.25">
      <c r="C1" s="33"/>
      <c r="F1" s="1"/>
      <c r="G1" s="3"/>
      <c r="H1" s="4" t="s">
        <v>17</v>
      </c>
    </row>
    <row r="2" spans="1:8" ht="13.8" x14ac:dyDescent="0.25">
      <c r="C2" s="33"/>
      <c r="F2" s="1"/>
      <c r="G2" s="3"/>
      <c r="H2" s="5" t="s">
        <v>8</v>
      </c>
    </row>
    <row r="3" spans="1:8" ht="13.8" x14ac:dyDescent="0.25">
      <c r="C3" s="33"/>
      <c r="F3" s="1"/>
      <c r="G3" s="3"/>
      <c r="H3" s="5" t="s">
        <v>9</v>
      </c>
    </row>
    <row r="4" spans="1:8" ht="13.8" x14ac:dyDescent="0.25">
      <c r="C4" s="33"/>
      <c r="F4" s="1"/>
      <c r="G4" s="3"/>
      <c r="H4" s="5" t="s">
        <v>10</v>
      </c>
    </row>
    <row r="5" spans="1:8" x14ac:dyDescent="0.25">
      <c r="C5" s="33"/>
      <c r="F5" s="1"/>
      <c r="G5" s="3"/>
    </row>
    <row r="6" spans="1:8" ht="17.399999999999999" x14ac:dyDescent="0.25">
      <c r="B6" s="6" t="s">
        <v>11</v>
      </c>
      <c r="C6" s="33"/>
      <c r="F6" s="1"/>
      <c r="G6" s="3"/>
    </row>
    <row r="7" spans="1:8" x14ac:dyDescent="0.25">
      <c r="A7" s="29"/>
      <c r="B7" s="30"/>
      <c r="C7" s="34"/>
      <c r="D7" s="29"/>
      <c r="E7" s="29"/>
      <c r="F7" s="29"/>
      <c r="G7" s="31"/>
      <c r="H7" s="29"/>
    </row>
    <row r="8" spans="1:8" s="37" customFormat="1" ht="36.75" customHeight="1" x14ac:dyDescent="0.25">
      <c r="A8" s="42" t="s">
        <v>21</v>
      </c>
      <c r="B8" s="42"/>
      <c r="C8" s="42"/>
      <c r="D8" s="42"/>
      <c r="E8" s="42"/>
      <c r="F8" s="42"/>
      <c r="G8" s="42"/>
      <c r="H8" s="42"/>
    </row>
    <row r="9" spans="1:8" s="37" customFormat="1" ht="15.6" x14ac:dyDescent="0.25">
      <c r="A9" s="14"/>
      <c r="B9" s="14"/>
      <c r="C9" s="14"/>
      <c r="D9" s="32"/>
      <c r="E9" s="32"/>
      <c r="F9" s="14"/>
      <c r="G9" s="14"/>
      <c r="H9" s="14"/>
    </row>
    <row r="10" spans="1:8" s="39" customFormat="1" ht="66" x14ac:dyDescent="0.25">
      <c r="A10" s="7" t="s">
        <v>0</v>
      </c>
      <c r="B10" s="8" t="s">
        <v>1</v>
      </c>
      <c r="C10" s="8" t="s">
        <v>2</v>
      </c>
      <c r="D10" s="8" t="s">
        <v>15</v>
      </c>
      <c r="E10" s="38" t="s">
        <v>3</v>
      </c>
      <c r="F10" s="9" t="s">
        <v>13</v>
      </c>
      <c r="G10" s="10" t="s">
        <v>6</v>
      </c>
      <c r="H10" s="11" t="s">
        <v>7</v>
      </c>
    </row>
    <row r="11" spans="1:8" s="16" customFormat="1" ht="21.75" customHeight="1" x14ac:dyDescent="0.25">
      <c r="A11" s="43" t="s">
        <v>16</v>
      </c>
      <c r="B11" s="43"/>
      <c r="C11" s="43"/>
      <c r="D11" s="43"/>
      <c r="E11" s="15">
        <f t="shared" ref="E11:G11" si="0">SUM(E12:E18)</f>
        <v>2417.5</v>
      </c>
      <c r="F11" s="15">
        <f t="shared" si="0"/>
        <v>2113.21</v>
      </c>
      <c r="G11" s="15">
        <f t="shared" si="0"/>
        <v>498.52</v>
      </c>
      <c r="H11" s="15">
        <f>SUM(H12:H18)</f>
        <v>2611.73</v>
      </c>
    </row>
    <row r="12" spans="1:8" s="22" customFormat="1" ht="18.75" customHeight="1" x14ac:dyDescent="0.25">
      <c r="A12" s="17"/>
      <c r="B12" s="18" t="s">
        <v>14</v>
      </c>
      <c r="C12" s="40"/>
      <c r="D12" s="19"/>
      <c r="E12" s="19"/>
      <c r="F12" s="20"/>
      <c r="G12" s="20"/>
      <c r="H12" s="21"/>
    </row>
    <row r="13" spans="1:8" s="27" customFormat="1" ht="26.4" x14ac:dyDescent="0.25">
      <c r="A13" s="23">
        <v>1</v>
      </c>
      <c r="B13" s="28" t="s">
        <v>18</v>
      </c>
      <c r="C13" s="35" t="s">
        <v>4</v>
      </c>
      <c r="D13" s="24">
        <f>ROUND((588/168.17)*0.25,4)</f>
        <v>0.87409999999999999</v>
      </c>
      <c r="E13" s="12">
        <v>0.5</v>
      </c>
      <c r="F13" s="12">
        <f>ROUNDUP(E13*D13,2)</f>
        <v>0.44</v>
      </c>
      <c r="G13" s="25">
        <f>ROUNDUP(F13*23.59%,2)</f>
        <v>0.11</v>
      </c>
      <c r="H13" s="26">
        <f t="shared" ref="H13:H18" si="1">F13+G13</f>
        <v>0.55000000000000004</v>
      </c>
    </row>
    <row r="14" spans="1:8" s="27" customFormat="1" ht="26.4" x14ac:dyDescent="0.25">
      <c r="A14" s="23">
        <v>2</v>
      </c>
      <c r="B14" s="28" t="s">
        <v>19</v>
      </c>
      <c r="C14" s="35" t="s">
        <v>12</v>
      </c>
      <c r="D14" s="24">
        <f t="shared" ref="D14:D18" si="2">ROUND((588/168.17)*0.25,4)</f>
        <v>0.87409999999999999</v>
      </c>
      <c r="E14" s="12">
        <v>565.5</v>
      </c>
      <c r="F14" s="12">
        <f>ROUNDUP(E14*D14,2)+0.01</f>
        <v>494.32</v>
      </c>
      <c r="G14" s="25">
        <f>ROUND(F14*23.59%,2)</f>
        <v>116.61</v>
      </c>
      <c r="H14" s="26">
        <f t="shared" si="1"/>
        <v>610.92999999999995</v>
      </c>
    </row>
    <row r="15" spans="1:8" s="27" customFormat="1" ht="26.4" x14ac:dyDescent="0.25">
      <c r="A15" s="23">
        <v>3</v>
      </c>
      <c r="B15" s="28" t="s">
        <v>19</v>
      </c>
      <c r="C15" s="35" t="s">
        <v>12</v>
      </c>
      <c r="D15" s="24">
        <f t="shared" si="2"/>
        <v>0.87409999999999999</v>
      </c>
      <c r="E15" s="12">
        <v>378</v>
      </c>
      <c r="F15" s="12">
        <f>ROUNDUP(E15*D15,2)+0.01</f>
        <v>330.41999999999996</v>
      </c>
      <c r="G15" s="25">
        <f>ROUNDDOWN(F15*23.59%,2)</f>
        <v>77.94</v>
      </c>
      <c r="H15" s="26">
        <f t="shared" si="1"/>
        <v>408.35999999999996</v>
      </c>
    </row>
    <row r="16" spans="1:8" s="27" customFormat="1" ht="26.4" x14ac:dyDescent="0.25">
      <c r="A16" s="23">
        <v>4</v>
      </c>
      <c r="B16" s="28" t="s">
        <v>19</v>
      </c>
      <c r="C16" s="35" t="s">
        <v>4</v>
      </c>
      <c r="D16" s="24">
        <f t="shared" si="2"/>
        <v>0.87409999999999999</v>
      </c>
      <c r="E16" s="12">
        <v>565.5</v>
      </c>
      <c r="F16" s="12">
        <f>ROUNDUP(E16*D16,2)+0.01</f>
        <v>494.32</v>
      </c>
      <c r="G16" s="25">
        <f>ROUND(F16*23.59%,2)</f>
        <v>116.61</v>
      </c>
      <c r="H16" s="26">
        <f t="shared" si="1"/>
        <v>610.92999999999995</v>
      </c>
    </row>
    <row r="17" spans="1:8" s="27" customFormat="1" ht="26.4" x14ac:dyDescent="0.25">
      <c r="A17" s="23">
        <v>5</v>
      </c>
      <c r="B17" s="28" t="s">
        <v>19</v>
      </c>
      <c r="C17" s="35" t="s">
        <v>5</v>
      </c>
      <c r="D17" s="24">
        <f t="shared" si="2"/>
        <v>0.87409999999999999</v>
      </c>
      <c r="E17" s="12">
        <v>576</v>
      </c>
      <c r="F17" s="12">
        <f>ROUNDUP(E17*D17,2)+0.01</f>
        <v>503.5</v>
      </c>
      <c r="G17" s="25">
        <f t="shared" ref="G17" si="3">ROUND(F17*23.59%,2)</f>
        <v>118.78</v>
      </c>
      <c r="H17" s="26">
        <f t="shared" si="1"/>
        <v>622.28</v>
      </c>
    </row>
    <row r="18" spans="1:8" s="27" customFormat="1" ht="26.4" x14ac:dyDescent="0.25">
      <c r="A18" s="23">
        <v>6</v>
      </c>
      <c r="B18" s="28" t="s">
        <v>19</v>
      </c>
      <c r="C18" s="35" t="s">
        <v>5</v>
      </c>
      <c r="D18" s="24">
        <f t="shared" si="2"/>
        <v>0.87409999999999999</v>
      </c>
      <c r="E18" s="12">
        <v>332</v>
      </c>
      <c r="F18" s="12">
        <f>ROUNDUP(E18*D18,2)</f>
        <v>290.20999999999998</v>
      </c>
      <c r="G18" s="25">
        <f>ROUNDUP(F18*23.59%,2)</f>
        <v>68.47</v>
      </c>
      <c r="H18" s="26">
        <f t="shared" si="1"/>
        <v>358.67999999999995</v>
      </c>
    </row>
    <row r="20" spans="1:8" x14ac:dyDescent="0.25">
      <c r="A20" s="41" t="s">
        <v>20</v>
      </c>
    </row>
  </sheetData>
  <mergeCells count="2">
    <mergeCell ref="A8:H8"/>
    <mergeCell ref="A11:D11"/>
  </mergeCells>
  <pageMargins left="0.7" right="0.7" top="0.75" bottom="0.75" header="0.3" footer="0.3"/>
  <pageSetup paperSize="9" scale="59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3.pielikums</vt:lpstr>
      <vt:lpstr>'3.pielikums'!Print_Area</vt:lpstr>
      <vt:lpstr>'3.pielikums'!Print_Titles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3.pielikums anotācijai</dc:title>
  <dc:creator>Inga Ošiņa</dc:creator>
  <cp:lastModifiedBy>Inga Ošiņa</cp:lastModifiedBy>
  <cp:lastPrinted>2022-03-18T08:51:46Z</cp:lastPrinted>
  <dcterms:created xsi:type="dcterms:W3CDTF">2021-10-12T09:01:00Z</dcterms:created>
  <dcterms:modified xsi:type="dcterms:W3CDTF">2022-03-18T12:02:28Z</dcterms:modified>
</cp:coreProperties>
</file>