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PACIENTU_TIESIBU_LIKUMS\Dianas_preciz_fails\"/>
    </mc:Choice>
  </mc:AlternateContent>
  <xr:revisionPtr revIDLastSave="0" documentId="13_ncr:1_{C2DF9BA1-974B-4D92-9FA5-0E1E35AC95D5}" xr6:coauthVersionLast="47" xr6:coauthVersionMax="47" xr10:uidLastSave="{00000000-0000-0000-0000-000000000000}"/>
  <bookViews>
    <workbookView xWindow="75" yWindow="0" windowWidth="21330" windowHeight="15600" tabRatio="751" xr2:uid="{00000000-000D-0000-FFFF-FFFF00000000}"/>
  </bookViews>
  <sheets>
    <sheet name="2.pielikums" sheetId="5" r:id="rId1"/>
    <sheet name="2.pielikuma_turpinājum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F11" i="2"/>
  <c r="F12" i="2"/>
  <c r="F13" i="2"/>
  <c r="F14" i="2"/>
  <c r="F15" i="2"/>
  <c r="F16" i="2"/>
  <c r="F17" i="2"/>
  <c r="F18" i="2"/>
  <c r="F19" i="2"/>
  <c r="F20" i="2"/>
  <c r="F21" i="2"/>
  <c r="F22" i="2" l="1"/>
  <c r="F23" i="2" s="1"/>
  <c r="H4" i="2"/>
  <c r="H5" i="2" s="1"/>
  <c r="H6" i="2" s="1"/>
  <c r="B4" i="5" s="1"/>
  <c r="F29" i="2"/>
  <c r="F28" i="2"/>
  <c r="F30" i="2" l="1"/>
  <c r="F31" i="2" s="1"/>
  <c r="F32" i="2" s="1"/>
  <c r="C5" i="5" s="1"/>
  <c r="F24" i="2"/>
  <c r="B6" i="5" l="1"/>
  <c r="B7" i="5" s="1"/>
  <c r="C6" i="5"/>
  <c r="C7" i="5" s="1"/>
</calcChain>
</file>

<file path=xl/sharedStrings.xml><?xml version="1.0" encoding="utf-8"?>
<sst xmlns="http://schemas.openxmlformats.org/spreadsheetml/2006/main" count="75" uniqueCount="51">
  <si>
    <t>Izdevumu pozīcija</t>
  </si>
  <si>
    <t>-</t>
  </si>
  <si>
    <t>Nr.p.k.</t>
  </si>
  <si>
    <t>Nosaukums</t>
  </si>
  <si>
    <t>Precizēts apraksts</t>
  </si>
  <si>
    <t>Vienību skaits</t>
  </si>
  <si>
    <t>Vienību nosaukums</t>
  </si>
  <si>
    <t>Vienības cena</t>
  </si>
  <si>
    <t>EKK</t>
  </si>
  <si>
    <t>Pielāgošanas/ izstrādes izmaksas</t>
  </si>
  <si>
    <t>Cilvēkstunda</t>
  </si>
  <si>
    <t>Kopā bez PVN:</t>
  </si>
  <si>
    <t>Kopā ar PVN:</t>
  </si>
  <si>
    <t>Mērvienība</t>
  </si>
  <si>
    <t>KOPĀ:</t>
  </si>
  <si>
    <t>Vide</t>
  </si>
  <si>
    <t>Virtuālie serveri:</t>
  </si>
  <si>
    <t>Apjomi</t>
  </si>
  <si>
    <t>Produkcija</t>
  </si>
  <si>
    <t>Virtuālo serveru jaudu pakalpojums, vCPU</t>
  </si>
  <si>
    <t>gab./mēn.</t>
  </si>
  <si>
    <t>Virtuālo serveru jaudu pakalpojums, RAM</t>
  </si>
  <si>
    <t>GB/mēn.</t>
  </si>
  <si>
    <t>Virtuālo serveru jaudu pakalpojums, SSD</t>
  </si>
  <si>
    <t>TB/mēn.</t>
  </si>
  <si>
    <t>Ugunsmūris</t>
  </si>
  <si>
    <t>stundas/mēnesī</t>
  </si>
  <si>
    <t>Testa</t>
  </si>
  <si>
    <t>Preprodukcijas</t>
  </si>
  <si>
    <t>Infrastruktūras uzturēšanas izmaksas</t>
  </si>
  <si>
    <t>Programmatūras uzturēšanas izmaksas</t>
  </si>
  <si>
    <t>Pakalpojums</t>
  </si>
  <si>
    <t>Programmatūras uzturēšanas izmaksas:
-Ieviešana, uzstādīšana infrastruktūrā;
- drošības testi;
-veiktspējas testi;
-statistisko atskaišu sagatavošana;
- dokumentāciju sagatavošana.</t>
  </si>
  <si>
    <t>Konsultācijas par sistēmas darbībus, kas nav garantijas ietvaros, konfigurācija (visām vidēm) un Ārstniecības iestāžu informācijas sistēmu integratoru atbalsts integrācijām ar E-veselību</t>
  </si>
  <si>
    <t>E-veselības EVK un PORTAL pilnveidošana, pacienta rīkojuma dzīves nogalei izstrāde/pielāgošana</t>
  </si>
  <si>
    <t xml:space="preserve"> Papildu nepieciešamais finansējums 2026.gadam, euro</t>
  </si>
  <si>
    <t>Cena, euro par vienību, bez PVN</t>
  </si>
  <si>
    <t>Cena, euro kopā mēnesī, bez PVN</t>
  </si>
  <si>
    <t>Ikmēneša abonēšanas maksa kopā, euro bez PVN:</t>
  </si>
  <si>
    <t>Ikmēneša abonēšanas maksa kopā, euro  PVN:</t>
  </si>
  <si>
    <t>Abonēšanas maksa gadā, euro  ar PVN kopā:</t>
  </si>
  <si>
    <t>Abonēšanas maksa gadam, euro  ar PVN kopā:</t>
  </si>
  <si>
    <t>2026.gads, euro</t>
  </si>
  <si>
    <t>2027.gadā un turpmāk ik gadu, euro</t>
  </si>
  <si>
    <t>2.pielikums MK likumprojekta "Grozījumi Pacientu tiesību likumā" anotācijai</t>
  </si>
  <si>
    <t>2.pielikuma turpinājums MK likumprojekta "Grozījumi Pacientu tiesību likumā" anotācijai</t>
  </si>
  <si>
    <t>E-veselības pilnveidošana ar iespēju iedzīvotājiem/ ārstniecības personām/ Neatliekamās medicīniskās palīdzības dienesetam/ pilnvarotām personām sagatavot E-veselībā un apskatīt pacienta rīkojumu dzīves nogalei, to skaitā, paredzot,ka iedzīvotāji un ārstniecības personas varēs labot/anulēt sagatavoto rīkojumu. Ārstniecības personām un iedzīvotājiem tiks nodrošināta iespēja rīkojumu izdrukāt. Automātiskā datu nodošana uz datu noliktavu, lai var veikt atskaišu sagatavošanu dažādos datu griezumos.</t>
  </si>
  <si>
    <t>Infrastruktūras uzturēšanas izmaksas, 2026.gads un turpmāk ik gadu</t>
  </si>
  <si>
    <t>E-veselības pilnveidošana, pacienta rīkojuma dzīves nogalei izstrāde, 2026.gads</t>
  </si>
  <si>
    <t>Programmatūras uzturēšanas izmaksas, 2027 gads un turpmāk ik gadu</t>
  </si>
  <si>
    <t>E-veselības pilnveidošana, pacienta rīkojuma dzīves nogalei izstrāde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</si>
</sst>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Times New Roman"/>
      <family val="1"/>
    </font>
    <font>
      <sz val="9"/>
      <color theme="1"/>
      <name val="Times New Roman"/>
      <family val="1"/>
    </font>
    <font>
      <b/>
      <sz val="12"/>
      <color indexed="8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5" fillId="0" borderId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4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right"/>
    </xf>
    <xf numFmtId="0" fontId="3" fillId="0" borderId="0" xfId="0" applyFont="1"/>
    <xf numFmtId="0" fontId="2" fillId="0" borderId="1" xfId="0" applyFont="1" applyBorder="1" applyAlignment="1">
      <alignment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4" applyFont="1"/>
    <xf numFmtId="0" fontId="3" fillId="4" borderId="1" xfId="0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1" applyFont="1"/>
    <xf numFmtId="0" fontId="8" fillId="4" borderId="1" xfId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3" fontId="10" fillId="0" borderId="1" xfId="1" applyNumberFormat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right" vertical="center"/>
    </xf>
    <xf numFmtId="3" fontId="8" fillId="2" borderId="1" xfId="1" applyNumberFormat="1" applyFont="1" applyFill="1" applyBorder="1" applyAlignment="1">
      <alignment horizontal="center"/>
    </xf>
    <xf numFmtId="164" fontId="6" fillId="0" borderId="0" xfId="0" applyNumberFormat="1" applyFont="1"/>
    <xf numFmtId="0" fontId="7" fillId="0" borderId="0" xfId="1" applyFont="1" applyAlignment="1">
      <alignment horizontal="center" vertical="center" wrapText="1"/>
    </xf>
    <xf numFmtId="0" fontId="11" fillId="0" borderId="0" xfId="1" applyFont="1"/>
    <xf numFmtId="0" fontId="13" fillId="0" borderId="0" xfId="0" applyFont="1"/>
    <xf numFmtId="0" fontId="14" fillId="0" borderId="1" xfId="4" applyFont="1" applyBorder="1" applyAlignment="1">
      <alignment horizontal="center" wrapText="1"/>
    </xf>
    <xf numFmtId="0" fontId="15" fillId="0" borderId="0" xfId="4" applyFont="1"/>
    <xf numFmtId="0" fontId="14" fillId="0" borderId="1" xfId="4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8" fillId="5" borderId="3" xfId="1" applyNumberFormat="1" applyFont="1" applyFill="1" applyBorder="1" applyAlignment="1">
      <alignment horizontal="center"/>
    </xf>
    <xf numFmtId="0" fontId="4" fillId="0" borderId="0" xfId="4" applyFont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12" fillId="0" borderId="5" xfId="1" applyFont="1" applyBorder="1" applyAlignment="1">
      <alignment horizontal="left" vertical="center" wrapText="1"/>
    </xf>
    <xf numFmtId="0" fontId="8" fillId="2" borderId="2" xfId="1" applyFont="1" applyFill="1" applyBorder="1" applyAlignment="1">
      <alignment horizontal="right" vertical="center"/>
    </xf>
    <xf numFmtId="0" fontId="8" fillId="2" borderId="4" xfId="1" applyFont="1" applyFill="1" applyBorder="1" applyAlignment="1">
      <alignment horizontal="right" vertical="center"/>
    </xf>
    <xf numFmtId="0" fontId="8" fillId="2" borderId="3" xfId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center"/>
    </xf>
    <xf numFmtId="2" fontId="14" fillId="0" borderId="1" xfId="4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6" fillId="0" borderId="1" xfId="4" applyFont="1" applyBorder="1" applyAlignment="1">
      <alignment horizontal="right"/>
    </xf>
    <xf numFmtId="43" fontId="17" fillId="0" borderId="1" xfId="5" applyFont="1" applyBorder="1" applyAlignment="1">
      <alignment wrapText="1"/>
    </xf>
    <xf numFmtId="43" fontId="17" fillId="5" borderId="1" xfId="5" applyFont="1" applyFill="1" applyBorder="1" applyAlignment="1">
      <alignment wrapText="1"/>
    </xf>
    <xf numFmtId="0" fontId="8" fillId="2" borderId="1" xfId="1" applyFont="1" applyFill="1" applyBorder="1" applyAlignment="1">
      <alignment horizontal="center" vertical="center" wrapText="1"/>
    </xf>
    <xf numFmtId="2" fontId="14" fillId="0" borderId="1" xfId="4" applyNumberFormat="1" applyFont="1" applyBorder="1" applyAlignment="1">
      <alignment horizontal="center" wrapText="1"/>
    </xf>
    <xf numFmtId="0" fontId="11" fillId="0" borderId="1" xfId="4" applyFont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15" fillId="3" borderId="1" xfId="4" applyFont="1" applyFill="1" applyBorder="1" applyAlignment="1">
      <alignment horizontal="center"/>
    </xf>
  </cellXfs>
  <cellStyles count="6">
    <cellStyle name="Comma 2" xfId="5" xr:uid="{00000000-0005-0000-0000-00000A000000}"/>
    <cellStyle name="Normal" xfId="0" builtinId="0"/>
    <cellStyle name="Normal 10 2" xfId="2" xr:uid="{00000000-0005-0000-0000-000007000000}"/>
    <cellStyle name="Normal 2 2 2" xfId="4" xr:uid="{00000000-0005-0000-0000-000009000000}"/>
    <cellStyle name="Normal 6 10 2" xfId="1" xr:uid="{00000000-0005-0000-0000-000006000000}"/>
    <cellStyle name="Normal 6 3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5CBE-A733-4A0E-9EB5-7EE019D9D598}">
  <sheetPr>
    <tabColor theme="9" tint="0.79998168889431442"/>
  </sheetPr>
  <dimension ref="A1:H7"/>
  <sheetViews>
    <sheetView tabSelected="1" zoomScale="80" zoomScaleNormal="80" zoomScaleSheetLayoutView="100" workbookViewId="0">
      <selection activeCell="A2" sqref="A2:C2"/>
    </sheetView>
  </sheetViews>
  <sheetFormatPr defaultColWidth="9.140625" defaultRowHeight="15.75" x14ac:dyDescent="0.25"/>
  <cols>
    <col min="1" max="1" width="45.42578125" style="2" customWidth="1"/>
    <col min="2" max="3" width="16.140625" style="2" customWidth="1"/>
    <col min="4" max="4" width="7.5703125" style="2" customWidth="1"/>
    <col min="5" max="16384" width="9.140625" style="2"/>
  </cols>
  <sheetData>
    <row r="1" spans="1:8" s="7" customFormat="1" ht="36.75" customHeight="1" x14ac:dyDescent="0.2">
      <c r="C1" s="30" t="s">
        <v>44</v>
      </c>
      <c r="D1" s="30"/>
      <c r="E1" s="30"/>
      <c r="F1" s="30"/>
      <c r="G1" s="30"/>
      <c r="H1" s="1"/>
    </row>
    <row r="2" spans="1:8" x14ac:dyDescent="0.25">
      <c r="A2" s="39" t="s">
        <v>50</v>
      </c>
      <c r="B2" s="39"/>
      <c r="C2" s="39"/>
    </row>
    <row r="3" spans="1:8" ht="47.25" x14ac:dyDescent="0.25">
      <c r="A3" s="8" t="s">
        <v>0</v>
      </c>
      <c r="B3" s="9" t="s">
        <v>42</v>
      </c>
      <c r="C3" s="9" t="s">
        <v>43</v>
      </c>
    </row>
    <row r="4" spans="1:8" ht="47.25" x14ac:dyDescent="0.25">
      <c r="A4" s="5" t="s">
        <v>34</v>
      </c>
      <c r="B4" s="6">
        <f>'2.pielikuma_turpinājums'!H6</f>
        <v>423500</v>
      </c>
      <c r="C4" s="6" t="s">
        <v>1</v>
      </c>
    </row>
    <row r="5" spans="1:8" x14ac:dyDescent="0.25">
      <c r="A5" s="5" t="s">
        <v>30</v>
      </c>
      <c r="B5" s="6"/>
      <c r="C5" s="6">
        <f>'2.pielikuma_turpinājums'!F32</f>
        <v>50416</v>
      </c>
    </row>
    <row r="6" spans="1:8" x14ac:dyDescent="0.25">
      <c r="A6" s="5" t="s">
        <v>29</v>
      </c>
      <c r="B6" s="6">
        <f>'2.pielikuma_turpinājums'!F24</f>
        <v>17344</v>
      </c>
      <c r="C6" s="6">
        <f>'2.pielikuma_turpinājums'!F24</f>
        <v>17344</v>
      </c>
    </row>
    <row r="7" spans="1:8" s="4" customFormat="1" x14ac:dyDescent="0.25">
      <c r="A7" s="3" t="s">
        <v>14</v>
      </c>
      <c r="B7" s="10">
        <f>SUM(B4:B6)</f>
        <v>440844</v>
      </c>
      <c r="C7" s="10">
        <f>SUM(C4:C6)</f>
        <v>67760</v>
      </c>
    </row>
  </sheetData>
  <mergeCells count="2">
    <mergeCell ref="C1:G1"/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B1AFD-3D85-4839-BF71-C7F3B0787B61}">
  <sheetPr>
    <tabColor theme="9" tint="0.79998168889431442"/>
  </sheetPr>
  <dimension ref="A1:K32"/>
  <sheetViews>
    <sheetView zoomScale="75" zoomScaleNormal="75" zoomScaleSheetLayoutView="85" workbookViewId="0">
      <selection activeCell="J27" sqref="J27"/>
    </sheetView>
  </sheetViews>
  <sheetFormatPr defaultRowHeight="15" x14ac:dyDescent="0.25"/>
  <cols>
    <col min="1" max="1" width="12" style="11" customWidth="1"/>
    <col min="2" max="2" width="17.85546875" style="11" customWidth="1"/>
    <col min="3" max="3" width="60" style="11" customWidth="1"/>
    <col min="4" max="4" width="16.140625" style="11" customWidth="1"/>
    <col min="5" max="5" width="12.85546875" style="11" customWidth="1"/>
    <col min="6" max="6" width="21.5703125" style="11" customWidth="1"/>
    <col min="7" max="7" width="9.140625" style="11"/>
    <col min="8" max="8" width="24.42578125" style="11" customWidth="1"/>
    <col min="9" max="10" width="12.85546875" style="11" bestFit="1" customWidth="1"/>
    <col min="11" max="11" width="11.85546875" style="11" bestFit="1" customWidth="1"/>
    <col min="12" max="16384" width="9.140625" style="11"/>
  </cols>
  <sheetData>
    <row r="1" spans="1:11" ht="33.75" customHeight="1" x14ac:dyDescent="0.25">
      <c r="E1" s="33" t="s">
        <v>45</v>
      </c>
      <c r="F1" s="33"/>
      <c r="G1" s="33"/>
      <c r="H1" s="33"/>
    </row>
    <row r="2" spans="1:11" s="12" customFormat="1" ht="18.75" customHeight="1" x14ac:dyDescent="0.25">
      <c r="A2" s="35" t="s">
        <v>48</v>
      </c>
      <c r="B2" s="35"/>
      <c r="C2" s="35"/>
      <c r="D2" s="35"/>
      <c r="E2" s="35"/>
      <c r="F2" s="35"/>
      <c r="G2" s="35"/>
      <c r="H2" s="35"/>
    </row>
    <row r="3" spans="1:11" s="14" customFormat="1" ht="21" x14ac:dyDescent="0.2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35</v>
      </c>
    </row>
    <row r="4" spans="1:11" s="14" customFormat="1" ht="90" customHeight="1" x14ac:dyDescent="0.2">
      <c r="A4" s="15">
        <v>1</v>
      </c>
      <c r="B4" s="16" t="s">
        <v>9</v>
      </c>
      <c r="C4" s="16" t="s">
        <v>46</v>
      </c>
      <c r="D4" s="17">
        <v>4375</v>
      </c>
      <c r="E4" s="15" t="s">
        <v>10</v>
      </c>
      <c r="F4" s="15">
        <v>80</v>
      </c>
      <c r="G4" s="15">
        <v>5000</v>
      </c>
      <c r="H4" s="17">
        <f>D4*F4</f>
        <v>350000</v>
      </c>
    </row>
    <row r="5" spans="1:11" s="14" customFormat="1" ht="11.25" x14ac:dyDescent="0.2">
      <c r="A5" s="36" t="s">
        <v>11</v>
      </c>
      <c r="B5" s="37"/>
      <c r="C5" s="37"/>
      <c r="D5" s="37"/>
      <c r="E5" s="37"/>
      <c r="F5" s="37"/>
      <c r="G5" s="19"/>
      <c r="H5" s="19">
        <f>SUM(H4:H4)</f>
        <v>350000</v>
      </c>
    </row>
    <row r="6" spans="1:11" s="14" customFormat="1" ht="11.25" x14ac:dyDescent="0.2">
      <c r="A6" s="18"/>
      <c r="B6" s="37" t="s">
        <v>12</v>
      </c>
      <c r="C6" s="37"/>
      <c r="D6" s="37"/>
      <c r="E6" s="37"/>
      <c r="F6" s="38"/>
      <c r="G6" s="19"/>
      <c r="H6" s="29">
        <f>SUM(H5+(H5*21%))</f>
        <v>423500</v>
      </c>
    </row>
    <row r="7" spans="1:11" x14ac:dyDescent="0.25">
      <c r="J7" s="20"/>
      <c r="K7" s="20"/>
    </row>
    <row r="8" spans="1:11" s="22" customFormat="1" ht="18.75" customHeight="1" x14ac:dyDescent="0.2">
      <c r="A8" s="35" t="s">
        <v>47</v>
      </c>
      <c r="B8" s="35"/>
      <c r="C8" s="35"/>
      <c r="D8" s="35"/>
      <c r="E8" s="35"/>
      <c r="F8" s="35"/>
      <c r="G8" s="21"/>
      <c r="H8" s="21"/>
    </row>
    <row r="9" spans="1:11" s="23" customFormat="1" ht="31.5" x14ac:dyDescent="0.2">
      <c r="A9" s="13" t="s">
        <v>15</v>
      </c>
      <c r="B9" s="13" t="s">
        <v>16</v>
      </c>
      <c r="C9" s="13" t="s">
        <v>13</v>
      </c>
      <c r="D9" s="13" t="s">
        <v>17</v>
      </c>
      <c r="E9" s="13" t="s">
        <v>36</v>
      </c>
      <c r="F9" s="13" t="s">
        <v>37</v>
      </c>
    </row>
    <row r="10" spans="1:11" s="23" customFormat="1" ht="27" customHeight="1" x14ac:dyDescent="0.2">
      <c r="A10" s="45" t="s">
        <v>18</v>
      </c>
      <c r="B10" s="24" t="s">
        <v>19</v>
      </c>
      <c r="C10" s="24" t="s">
        <v>20</v>
      </c>
      <c r="D10" s="24">
        <v>28</v>
      </c>
      <c r="E10" s="24">
        <v>2.39</v>
      </c>
      <c r="F10" s="46">
        <f t="shared" ref="F10:F20" si="0">E10*D10</f>
        <v>66.92</v>
      </c>
    </row>
    <row r="11" spans="1:11" s="23" customFormat="1" ht="24" x14ac:dyDescent="0.2">
      <c r="A11" s="45"/>
      <c r="B11" s="24" t="s">
        <v>21</v>
      </c>
      <c r="C11" s="24" t="s">
        <v>22</v>
      </c>
      <c r="D11" s="24">
        <v>91</v>
      </c>
      <c r="E11" s="24">
        <v>0.43</v>
      </c>
      <c r="F11" s="46">
        <f t="shared" si="0"/>
        <v>39.130000000000003</v>
      </c>
    </row>
    <row r="12" spans="1:11" s="23" customFormat="1" ht="25.7" customHeight="1" x14ac:dyDescent="0.2">
      <c r="A12" s="45"/>
      <c r="B12" s="24" t="s">
        <v>23</v>
      </c>
      <c r="C12" s="24" t="s">
        <v>24</v>
      </c>
      <c r="D12" s="24">
        <v>2</v>
      </c>
      <c r="E12" s="24">
        <v>25.16</v>
      </c>
      <c r="F12" s="46">
        <f t="shared" si="0"/>
        <v>50.32</v>
      </c>
    </row>
    <row r="13" spans="1:11" s="23" customFormat="1" ht="12" x14ac:dyDescent="0.2">
      <c r="A13" s="15"/>
      <c r="B13" s="47" t="s">
        <v>25</v>
      </c>
      <c r="C13" s="24" t="s">
        <v>26</v>
      </c>
      <c r="D13" s="24">
        <v>5</v>
      </c>
      <c r="E13" s="24">
        <v>50</v>
      </c>
      <c r="F13" s="46">
        <f t="shared" si="0"/>
        <v>250</v>
      </c>
    </row>
    <row r="14" spans="1:11" s="23" customFormat="1" ht="24" x14ac:dyDescent="0.2">
      <c r="A14" s="48" t="s">
        <v>28</v>
      </c>
      <c r="B14" s="24" t="s">
        <v>19</v>
      </c>
      <c r="C14" s="24" t="s">
        <v>20</v>
      </c>
      <c r="D14" s="24">
        <v>28</v>
      </c>
      <c r="E14" s="24">
        <v>2.39</v>
      </c>
      <c r="F14" s="46">
        <f t="shared" si="0"/>
        <v>66.92</v>
      </c>
    </row>
    <row r="15" spans="1:11" s="23" customFormat="1" ht="24" x14ac:dyDescent="0.2">
      <c r="A15" s="48"/>
      <c r="B15" s="24" t="s">
        <v>21</v>
      </c>
      <c r="C15" s="24" t="s">
        <v>22</v>
      </c>
      <c r="D15" s="24">
        <v>91</v>
      </c>
      <c r="E15" s="24">
        <v>0.43</v>
      </c>
      <c r="F15" s="46">
        <f t="shared" si="0"/>
        <v>39.130000000000003</v>
      </c>
    </row>
    <row r="16" spans="1:11" s="23" customFormat="1" ht="24" x14ac:dyDescent="0.2">
      <c r="A16" s="48"/>
      <c r="B16" s="24" t="s">
        <v>23</v>
      </c>
      <c r="C16" s="24" t="s">
        <v>24</v>
      </c>
      <c r="D16" s="24">
        <v>2</v>
      </c>
      <c r="E16" s="24">
        <v>25.16</v>
      </c>
      <c r="F16" s="46">
        <f t="shared" si="0"/>
        <v>50.32</v>
      </c>
    </row>
    <row r="17" spans="1:8" s="23" customFormat="1" ht="12" x14ac:dyDescent="0.2">
      <c r="A17" s="15"/>
      <c r="B17" s="47" t="s">
        <v>25</v>
      </c>
      <c r="C17" s="24" t="s">
        <v>26</v>
      </c>
      <c r="D17" s="24">
        <v>5</v>
      </c>
      <c r="E17" s="24">
        <v>50</v>
      </c>
      <c r="F17" s="46">
        <f t="shared" si="0"/>
        <v>250</v>
      </c>
    </row>
    <row r="18" spans="1:8" s="23" customFormat="1" ht="24" x14ac:dyDescent="0.2">
      <c r="A18" s="49" t="s">
        <v>27</v>
      </c>
      <c r="B18" s="24" t="s">
        <v>19</v>
      </c>
      <c r="C18" s="24" t="s">
        <v>20</v>
      </c>
      <c r="D18" s="24">
        <v>24</v>
      </c>
      <c r="E18" s="24">
        <v>2.39</v>
      </c>
      <c r="F18" s="46">
        <f t="shared" si="0"/>
        <v>57.36</v>
      </c>
    </row>
    <row r="19" spans="1:8" s="23" customFormat="1" ht="24" x14ac:dyDescent="0.2">
      <c r="A19" s="49"/>
      <c r="B19" s="24" t="s">
        <v>21</v>
      </c>
      <c r="C19" s="24" t="s">
        <v>22</v>
      </c>
      <c r="D19" s="24">
        <v>56</v>
      </c>
      <c r="E19" s="24">
        <v>0.43</v>
      </c>
      <c r="F19" s="46">
        <f t="shared" si="0"/>
        <v>24.08</v>
      </c>
    </row>
    <row r="20" spans="1:8" s="23" customFormat="1" ht="24" x14ac:dyDescent="0.2">
      <c r="A20" s="49"/>
      <c r="B20" s="24" t="s">
        <v>23</v>
      </c>
      <c r="C20" s="24" t="s">
        <v>24</v>
      </c>
      <c r="D20" s="24">
        <v>2</v>
      </c>
      <c r="E20" s="24">
        <v>25.16</v>
      </c>
      <c r="F20" s="46">
        <f t="shared" si="0"/>
        <v>50.32</v>
      </c>
    </row>
    <row r="21" spans="1:8" s="23" customFormat="1" ht="12.75" x14ac:dyDescent="0.2">
      <c r="A21" s="50"/>
      <c r="B21" s="47" t="s">
        <v>25</v>
      </c>
      <c r="C21" s="24" t="s">
        <v>26</v>
      </c>
      <c r="D21" s="24">
        <v>5</v>
      </c>
      <c r="E21" s="24">
        <v>50</v>
      </c>
      <c r="F21" s="46">
        <f>E21*D21</f>
        <v>250</v>
      </c>
    </row>
    <row r="22" spans="1:8" s="25" customFormat="1" ht="14.25" x14ac:dyDescent="0.2">
      <c r="A22" s="42" t="s">
        <v>38</v>
      </c>
      <c r="B22" s="42"/>
      <c r="C22" s="42"/>
      <c r="D22" s="42"/>
      <c r="E22" s="42"/>
      <c r="F22" s="43">
        <f>SUM(F10:F21)</f>
        <v>1194.5000000000002</v>
      </c>
    </row>
    <row r="23" spans="1:8" s="25" customFormat="1" ht="14.25" x14ac:dyDescent="0.2">
      <c r="A23" s="42" t="s">
        <v>39</v>
      </c>
      <c r="B23" s="42"/>
      <c r="C23" s="42"/>
      <c r="D23" s="42"/>
      <c r="E23" s="42"/>
      <c r="F23" s="43">
        <f>F22*0.21</f>
        <v>250.84500000000003</v>
      </c>
    </row>
    <row r="24" spans="1:8" s="25" customFormat="1" ht="14.25" x14ac:dyDescent="0.2">
      <c r="A24" s="42" t="s">
        <v>41</v>
      </c>
      <c r="B24" s="42"/>
      <c r="C24" s="42"/>
      <c r="D24" s="42"/>
      <c r="E24" s="42"/>
      <c r="F24" s="44">
        <f>ROUND(SUM(F22:F23)*12,0)</f>
        <v>17344</v>
      </c>
    </row>
    <row r="26" spans="1:8" s="22" customFormat="1" ht="16.5" customHeight="1" x14ac:dyDescent="0.2">
      <c r="A26" s="34" t="s">
        <v>49</v>
      </c>
      <c r="B26" s="34"/>
      <c r="C26" s="34"/>
      <c r="D26" s="34"/>
      <c r="E26" s="35"/>
      <c r="F26" s="35"/>
      <c r="G26" s="21"/>
      <c r="H26" s="21"/>
    </row>
    <row r="27" spans="1:8" ht="36.75" customHeight="1" x14ac:dyDescent="0.25">
      <c r="A27" s="31" t="s">
        <v>31</v>
      </c>
      <c r="B27" s="31"/>
      <c r="C27" s="13" t="s">
        <v>13</v>
      </c>
      <c r="D27" s="13" t="s">
        <v>17</v>
      </c>
      <c r="E27" s="13" t="s">
        <v>36</v>
      </c>
      <c r="F27" s="13" t="s">
        <v>37</v>
      </c>
    </row>
    <row r="28" spans="1:8" ht="86.25" customHeight="1" x14ac:dyDescent="0.25">
      <c r="A28" s="32" t="s">
        <v>32</v>
      </c>
      <c r="B28" s="32"/>
      <c r="C28" s="26" t="s">
        <v>26</v>
      </c>
      <c r="D28" s="27">
        <v>18.2499</v>
      </c>
      <c r="E28" s="28">
        <v>80</v>
      </c>
      <c r="F28" s="40">
        <f>E28*D28</f>
        <v>1459.992</v>
      </c>
    </row>
    <row r="29" spans="1:8" ht="78.75" customHeight="1" x14ac:dyDescent="0.25">
      <c r="A29" s="41" t="s">
        <v>33</v>
      </c>
      <c r="B29" s="41"/>
      <c r="C29" s="26" t="s">
        <v>26</v>
      </c>
      <c r="D29" s="40">
        <v>25.152180000000001</v>
      </c>
      <c r="E29" s="26">
        <v>80</v>
      </c>
      <c r="F29" s="40">
        <f>E29*D29</f>
        <v>2012.1744000000001</v>
      </c>
    </row>
    <row r="30" spans="1:8" x14ac:dyDescent="0.25">
      <c r="A30" s="42" t="s">
        <v>38</v>
      </c>
      <c r="B30" s="42"/>
      <c r="C30" s="42"/>
      <c r="D30" s="42"/>
      <c r="E30" s="42"/>
      <c r="F30" s="43">
        <f>SUM(F28:F29)</f>
        <v>3472.1664000000001</v>
      </c>
    </row>
    <row r="31" spans="1:8" x14ac:dyDescent="0.25">
      <c r="A31" s="42" t="s">
        <v>39</v>
      </c>
      <c r="B31" s="42"/>
      <c r="C31" s="42"/>
      <c r="D31" s="42"/>
      <c r="E31" s="42"/>
      <c r="F31" s="43">
        <f>F30*0.21</f>
        <v>729.154944</v>
      </c>
    </row>
    <row r="32" spans="1:8" x14ac:dyDescent="0.25">
      <c r="A32" s="42" t="s">
        <v>40</v>
      </c>
      <c r="B32" s="42"/>
      <c r="C32" s="42"/>
      <c r="D32" s="42"/>
      <c r="E32" s="42"/>
      <c r="F32" s="44">
        <f>ROUND(SUM(F30:F31)*12,0)</f>
        <v>50416</v>
      </c>
    </row>
  </sheetData>
  <mergeCells count="18">
    <mergeCell ref="E1:H1"/>
    <mergeCell ref="A26:F26"/>
    <mergeCell ref="A2:H2"/>
    <mergeCell ref="A5:F5"/>
    <mergeCell ref="B6:F6"/>
    <mergeCell ref="A22:E22"/>
    <mergeCell ref="A23:E23"/>
    <mergeCell ref="A24:E24"/>
    <mergeCell ref="A8:F8"/>
    <mergeCell ref="A10:A12"/>
    <mergeCell ref="A14:A16"/>
    <mergeCell ref="A18:A20"/>
    <mergeCell ref="A29:B29"/>
    <mergeCell ref="A30:E30"/>
    <mergeCell ref="A31:E31"/>
    <mergeCell ref="A32:E32"/>
    <mergeCell ref="A27:B27"/>
    <mergeCell ref="A28:B28"/>
  </mergeCells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2.pielikums</vt:lpstr>
      <vt:lpstr>2.pielikuma_turpinājums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Vineta Šteinberga</dc:creator>
  <cp:keywords/>
  <dc:description/>
  <cp:lastModifiedBy>Ivita Šņore</cp:lastModifiedBy>
  <dcterms:created xsi:type="dcterms:W3CDTF">2023-03-27T10:57:05Z</dcterms:created>
  <dcterms:modified xsi:type="dcterms:W3CDTF">2024-07-10T07:23:42Z</dcterms:modified>
  <cp:category/>
</cp:coreProperties>
</file>