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-itd-01.lm.local\LMHomeFolders\Sandra.Strele\Sandra\2024\3_MK_noteikumi\3_MK_not_regress_bērni_cietušie\ffffffffffffffffffffffffffffffff\"/>
    </mc:Choice>
  </mc:AlternateContent>
  <xr:revisionPtr revIDLastSave="0" documentId="13_ncr:1_{5896E3F3-0853-4D93-A82A-D2D006A5203B}" xr6:coauthVersionLast="47" xr6:coauthVersionMax="47" xr10:uidLastSave="{00000000-0000-0000-0000-000000000000}"/>
  <bookViews>
    <workbookView xWindow="-110" yWindow="-110" windowWidth="25820" windowHeight="13900" tabRatio="787" xr2:uid="{CF72036A-DBEC-4AEB-AEB5-C3C2EFA2FCAA}"/>
  </bookViews>
  <sheets>
    <sheet name="Pielikums" sheetId="4" r:id="rId1"/>
    <sheet name="1.tabula_LM" sheetId="1" r:id="rId2"/>
    <sheet name="2.tabula_LBF" sheetId="3" r:id="rId3"/>
  </sheets>
  <definedNames>
    <definedName name="_xlnm.Print_Titles" localSheetId="1">'1.tabula_LM'!#REF!</definedName>
    <definedName name="_xlnm.Print_Titles" localSheetId="2">'2.tabula_LBF'!#REF!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1" l="1"/>
  <c r="I9" i="1"/>
  <c r="H9" i="1"/>
  <c r="H7" i="1"/>
  <c r="B12" i="4"/>
  <c r="B11" i="4"/>
  <c r="A12" i="4"/>
  <c r="A11" i="4"/>
  <c r="I8" i="3"/>
  <c r="J8" i="3"/>
  <c r="H8" i="3"/>
  <c r="H7" i="3"/>
  <c r="K7" i="3" s="1"/>
  <c r="J8" i="1"/>
  <c r="I8" i="1"/>
  <c r="H8" i="1"/>
  <c r="K9" i="1" l="1"/>
  <c r="L9" i="1" s="1"/>
  <c r="K7" i="1"/>
  <c r="L7" i="1" s="1"/>
  <c r="L7" i="3"/>
  <c r="C7" i="4" s="1"/>
  <c r="K8" i="3"/>
  <c r="L8" i="3" s="1"/>
  <c r="D7" i="4" s="1"/>
  <c r="K8" i="1"/>
  <c r="L8" i="1" s="1"/>
  <c r="D6" i="4" l="1"/>
  <c r="D8" i="4"/>
  <c r="H6" i="1"/>
  <c r="K6" i="1" l="1"/>
  <c r="L6" i="1" l="1"/>
  <c r="C6" i="4" s="1"/>
  <c r="C8" i="4" l="1"/>
</calcChain>
</file>

<file path=xl/sharedStrings.xml><?xml version="1.0" encoding="utf-8"?>
<sst xmlns="http://schemas.openxmlformats.org/spreadsheetml/2006/main" count="112" uniqueCount="66">
  <si>
    <t>Nr.</t>
  </si>
  <si>
    <t>Amatu klasifikācija</t>
  </si>
  <si>
    <t>Mēneša alga*</t>
  </si>
  <si>
    <t>Amata slodze vai piemaksas apmērs</t>
  </si>
  <si>
    <t>Plānotais mēnešu skaits</t>
  </si>
  <si>
    <t>Atalgojums gadā</t>
  </si>
  <si>
    <t>Darba devēja valsts sociālās apdrošināšanas obligātās iemaksas</t>
  </si>
  <si>
    <t>Atlīdzība gadā</t>
  </si>
  <si>
    <t>Amatu saime (apakšsaime) un līmenis</t>
  </si>
  <si>
    <t>Mēneš-algu grupa pēc MK 262</t>
  </si>
  <si>
    <t>8=5*6*7</t>
  </si>
  <si>
    <t>11=(8+9+10)* 23.59%</t>
  </si>
  <si>
    <t>12=8+9+10+11</t>
  </si>
  <si>
    <t>11</t>
  </si>
  <si>
    <t>Vadošais juriskonsults</t>
  </si>
  <si>
    <t>24 III</t>
  </si>
  <si>
    <t>2025.gadā un turpmāk ik gadu</t>
  </si>
  <si>
    <t>Atbilstoši amatu katalogam:</t>
  </si>
  <si>
    <t>Juridiskā analīze un pakalpojumi – 24. saime</t>
  </si>
  <si>
    <t> III līmenis (piemēram, galvenais jurists, vecākais juriskonsults, nodaļas vadītājs):</t>
  </si>
  <si>
    <t>veic tiesību aktu un attīstības plānošanas dokumentu juridisko analīzi vienā vai vairākās tiesību vai politikas jomās;</t>
  </si>
  <si>
    <t>juridiski noformē tiesību aktu vai attīstības plānošanas dokumentu projektus un sagatavo tos iesniegšanai Ministru kabinetā;</t>
  </si>
  <si>
    <t>sniedz atzinumus par citu iestāžu izstrādātajiem tiesību aktiem vai plānošanas dokumentiem;</t>
  </si>
  <si>
    <t>gatavo atbildes uz citu institūciju vēstulēm un privātpersonu iesniegumiem;</t>
  </si>
  <si>
    <t>piedalās citu iestāžu darbības koordinēšanā un konsultēšanā juridiskajos jautājumos ministrijas resora vai pašvaldības ietvaros;</t>
  </si>
  <si>
    <t>koordinē iepriekšējā līmeņa speciālistu darbu vai aizvieto struktūrvienības vadītāju;</t>
  </si>
  <si>
    <t>konsultē institūcijas vadību un (vai) politiskās amatpersonas juridiskajos jautājumos;</t>
  </si>
  <si>
    <t>var piedalīties ar valsts vai pašvaldības interešu pārstāvību tiesvedības procesos saistīto jautājumu izskatīšanā;</t>
  </si>
  <si>
    <t>var pārstāvēt institūciju tiesā;</t>
  </si>
  <si>
    <t>var vadīt juridisko struktūrvienību institūcijā;</t>
  </si>
  <si>
    <t xml:space="preserve">Regresa piedziņas procesa organizēšanai (vardarbībā cietušu bērnu rehabilitācijas pakalpojumu izdevumu piedziņa no vainīgām personām) </t>
  </si>
  <si>
    <t>1.tabula</t>
  </si>
  <si>
    <t>2.tabula</t>
  </si>
  <si>
    <t>Pielikums</t>
  </si>
  <si>
    <t>Tiesību akta projekta "Noteikumi par valsts izdevumu par cietušajam bērnam sniegto sociālās rehabilitācijas pakalpojumu atmaksas kārtību un apmēru" sākotnējās ietekmes (ex-ante) novērtējuma ziņojums (anotācija)</t>
  </si>
  <si>
    <t>LBF kapacitātes stiprināšana un tai uzlikto papildu funkciju izpildes nodrošināšana, kas saistīta ar regresa piedziņas procesa organizēšanu (vardarbībā cietušu bērnu sociālās rehabilitācijas pakalpojumu izdevumu piedziņa no vainīgajām personām)</t>
  </si>
  <si>
    <t>LM kapacitātes stiprināšana un tai uzlikto papildu funkciju izpildes nodrošināšana, kas saistīta ar regresa piedziņas procesa organizēšanu (vardarbībā cietušu bērnu sociālās rehabilitācijas pakalpojumu izdevumu piedziņa no vainīgajām personām)</t>
  </si>
  <si>
    <t>2024. gads</t>
  </si>
  <si>
    <t>2025.gads un turpmāk ik gadu</t>
  </si>
  <si>
    <t xml:space="preserve">97.02.00 “Nozares centralizēto funkciju izpilde” </t>
  </si>
  <si>
    <t>apakšprogramma</t>
  </si>
  <si>
    <t>Nr.p.k.</t>
  </si>
  <si>
    <t>KOPĀ</t>
  </si>
  <si>
    <t xml:space="preserve">05.01.00 “Sociālās rehabilitācijas valsts programmas” </t>
  </si>
  <si>
    <t>Pielikumā</t>
  </si>
  <si>
    <t>Kapacitātes stiprināšana un tai uzlikto papildu funkciju izpildes nodrošināšana, kas saistīta ar regresa piedziņas procesa organizēšanu (vardarbībā cietušu bērnu sociālās rehabilitācijas pakalpojumu izdevumu piedziņa no vainīgajām personām)</t>
  </si>
  <si>
    <t>*2024.gadā izmaksas plānotas uz 6 mēnešiem, jo 2023. gada 20. aprīlī pieņemtie grozījumi Bērnu tiesību aizsardzības likumā attiecībā uz likuma 52. panta papildināšanu ar 1.1, 1.2 un 1.3 daļu stājas spēkā 2024. gada 1. jūlijā.</t>
  </si>
  <si>
    <t>2024.gadā no 01.07.*</t>
  </si>
  <si>
    <t>Bērnu un ģimenes politikas departaments vecākais eksperts</t>
  </si>
  <si>
    <t>37 IIA</t>
  </si>
  <si>
    <t>Politikas plānošana – 37. saime</t>
  </si>
  <si>
    <t xml:space="preserve"> II A līmenis (piemēram, vecākais eksperts, nodaļas vadītājs)</t>
  </si>
  <si>
    <t>izstrādā tiesību aktu projektus;</t>
  </si>
  <si>
    <t>var piedalīties institūcijas darbības stratēģijas izstrādē;</t>
  </si>
  <si>
    <t>var kontrolēt padotības iestāžu darbu, piemēram, pārbaudot normatīvo aktu ievērošanu, līdzekļu izlietojumu;</t>
  </si>
  <si>
    <t>izstrādā priekšlikumus valsts politikas veidošanai un attīstībai vienā vai vairāku politikas apakšnozaru darbības jomās;</t>
  </si>
  <si>
    <t>veic uzdevumus, kur nepieciešama vairāku apakšnozares darbības jautājumu vai vairāku apakšnozaru darbības jomu pārzināšana;</t>
  </si>
  <si>
    <t>konsultē sabiedrības pārstāvjus un citu institūciju speciālistus savā atbildības jomā;</t>
  </si>
  <si>
    <t>nodrošina sabiedrības līdzdalību politikas izstrādes procesā;</t>
  </si>
  <si>
    <t>var koordinēt iepriekšējā līmeņa speciālistu darbu;</t>
  </si>
  <si>
    <t>sagatavo atzinumus par citu institūciju izstrādātajiem tiesību aktu un citu dokumentu projektiem, kā arī piedalās dokumentu izstrādē un aktualizācijā;</t>
  </si>
  <si>
    <t>pārstāv institūciju citu iestāžu ar nozari saistītu dokumentu, projektu vai programmu izstrādē;</t>
  </si>
  <si>
    <t>var aizvietot struktūrvienības (grupas) vadītāju vai vadīt struktūrvienības (grupas) darbu;</t>
  </si>
  <si>
    <t>var pārstāvēt valsti nozares darba grupās Eiropas Savienības institūcijās vai citās ārvalstu institūcijās, vai starptautiskajās organizācijās;</t>
  </si>
  <si>
    <t>Atvaļinājuma pabalsts 50%</t>
  </si>
  <si>
    <t xml:space="preserve">Novērtēšanas prēmija 65%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</si>
</sst>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"/>
  </numFmts>
  <fonts count="17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9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8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i/>
      <sz val="10"/>
      <color rgb="FF414142"/>
      <name val="Times New Roman"/>
      <family val="1"/>
      <charset val="186"/>
    </font>
    <font>
      <sz val="10"/>
      <color rgb="FF414142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13"/>
      </patternFill>
    </fill>
    <fill>
      <patternFill patternType="solid">
        <fgColor theme="2"/>
        <bgColor indexed="22"/>
      </patternFill>
    </fill>
    <fill>
      <patternFill patternType="solid">
        <fgColor indexed="9"/>
        <bgColor indexed="41"/>
      </patternFill>
    </fill>
    <fill>
      <patternFill patternType="solid">
        <fgColor theme="0"/>
        <bgColor indexed="13"/>
      </patternFill>
    </fill>
    <fill>
      <patternFill patternType="solid">
        <fgColor indexed="9"/>
        <bgColor indexed="26"/>
      </patternFill>
    </fill>
    <fill>
      <patternFill patternType="solid">
        <fgColor theme="2"/>
        <bgColor indexed="41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8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7" fillId="0" borderId="0"/>
    <xf numFmtId="43" fontId="7" fillId="0" borderId="0" applyFont="0" applyFill="0" applyBorder="0" applyAlignment="0" applyProtection="0"/>
    <xf numFmtId="0" fontId="5" fillId="0" borderId="0"/>
    <xf numFmtId="0" fontId="5" fillId="0" borderId="0"/>
    <xf numFmtId="0" fontId="1" fillId="0" borderId="0"/>
  </cellStyleXfs>
  <cellXfs count="64">
    <xf numFmtId="0" fontId="0" fillId="0" borderId="0" xfId="0"/>
    <xf numFmtId="0" fontId="6" fillId="0" borderId="0" xfId="0" applyFont="1"/>
    <xf numFmtId="3" fontId="6" fillId="0" borderId="0" xfId="0" applyNumberFormat="1" applyFont="1"/>
    <xf numFmtId="0" fontId="3" fillId="3" borderId="1" xfId="0" applyFont="1" applyFill="1" applyBorder="1" applyAlignment="1">
      <alignment horizontal="center" wrapText="1"/>
    </xf>
    <xf numFmtId="49" fontId="2" fillId="4" borderId="1" xfId="0" applyNumberFormat="1" applyFont="1" applyFill="1" applyBorder="1" applyAlignment="1" applyProtection="1">
      <alignment horizontal="center"/>
      <protection locked="0"/>
    </xf>
    <xf numFmtId="3" fontId="2" fillId="0" borderId="1" xfId="0" applyNumberFormat="1" applyFont="1" applyBorder="1" applyAlignment="1" applyProtection="1">
      <alignment horizontal="center"/>
      <protection locked="0"/>
    </xf>
    <xf numFmtId="3" fontId="2" fillId="4" borderId="1" xfId="0" applyNumberFormat="1" applyFont="1" applyFill="1" applyBorder="1" applyAlignment="1" applyProtection="1">
      <alignment horizontal="center"/>
      <protection locked="0"/>
    </xf>
    <xf numFmtId="3" fontId="10" fillId="4" borderId="1" xfId="0" applyNumberFormat="1" applyFont="1" applyFill="1" applyBorder="1" applyAlignment="1" applyProtection="1">
      <alignment horizontal="center"/>
      <protection locked="0"/>
    </xf>
    <xf numFmtId="3" fontId="10" fillId="7" borderId="1" xfId="0" applyNumberFormat="1" applyFont="1" applyFill="1" applyBorder="1" applyAlignment="1" applyProtection="1">
      <alignment horizontal="center"/>
      <protection locked="0"/>
    </xf>
    <xf numFmtId="0" fontId="9" fillId="0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3" fontId="9" fillId="5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justify" wrapText="1"/>
    </xf>
    <xf numFmtId="0" fontId="11" fillId="0" borderId="0" xfId="0" applyFont="1"/>
    <xf numFmtId="164" fontId="6" fillId="0" borderId="0" xfId="0" applyNumberFormat="1" applyFont="1"/>
    <xf numFmtId="0" fontId="2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0" xfId="0" applyFont="1"/>
    <xf numFmtId="3" fontId="10" fillId="6" borderId="5" xfId="6" applyNumberFormat="1" applyFont="1" applyFill="1" applyBorder="1" applyAlignment="1" applyProtection="1">
      <alignment horizontal="center"/>
      <protection locked="0"/>
    </xf>
    <xf numFmtId="0" fontId="6" fillId="0" borderId="1" xfId="0" applyFont="1" applyBorder="1"/>
    <xf numFmtId="0" fontId="14" fillId="0" borderId="1" xfId="0" applyFont="1" applyBorder="1"/>
    <xf numFmtId="0" fontId="14" fillId="0" borderId="0" xfId="0" applyFont="1"/>
    <xf numFmtId="0" fontId="11" fillId="0" borderId="1" xfId="0" applyFont="1" applyBorder="1" applyAlignment="1">
      <alignment horizontal="center" wrapText="1"/>
    </xf>
    <xf numFmtId="0" fontId="15" fillId="0" borderId="0" xfId="0" applyFont="1"/>
    <xf numFmtId="0" fontId="15" fillId="0" borderId="0" xfId="0" applyFont="1" applyAlignment="1">
      <alignment vertical="center"/>
    </xf>
    <xf numFmtId="0" fontId="11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 wrapText="1"/>
    </xf>
    <xf numFmtId="3" fontId="6" fillId="0" borderId="1" xfId="0" applyNumberFormat="1" applyFont="1" applyBorder="1"/>
    <xf numFmtId="3" fontId="14" fillId="0" borderId="1" xfId="0" applyNumberFormat="1" applyFont="1" applyBorder="1"/>
    <xf numFmtId="0" fontId="10" fillId="0" borderId="6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>
      <alignment horizontal="justify" wrapText="1"/>
    </xf>
    <xf numFmtId="49" fontId="2" fillId="4" borderId="7" xfId="0" applyNumberFormat="1" applyFont="1" applyFill="1" applyBorder="1" applyAlignment="1" applyProtection="1">
      <alignment horizontal="center"/>
      <protection locked="0"/>
    </xf>
    <xf numFmtId="3" fontId="2" fillId="0" borderId="7" xfId="0" applyNumberFormat="1" applyFont="1" applyBorder="1" applyAlignment="1" applyProtection="1">
      <alignment horizontal="center"/>
      <protection locked="0"/>
    </xf>
    <xf numFmtId="3" fontId="2" fillId="4" borderId="7" xfId="0" applyNumberFormat="1" applyFont="1" applyFill="1" applyBorder="1" applyAlignment="1" applyProtection="1">
      <alignment horizontal="center"/>
      <protection locked="0"/>
    </xf>
    <xf numFmtId="3" fontId="10" fillId="6" borderId="7" xfId="6" applyNumberFormat="1" applyFont="1" applyFill="1" applyBorder="1" applyAlignment="1" applyProtection="1">
      <alignment horizontal="center"/>
      <protection locked="0"/>
    </xf>
    <xf numFmtId="3" fontId="10" fillId="4" borderId="7" xfId="0" applyNumberFormat="1" applyFont="1" applyFill="1" applyBorder="1" applyAlignment="1" applyProtection="1">
      <alignment horizontal="center"/>
      <protection locked="0"/>
    </xf>
    <xf numFmtId="3" fontId="10" fillId="7" borderId="8" xfId="0" applyNumberFormat="1" applyFont="1" applyFill="1" applyBorder="1" applyAlignment="1" applyProtection="1">
      <alignment horizontal="center"/>
      <protection locked="0"/>
    </xf>
    <xf numFmtId="0" fontId="10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>
      <alignment horizontal="justify" wrapText="1"/>
    </xf>
    <xf numFmtId="49" fontId="2" fillId="4" borderId="10" xfId="0" applyNumberFormat="1" applyFont="1" applyFill="1" applyBorder="1" applyAlignment="1" applyProtection="1">
      <alignment horizontal="center"/>
      <protection locked="0"/>
    </xf>
    <xf numFmtId="3" fontId="2" fillId="0" borderId="10" xfId="0" applyNumberFormat="1" applyFont="1" applyBorder="1" applyAlignment="1" applyProtection="1">
      <alignment horizontal="center"/>
      <protection locked="0"/>
    </xf>
    <xf numFmtId="3" fontId="2" fillId="4" borderId="10" xfId="0" applyNumberFormat="1" applyFont="1" applyFill="1" applyBorder="1" applyAlignment="1" applyProtection="1">
      <alignment horizontal="center"/>
      <protection locked="0"/>
    </xf>
    <xf numFmtId="3" fontId="10" fillId="6" borderId="11" xfId="6" applyNumberFormat="1" applyFont="1" applyFill="1" applyBorder="1" applyAlignment="1" applyProtection="1">
      <alignment horizontal="center"/>
      <protection locked="0"/>
    </xf>
    <xf numFmtId="3" fontId="10" fillId="4" borderId="10" xfId="0" applyNumberFormat="1" applyFont="1" applyFill="1" applyBorder="1" applyAlignment="1" applyProtection="1">
      <alignment horizontal="center"/>
      <protection locked="0"/>
    </xf>
    <xf numFmtId="3" fontId="10" fillId="7" borderId="12" xfId="0" applyNumberFormat="1" applyFont="1" applyFill="1" applyBorder="1" applyAlignment="1" applyProtection="1">
      <alignment horizontal="center"/>
      <protection locked="0"/>
    </xf>
    <xf numFmtId="0" fontId="15" fillId="0" borderId="0" xfId="0" applyFont="1" applyAlignment="1">
      <alignment horizontal="right" vertical="top" wrapText="1"/>
    </xf>
    <xf numFmtId="0" fontId="6" fillId="0" borderId="0" xfId="0" applyFont="1" applyAlignment="1">
      <alignment horizontal="right"/>
    </xf>
    <xf numFmtId="0" fontId="15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8" fillId="2" borderId="1" xfId="0" applyFont="1" applyFill="1" applyBorder="1" applyAlignment="1">
      <alignment horizontal="center" wrapText="1"/>
    </xf>
    <xf numFmtId="3" fontId="3" fillId="2" borderId="1" xfId="0" applyNumberFormat="1" applyFont="1" applyFill="1" applyBorder="1" applyAlignment="1">
      <alignment horizontal="center" wrapText="1"/>
    </xf>
    <xf numFmtId="3" fontId="3" fillId="2" borderId="3" xfId="0" applyNumberFormat="1" applyFont="1" applyFill="1" applyBorder="1" applyAlignment="1">
      <alignment horizontal="center" wrapText="1"/>
    </xf>
    <xf numFmtId="3" fontId="3" fillId="2" borderId="4" xfId="0" applyNumberFormat="1" applyFont="1" applyFill="1" applyBorder="1" applyAlignment="1">
      <alignment horizontal="center" wrapText="1"/>
    </xf>
    <xf numFmtId="0" fontId="12" fillId="0" borderId="0" xfId="0" applyFont="1" applyAlignment="1">
      <alignment horizontal="left" vertical="center" wrapText="1"/>
    </xf>
    <xf numFmtId="0" fontId="4" fillId="0" borderId="0" xfId="0" applyFont="1" applyAlignment="1">
      <alignment horizontal="justify" vertical="top" wrapText="1"/>
    </xf>
    <xf numFmtId="0" fontId="8" fillId="2" borderId="2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1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7">
    <cellStyle name="Comma 2" xfId="3" xr:uid="{00000000-0005-0000-0000-000030000000}"/>
    <cellStyle name="Normal 10 2" xfId="6" xr:uid="{F7D29276-47D6-434B-83A7-6B75D0E0F977}"/>
    <cellStyle name="Normal 2" xfId="1" xr:uid="{92538F73-6982-4BDC-B31F-7F915F01AA4C}"/>
    <cellStyle name="Normal 3" xfId="2" xr:uid="{00000000-0005-0000-0000-000031000000}"/>
    <cellStyle name="Normal 3 3 2 2" xfId="5" xr:uid="{66A0A470-633D-4601-B4CB-3E2321CD13FA}"/>
    <cellStyle name="Normal 8" xfId="4" xr:uid="{81C3EED5-1A35-4A7E-8447-8DDB14387F68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F2B9A-B706-480E-97D0-A26D35B21084}">
  <dimension ref="A1:D12"/>
  <sheetViews>
    <sheetView tabSelected="1" workbookViewId="0">
      <selection activeCell="D19" sqref="D19"/>
    </sheetView>
  </sheetViews>
  <sheetFormatPr defaultRowHeight="14" x14ac:dyDescent="0.3"/>
  <cols>
    <col min="1" max="1" width="12.453125" style="1" customWidth="1"/>
    <col min="2" max="2" width="45.26953125" style="1" customWidth="1"/>
    <col min="3" max="4" width="15.54296875" style="1" customWidth="1"/>
    <col min="5" max="16384" width="8.7265625" style="1"/>
  </cols>
  <sheetData>
    <row r="1" spans="1:4" x14ac:dyDescent="0.3">
      <c r="A1" s="49" t="s">
        <v>33</v>
      </c>
      <c r="B1" s="49"/>
      <c r="C1" s="49"/>
      <c r="D1" s="49"/>
    </row>
    <row r="2" spans="1:4" ht="27" customHeight="1" x14ac:dyDescent="0.3">
      <c r="A2" s="48" t="s">
        <v>34</v>
      </c>
      <c r="B2" s="48"/>
      <c r="C2" s="48"/>
      <c r="D2" s="48"/>
    </row>
    <row r="3" spans="1:4" ht="53" customHeight="1" x14ac:dyDescent="0.3">
      <c r="A3" s="51" t="s">
        <v>45</v>
      </c>
      <c r="B3" s="51"/>
      <c r="C3" s="51"/>
      <c r="D3" s="51"/>
    </row>
    <row r="4" spans="1:4" ht="33.5" customHeight="1" x14ac:dyDescent="0.3">
      <c r="A4" s="28" t="s">
        <v>41</v>
      </c>
      <c r="B4" s="28" t="s">
        <v>40</v>
      </c>
      <c r="C4" s="29" t="s">
        <v>37</v>
      </c>
      <c r="D4" s="29" t="s">
        <v>38</v>
      </c>
    </row>
    <row r="5" spans="1:4" s="14" customFormat="1" ht="11.5" customHeight="1" x14ac:dyDescent="0.25">
      <c r="A5" s="26">
        <v>1</v>
      </c>
      <c r="B5" s="26">
        <v>2</v>
      </c>
      <c r="C5" s="23">
        <v>3</v>
      </c>
      <c r="D5" s="23">
        <v>4</v>
      </c>
    </row>
    <row r="6" spans="1:4" x14ac:dyDescent="0.3">
      <c r="A6" s="26">
        <v>2</v>
      </c>
      <c r="B6" s="20" t="s">
        <v>39</v>
      </c>
      <c r="C6" s="30">
        <f>'1.tabula_LM'!L6+'1.tabula_LM'!L7</f>
        <v>58842</v>
      </c>
      <c r="D6" s="30">
        <f>'1.tabula_LM'!L8+'1.tabula_LM'!L9</f>
        <v>128959</v>
      </c>
    </row>
    <row r="7" spans="1:4" x14ac:dyDescent="0.3">
      <c r="A7" s="26">
        <v>3</v>
      </c>
      <c r="B7" s="20" t="s">
        <v>43</v>
      </c>
      <c r="C7" s="30">
        <f>'2.tabula_LBF'!L7</f>
        <v>39228</v>
      </c>
      <c r="D7" s="30">
        <f>'2.tabula_LBF'!L8</f>
        <v>85973</v>
      </c>
    </row>
    <row r="8" spans="1:4" s="22" customFormat="1" x14ac:dyDescent="0.3">
      <c r="A8" s="27">
        <v>4</v>
      </c>
      <c r="B8" s="21" t="s">
        <v>42</v>
      </c>
      <c r="C8" s="31">
        <f>SUM(C6:C7)</f>
        <v>98070</v>
      </c>
      <c r="D8" s="31">
        <f>SUM(D6:D7)</f>
        <v>214932</v>
      </c>
    </row>
    <row r="10" spans="1:4" x14ac:dyDescent="0.3">
      <c r="A10" s="24" t="s">
        <v>44</v>
      </c>
      <c r="B10" s="24"/>
      <c r="C10" s="24"/>
      <c r="D10" s="24"/>
    </row>
    <row r="11" spans="1:4" ht="40" customHeight="1" x14ac:dyDescent="0.3">
      <c r="A11" s="25" t="str">
        <f>'1.tabula_LM'!L1</f>
        <v>1.tabula</v>
      </c>
      <c r="B11" s="50" t="str">
        <f>'1.tabula_LM'!A2</f>
        <v>LM kapacitātes stiprināšana un tai uzlikto papildu funkciju izpildes nodrošināšana, kas saistīta ar regresa piedziņas procesa organizēšanu (vardarbībā cietušu bērnu sociālās rehabilitācijas pakalpojumu izdevumu piedziņa no vainīgajām personām)</v>
      </c>
      <c r="C11" s="50"/>
      <c r="D11" s="50"/>
    </row>
    <row r="12" spans="1:4" ht="40" customHeight="1" x14ac:dyDescent="0.3">
      <c r="A12" s="25" t="str">
        <f>'2.tabula_LBF'!L1</f>
        <v>2.tabula</v>
      </c>
      <c r="B12" s="50" t="str">
        <f>'2.tabula_LBF'!A2</f>
        <v>LBF kapacitātes stiprināšana un tai uzlikto papildu funkciju izpildes nodrošināšana, kas saistīta ar regresa piedziņas procesa organizēšanu (vardarbībā cietušu bērnu sociālās rehabilitācijas pakalpojumu izdevumu piedziņa no vainīgajām personām)</v>
      </c>
      <c r="C12" s="50"/>
      <c r="D12" s="50"/>
    </row>
  </sheetData>
  <mergeCells count="5">
    <mergeCell ref="A2:D2"/>
    <mergeCell ref="A1:D1"/>
    <mergeCell ref="B11:D11"/>
    <mergeCell ref="B12:D12"/>
    <mergeCell ref="A3:D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2BAF0-2E9F-4A40-A1DD-3DFF4BEA1E63}">
  <dimension ref="A1:N38"/>
  <sheetViews>
    <sheetView zoomScale="90" zoomScaleNormal="90" workbookViewId="0">
      <selection activeCell="I3" sqref="I3:J4"/>
    </sheetView>
  </sheetViews>
  <sheetFormatPr defaultRowHeight="14.5" x14ac:dyDescent="0.35"/>
  <cols>
    <col min="1" max="1" width="12.1796875" customWidth="1"/>
    <col min="2" max="2" width="15.54296875" customWidth="1"/>
    <col min="3" max="3" width="26.1796875" customWidth="1"/>
    <col min="4" max="4" width="14" customWidth="1"/>
    <col min="5" max="6" width="11" customWidth="1"/>
    <col min="7" max="7" width="10.1796875" customWidth="1"/>
    <col min="8" max="8" width="13.7265625" customWidth="1"/>
    <col min="9" max="9" width="10.26953125" customWidth="1"/>
    <col min="11" max="11" width="18.26953125" customWidth="1"/>
    <col min="12" max="12" width="12.7265625" customWidth="1"/>
    <col min="14" max="14" width="15" customWidth="1"/>
    <col min="15" max="15" width="13.453125" customWidth="1"/>
  </cols>
  <sheetData>
    <row r="1" spans="1:14" x14ac:dyDescent="0.35">
      <c r="L1" t="s">
        <v>31</v>
      </c>
    </row>
    <row r="2" spans="1:14" ht="38.5" customHeight="1" x14ac:dyDescent="0.35">
      <c r="A2" s="51" t="s">
        <v>36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4" s="1" customFormat="1" ht="18" customHeight="1" x14ac:dyDescent="0.3">
      <c r="A3" s="53" t="s">
        <v>0</v>
      </c>
      <c r="B3" s="59"/>
      <c r="C3" s="60" t="s">
        <v>1</v>
      </c>
      <c r="D3" s="60"/>
      <c r="E3" s="61" t="s">
        <v>2</v>
      </c>
      <c r="F3" s="61" t="s">
        <v>3</v>
      </c>
      <c r="G3" s="54" t="s">
        <v>4</v>
      </c>
      <c r="H3" s="55" t="s">
        <v>5</v>
      </c>
      <c r="I3" s="55" t="s">
        <v>64</v>
      </c>
      <c r="J3" s="55" t="s">
        <v>65</v>
      </c>
      <c r="K3" s="55" t="s">
        <v>6</v>
      </c>
      <c r="L3" s="53" t="s">
        <v>7</v>
      </c>
    </row>
    <row r="4" spans="1:14" s="1" customFormat="1" ht="39.75" customHeight="1" x14ac:dyDescent="0.3">
      <c r="A4" s="53"/>
      <c r="B4" s="59"/>
      <c r="C4" s="3" t="s">
        <v>8</v>
      </c>
      <c r="D4" s="3" t="s">
        <v>9</v>
      </c>
      <c r="E4" s="61"/>
      <c r="F4" s="61"/>
      <c r="G4" s="54"/>
      <c r="H4" s="56"/>
      <c r="I4" s="56"/>
      <c r="J4" s="56"/>
      <c r="K4" s="56"/>
      <c r="L4" s="53"/>
    </row>
    <row r="5" spans="1:14" s="14" customFormat="1" ht="10.5" x14ac:dyDescent="0.25">
      <c r="A5" s="9">
        <v>1</v>
      </c>
      <c r="B5" s="10">
        <v>2</v>
      </c>
      <c r="C5" s="10">
        <v>3</v>
      </c>
      <c r="D5" s="10">
        <v>4</v>
      </c>
      <c r="E5" s="10">
        <v>5</v>
      </c>
      <c r="F5" s="10">
        <v>6</v>
      </c>
      <c r="G5" s="10">
        <v>7</v>
      </c>
      <c r="H5" s="10" t="s">
        <v>10</v>
      </c>
      <c r="I5" s="9">
        <v>9</v>
      </c>
      <c r="J5" s="11">
        <v>10</v>
      </c>
      <c r="K5" s="10" t="s">
        <v>11</v>
      </c>
      <c r="L5" s="9" t="s">
        <v>12</v>
      </c>
    </row>
    <row r="6" spans="1:14" s="1" customFormat="1" ht="30.75" customHeight="1" x14ac:dyDescent="0.3">
      <c r="A6" s="32" t="s">
        <v>47</v>
      </c>
      <c r="B6" s="33" t="s">
        <v>14</v>
      </c>
      <c r="C6" s="34" t="s">
        <v>15</v>
      </c>
      <c r="D6" s="34" t="s">
        <v>13</v>
      </c>
      <c r="E6" s="35">
        <v>2645</v>
      </c>
      <c r="F6" s="36">
        <v>2</v>
      </c>
      <c r="G6" s="37">
        <v>6</v>
      </c>
      <c r="H6" s="38">
        <f>ROUND(E6*F6*G6,0)</f>
        <v>31740</v>
      </c>
      <c r="I6" s="38">
        <v>0</v>
      </c>
      <c r="J6" s="38">
        <v>0</v>
      </c>
      <c r="K6" s="38">
        <f>ROUNDUP((H6+I6+J6)*0.2359,0)</f>
        <v>7488</v>
      </c>
      <c r="L6" s="39">
        <f>H6+I6+J6+K6</f>
        <v>39228</v>
      </c>
      <c r="N6" s="2"/>
    </row>
    <row r="7" spans="1:14" s="1" customFormat="1" ht="56" customHeight="1" x14ac:dyDescent="0.3">
      <c r="A7" s="40" t="s">
        <v>47</v>
      </c>
      <c r="B7" s="41" t="s">
        <v>48</v>
      </c>
      <c r="C7" s="42" t="s">
        <v>49</v>
      </c>
      <c r="D7" s="42" t="s">
        <v>13</v>
      </c>
      <c r="E7" s="43">
        <v>2645</v>
      </c>
      <c r="F7" s="44">
        <v>1</v>
      </c>
      <c r="G7" s="45">
        <v>6</v>
      </c>
      <c r="H7" s="46">
        <f>ROUND(E7*F7*G7,0)</f>
        <v>15870</v>
      </c>
      <c r="I7" s="46">
        <v>0</v>
      </c>
      <c r="J7" s="46">
        <v>0</v>
      </c>
      <c r="K7" s="46">
        <f>ROUNDUP((H7+I7+J7)*0.2359,0)</f>
        <v>3744</v>
      </c>
      <c r="L7" s="47">
        <f>H7+I7+J7+K7</f>
        <v>19614</v>
      </c>
      <c r="N7" s="2"/>
    </row>
    <row r="8" spans="1:14" s="1" customFormat="1" ht="56" customHeight="1" x14ac:dyDescent="0.3">
      <c r="A8" s="32" t="s">
        <v>16</v>
      </c>
      <c r="B8" s="33" t="s">
        <v>14</v>
      </c>
      <c r="C8" s="34" t="s">
        <v>15</v>
      </c>
      <c r="D8" s="34" t="s">
        <v>13</v>
      </c>
      <c r="E8" s="35">
        <v>2645</v>
      </c>
      <c r="F8" s="36">
        <v>2</v>
      </c>
      <c r="G8" s="37">
        <v>12</v>
      </c>
      <c r="H8" s="38">
        <f>ROUND(E8*F8*G8,0)</f>
        <v>63480</v>
      </c>
      <c r="I8" s="38">
        <f>ROUNDDOWN(E8*F8*0.5,0)</f>
        <v>2645</v>
      </c>
      <c r="J8" s="38">
        <f>ROUNDDOWN(E8*F8*0.65,0)</f>
        <v>3438</v>
      </c>
      <c r="K8" s="38">
        <f>ROUNDUP((H8+I8+J8)*0.2359,0)</f>
        <v>16410</v>
      </c>
      <c r="L8" s="39">
        <f>H8+I8+J8+K8</f>
        <v>85973</v>
      </c>
      <c r="N8" s="15"/>
    </row>
    <row r="9" spans="1:14" s="1" customFormat="1" ht="56" customHeight="1" x14ac:dyDescent="0.3">
      <c r="A9" s="40" t="s">
        <v>16</v>
      </c>
      <c r="B9" s="41" t="s">
        <v>48</v>
      </c>
      <c r="C9" s="42" t="s">
        <v>49</v>
      </c>
      <c r="D9" s="42" t="s">
        <v>13</v>
      </c>
      <c r="E9" s="43">
        <v>2645</v>
      </c>
      <c r="F9" s="44">
        <v>1</v>
      </c>
      <c r="G9" s="45">
        <v>12</v>
      </c>
      <c r="H9" s="46">
        <f>ROUND(E9*F9*G9,0)</f>
        <v>31740</v>
      </c>
      <c r="I9" s="46">
        <f>ROUNDDOWN(E9*F9*0.5,0)</f>
        <v>1322</v>
      </c>
      <c r="J9" s="46">
        <f>ROUNDDOWN(E9*F9*0.65,0)</f>
        <v>1719</v>
      </c>
      <c r="K9" s="46">
        <f>ROUNDUP((H9+I9+J9)*0.2359,0)</f>
        <v>8205</v>
      </c>
      <c r="L9" s="47">
        <f>H9+I9+J9+K9</f>
        <v>42986</v>
      </c>
      <c r="N9" s="15"/>
    </row>
    <row r="10" spans="1:14" s="1" customFormat="1" ht="21.5" customHeight="1" x14ac:dyDescent="0.3">
      <c r="A10" s="58" t="s">
        <v>46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</row>
    <row r="11" spans="1:14" s="1" customFormat="1" ht="14" x14ac:dyDescent="0.3">
      <c r="B11" s="17" t="s">
        <v>17</v>
      </c>
    </row>
    <row r="12" spans="1:14" s="1" customFormat="1" ht="14" x14ac:dyDescent="0.3">
      <c r="B12" s="18" t="s">
        <v>18</v>
      </c>
    </row>
    <row r="13" spans="1:14" s="1" customFormat="1" ht="14" x14ac:dyDescent="0.3">
      <c r="B13" s="57" t="s">
        <v>19</v>
      </c>
      <c r="C13" s="57"/>
      <c r="D13" s="57"/>
      <c r="E13" s="57"/>
      <c r="F13" s="57"/>
      <c r="G13" s="57"/>
      <c r="H13" s="57"/>
      <c r="I13" s="57"/>
      <c r="J13" s="57"/>
      <c r="K13" s="57"/>
    </row>
    <row r="14" spans="1:14" s="1" customFormat="1" ht="14" x14ac:dyDescent="0.3">
      <c r="B14" s="62" t="s">
        <v>20</v>
      </c>
      <c r="C14" s="62"/>
      <c r="D14" s="62"/>
      <c r="E14" s="62"/>
      <c r="F14" s="62"/>
      <c r="G14" s="62"/>
      <c r="H14" s="62"/>
      <c r="I14" s="62"/>
      <c r="J14" s="62"/>
      <c r="K14" s="62"/>
    </row>
    <row r="15" spans="1:14" s="1" customFormat="1" ht="14" x14ac:dyDescent="0.3">
      <c r="B15" s="62" t="s">
        <v>21</v>
      </c>
      <c r="C15" s="62"/>
      <c r="D15" s="62"/>
      <c r="E15" s="62"/>
      <c r="F15" s="62"/>
      <c r="G15" s="62"/>
      <c r="H15" s="62"/>
      <c r="I15" s="62"/>
      <c r="J15" s="62"/>
      <c r="K15" s="62"/>
    </row>
    <row r="16" spans="1:14" s="1" customFormat="1" ht="14" x14ac:dyDescent="0.3">
      <c r="B16" s="62" t="s">
        <v>22</v>
      </c>
      <c r="C16" s="62"/>
      <c r="D16" s="62"/>
      <c r="E16" s="62"/>
      <c r="F16" s="62"/>
      <c r="G16" s="62"/>
      <c r="H16" s="62"/>
      <c r="I16" s="62"/>
      <c r="J16" s="62"/>
      <c r="K16" s="62"/>
    </row>
    <row r="17" spans="2:11" s="1" customFormat="1" ht="14" x14ac:dyDescent="0.3">
      <c r="B17" s="62" t="s">
        <v>23</v>
      </c>
      <c r="C17" s="62"/>
      <c r="D17" s="62"/>
      <c r="E17" s="62"/>
      <c r="F17" s="62"/>
      <c r="G17" s="62"/>
      <c r="H17" s="62"/>
      <c r="I17" s="62"/>
      <c r="J17" s="62"/>
      <c r="K17" s="62"/>
    </row>
    <row r="18" spans="2:11" s="1" customFormat="1" ht="14" x14ac:dyDescent="0.3">
      <c r="B18" s="62" t="s">
        <v>24</v>
      </c>
      <c r="C18" s="62"/>
      <c r="D18" s="62"/>
      <c r="E18" s="62"/>
      <c r="F18" s="62"/>
      <c r="G18" s="62"/>
      <c r="H18" s="62"/>
      <c r="I18" s="62"/>
      <c r="J18" s="62"/>
      <c r="K18" s="62"/>
    </row>
    <row r="19" spans="2:11" s="1" customFormat="1" ht="14" x14ac:dyDescent="0.3">
      <c r="B19" s="62" t="s">
        <v>25</v>
      </c>
      <c r="C19" s="62"/>
      <c r="D19" s="62"/>
      <c r="E19" s="62"/>
      <c r="F19" s="62"/>
      <c r="G19" s="62"/>
      <c r="H19" s="62"/>
      <c r="I19" s="62"/>
      <c r="J19" s="62"/>
      <c r="K19" s="62"/>
    </row>
    <row r="20" spans="2:11" s="1" customFormat="1" ht="14" x14ac:dyDescent="0.3">
      <c r="B20" s="62" t="s">
        <v>26</v>
      </c>
      <c r="C20" s="62"/>
      <c r="D20" s="62"/>
      <c r="E20" s="62"/>
      <c r="F20" s="62"/>
      <c r="G20" s="62"/>
      <c r="H20" s="62"/>
      <c r="I20" s="62"/>
      <c r="J20" s="62"/>
      <c r="K20" s="62"/>
    </row>
    <row r="21" spans="2:11" s="1" customFormat="1" ht="14" x14ac:dyDescent="0.3">
      <c r="B21" s="62" t="s">
        <v>27</v>
      </c>
      <c r="C21" s="62"/>
      <c r="D21" s="62"/>
      <c r="E21" s="62"/>
      <c r="F21" s="62"/>
      <c r="G21" s="62"/>
      <c r="H21" s="62"/>
      <c r="I21" s="62"/>
      <c r="J21" s="62"/>
      <c r="K21" s="62"/>
    </row>
    <row r="22" spans="2:11" s="1" customFormat="1" ht="14" x14ac:dyDescent="0.3">
      <c r="B22" s="62" t="s">
        <v>28</v>
      </c>
      <c r="C22" s="62"/>
      <c r="D22" s="62"/>
      <c r="E22" s="62"/>
      <c r="F22" s="62"/>
      <c r="G22" s="62"/>
      <c r="H22" s="62"/>
      <c r="I22" s="62"/>
      <c r="J22" s="62"/>
      <c r="K22" s="62"/>
    </row>
    <row r="23" spans="2:11" s="1" customFormat="1" ht="14" x14ac:dyDescent="0.3">
      <c r="B23" s="62" t="s">
        <v>29</v>
      </c>
      <c r="C23" s="62"/>
      <c r="D23" s="62"/>
      <c r="E23" s="62"/>
      <c r="F23" s="62"/>
      <c r="G23" s="62"/>
      <c r="H23" s="62"/>
      <c r="I23" s="62"/>
      <c r="J23" s="62"/>
      <c r="K23" s="62"/>
    </row>
    <row r="25" spans="2:11" x14ac:dyDescent="0.35">
      <c r="B25" s="18" t="s">
        <v>50</v>
      </c>
    </row>
    <row r="26" spans="2:11" x14ac:dyDescent="0.35">
      <c r="B26" s="57" t="s">
        <v>51</v>
      </c>
      <c r="C26" s="57"/>
      <c r="D26" s="57"/>
      <c r="E26" s="57"/>
      <c r="F26" s="57"/>
      <c r="G26" s="57"/>
      <c r="H26" s="57"/>
      <c r="I26" s="57"/>
      <c r="J26" s="57"/>
      <c r="K26" s="57"/>
    </row>
    <row r="27" spans="2:11" ht="14.5" customHeight="1" x14ac:dyDescent="0.35">
      <c r="B27" s="52" t="s">
        <v>55</v>
      </c>
      <c r="C27" s="52"/>
      <c r="D27" s="52"/>
      <c r="E27" s="52"/>
      <c r="F27" s="52"/>
      <c r="G27" s="52"/>
      <c r="H27" s="52"/>
      <c r="I27" s="52"/>
      <c r="J27" s="52"/>
      <c r="K27" s="52"/>
    </row>
    <row r="28" spans="2:11" ht="14.5" customHeight="1" x14ac:dyDescent="0.35">
      <c r="B28" s="52" t="s">
        <v>56</v>
      </c>
      <c r="C28" s="52"/>
      <c r="D28" s="52"/>
      <c r="E28" s="52"/>
      <c r="F28" s="52"/>
      <c r="G28" s="52"/>
      <c r="H28" s="52"/>
      <c r="I28" s="52"/>
      <c r="J28" s="52"/>
      <c r="K28" s="52"/>
    </row>
    <row r="29" spans="2:11" ht="14.5" customHeight="1" x14ac:dyDescent="0.35">
      <c r="B29" s="52" t="s">
        <v>58</v>
      </c>
      <c r="C29" s="52"/>
      <c r="D29" s="52"/>
      <c r="E29" s="52"/>
      <c r="F29" s="52"/>
      <c r="G29" s="52"/>
      <c r="H29" s="52"/>
      <c r="I29" s="52"/>
      <c r="J29" s="52"/>
      <c r="K29" s="52"/>
    </row>
    <row r="30" spans="2:11" x14ac:dyDescent="0.35">
      <c r="B30" s="52" t="s">
        <v>52</v>
      </c>
      <c r="C30" s="52"/>
      <c r="D30" s="52"/>
      <c r="E30" s="52"/>
      <c r="F30" s="52"/>
      <c r="G30" s="52"/>
      <c r="H30" s="52"/>
      <c r="I30" s="52"/>
      <c r="J30" s="52"/>
      <c r="K30" s="52"/>
    </row>
    <row r="31" spans="2:11" x14ac:dyDescent="0.35">
      <c r="B31" s="52" t="s">
        <v>60</v>
      </c>
      <c r="C31" s="52"/>
      <c r="D31" s="52"/>
      <c r="E31" s="52"/>
      <c r="F31" s="52"/>
      <c r="G31" s="52"/>
      <c r="H31" s="52"/>
      <c r="I31" s="52"/>
      <c r="J31" s="52"/>
      <c r="K31" s="52"/>
    </row>
    <row r="32" spans="2:11" x14ac:dyDescent="0.35">
      <c r="B32" s="52" t="s">
        <v>57</v>
      </c>
      <c r="C32" s="52"/>
      <c r="D32" s="52"/>
      <c r="E32" s="52"/>
      <c r="F32" s="52"/>
      <c r="G32" s="52"/>
      <c r="H32" s="52"/>
      <c r="I32" s="52"/>
      <c r="J32" s="52"/>
      <c r="K32" s="52"/>
    </row>
    <row r="33" spans="2:11" x14ac:dyDescent="0.35">
      <c r="B33" s="52" t="s">
        <v>61</v>
      </c>
      <c r="C33" s="52"/>
      <c r="D33" s="52"/>
      <c r="E33" s="52"/>
      <c r="F33" s="52"/>
      <c r="G33" s="52"/>
      <c r="H33" s="52"/>
      <c r="I33" s="52"/>
      <c r="J33" s="52"/>
      <c r="K33" s="52"/>
    </row>
    <row r="34" spans="2:11" x14ac:dyDescent="0.35">
      <c r="B34" s="52" t="s">
        <v>59</v>
      </c>
      <c r="C34" s="52"/>
      <c r="D34" s="52"/>
      <c r="E34" s="52"/>
      <c r="F34" s="52"/>
      <c r="G34" s="52"/>
      <c r="H34" s="52"/>
      <c r="I34" s="52"/>
      <c r="J34" s="52"/>
      <c r="K34" s="52"/>
    </row>
    <row r="35" spans="2:11" x14ac:dyDescent="0.35">
      <c r="B35" s="52" t="s">
        <v>62</v>
      </c>
      <c r="C35" s="52"/>
      <c r="D35" s="52"/>
      <c r="E35" s="52"/>
      <c r="F35" s="52"/>
      <c r="G35" s="52"/>
      <c r="H35" s="52"/>
      <c r="I35" s="52"/>
      <c r="J35" s="52"/>
      <c r="K35" s="52"/>
    </row>
    <row r="36" spans="2:11" x14ac:dyDescent="0.35">
      <c r="B36" s="52" t="s">
        <v>63</v>
      </c>
      <c r="C36" s="52"/>
      <c r="D36" s="52"/>
      <c r="E36" s="52"/>
      <c r="F36" s="52"/>
      <c r="G36" s="52"/>
      <c r="H36" s="52"/>
      <c r="I36" s="52"/>
      <c r="J36" s="52"/>
      <c r="K36" s="52"/>
    </row>
    <row r="37" spans="2:11" x14ac:dyDescent="0.35">
      <c r="B37" s="52" t="s">
        <v>53</v>
      </c>
      <c r="C37" s="52"/>
      <c r="D37" s="52"/>
      <c r="E37" s="52"/>
      <c r="F37" s="52"/>
      <c r="G37" s="52"/>
      <c r="H37" s="52"/>
      <c r="I37" s="52"/>
      <c r="J37" s="52"/>
      <c r="K37" s="52"/>
    </row>
    <row r="38" spans="2:11" x14ac:dyDescent="0.35">
      <c r="B38" s="52" t="s">
        <v>54</v>
      </c>
      <c r="C38" s="52"/>
      <c r="D38" s="52"/>
      <c r="E38" s="52"/>
      <c r="F38" s="52"/>
      <c r="G38" s="52"/>
      <c r="H38" s="52"/>
      <c r="I38" s="52"/>
      <c r="J38" s="52"/>
      <c r="K38" s="52"/>
    </row>
  </sheetData>
  <mergeCells count="37">
    <mergeCell ref="B18:K18"/>
    <mergeCell ref="B19:K19"/>
    <mergeCell ref="B20:K20"/>
    <mergeCell ref="B21:K21"/>
    <mergeCell ref="B13:K13"/>
    <mergeCell ref="B14:K14"/>
    <mergeCell ref="B15:K15"/>
    <mergeCell ref="B16:K16"/>
    <mergeCell ref="B17:K17"/>
    <mergeCell ref="A2:L2"/>
    <mergeCell ref="L3:L4"/>
    <mergeCell ref="G3:G4"/>
    <mergeCell ref="H3:H4"/>
    <mergeCell ref="B26:K26"/>
    <mergeCell ref="A10:L10"/>
    <mergeCell ref="I3:I4"/>
    <mergeCell ref="J3:J4"/>
    <mergeCell ref="K3:K4"/>
    <mergeCell ref="A3:A4"/>
    <mergeCell ref="B3:B4"/>
    <mergeCell ref="C3:D3"/>
    <mergeCell ref="E3:E4"/>
    <mergeCell ref="F3:F4"/>
    <mergeCell ref="B22:K22"/>
    <mergeCell ref="B23:K23"/>
    <mergeCell ref="B36:K36"/>
    <mergeCell ref="B37:K37"/>
    <mergeCell ref="B38:K38"/>
    <mergeCell ref="B27:K27"/>
    <mergeCell ref="B30:K30"/>
    <mergeCell ref="B31:K31"/>
    <mergeCell ref="B32:K32"/>
    <mergeCell ref="B34:K34"/>
    <mergeCell ref="B35:K35"/>
    <mergeCell ref="B28:K28"/>
    <mergeCell ref="B29:K29"/>
    <mergeCell ref="B33:K33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E2425B-4835-47E9-BB77-736FE83FCAC7}">
  <dimension ref="A1:L22"/>
  <sheetViews>
    <sheetView zoomScale="90" zoomScaleNormal="90" workbookViewId="0">
      <selection activeCell="N15" sqref="N14:N15"/>
    </sheetView>
  </sheetViews>
  <sheetFormatPr defaultRowHeight="14.5" x14ac:dyDescent="0.35"/>
  <cols>
    <col min="1" max="1" width="12.1796875" customWidth="1"/>
    <col min="2" max="2" width="15.54296875" customWidth="1"/>
    <col min="3" max="3" width="26.1796875" customWidth="1"/>
    <col min="4" max="4" width="14" customWidth="1"/>
    <col min="5" max="6" width="11" customWidth="1"/>
    <col min="7" max="7" width="10.1796875" customWidth="1"/>
    <col min="8" max="8" width="13.7265625" customWidth="1"/>
    <col min="9" max="9" width="10.26953125" customWidth="1"/>
    <col min="11" max="11" width="18.26953125" customWidth="1"/>
    <col min="12" max="12" width="12.7265625" customWidth="1"/>
    <col min="14" max="14" width="13.453125" customWidth="1"/>
  </cols>
  <sheetData>
    <row r="1" spans="1:12" x14ac:dyDescent="0.35">
      <c r="L1" t="s">
        <v>32</v>
      </c>
    </row>
    <row r="2" spans="1:12" ht="38.5" customHeight="1" x14ac:dyDescent="0.35">
      <c r="A2" s="51" t="s">
        <v>35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2" s="1" customFormat="1" ht="25.5" customHeight="1" x14ac:dyDescent="0.3">
      <c r="A3" s="63" t="s">
        <v>30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</row>
    <row r="4" spans="1:12" s="1" customFormat="1" ht="18" customHeight="1" x14ac:dyDescent="0.3">
      <c r="A4" s="53" t="s">
        <v>0</v>
      </c>
      <c r="B4" s="59"/>
      <c r="C4" s="60" t="s">
        <v>1</v>
      </c>
      <c r="D4" s="60"/>
      <c r="E4" s="61" t="s">
        <v>2</v>
      </c>
      <c r="F4" s="61" t="s">
        <v>3</v>
      </c>
      <c r="G4" s="54" t="s">
        <v>4</v>
      </c>
      <c r="H4" s="55" t="s">
        <v>5</v>
      </c>
      <c r="I4" s="55" t="s">
        <v>64</v>
      </c>
      <c r="J4" s="55" t="s">
        <v>65</v>
      </c>
      <c r="K4" s="55" t="s">
        <v>6</v>
      </c>
      <c r="L4" s="53" t="s">
        <v>7</v>
      </c>
    </row>
    <row r="5" spans="1:12" s="1" customFormat="1" ht="39.75" customHeight="1" x14ac:dyDescent="0.3">
      <c r="A5" s="53"/>
      <c r="B5" s="59"/>
      <c r="C5" s="3" t="s">
        <v>8</v>
      </c>
      <c r="D5" s="3" t="s">
        <v>9</v>
      </c>
      <c r="E5" s="61"/>
      <c r="F5" s="61"/>
      <c r="G5" s="54"/>
      <c r="H5" s="56"/>
      <c r="I5" s="56"/>
      <c r="J5" s="56"/>
      <c r="K5" s="56"/>
      <c r="L5" s="53"/>
    </row>
    <row r="6" spans="1:12" s="14" customFormat="1" ht="10.5" x14ac:dyDescent="0.25">
      <c r="A6" s="9">
        <v>1</v>
      </c>
      <c r="B6" s="10">
        <v>2</v>
      </c>
      <c r="C6" s="10">
        <v>3</v>
      </c>
      <c r="D6" s="10">
        <v>4</v>
      </c>
      <c r="E6" s="10">
        <v>5</v>
      </c>
      <c r="F6" s="10">
        <v>6</v>
      </c>
      <c r="G6" s="10">
        <v>7</v>
      </c>
      <c r="H6" s="10" t="s">
        <v>10</v>
      </c>
      <c r="I6" s="10">
        <v>9</v>
      </c>
      <c r="J6" s="10">
        <v>10</v>
      </c>
      <c r="K6" s="10" t="s">
        <v>11</v>
      </c>
      <c r="L6" s="9" t="s">
        <v>12</v>
      </c>
    </row>
    <row r="7" spans="1:12" s="1" customFormat="1" ht="30.75" customHeight="1" x14ac:dyDescent="0.3">
      <c r="A7" s="12" t="s">
        <v>47</v>
      </c>
      <c r="B7" s="13" t="s">
        <v>14</v>
      </c>
      <c r="C7" s="4" t="s">
        <v>15</v>
      </c>
      <c r="D7" s="4" t="s">
        <v>13</v>
      </c>
      <c r="E7" s="5">
        <v>2645</v>
      </c>
      <c r="F7" s="6">
        <v>2</v>
      </c>
      <c r="G7" s="19">
        <v>6</v>
      </c>
      <c r="H7" s="7">
        <f>ROUND(E7*F7*G7,0)</f>
        <v>31740</v>
      </c>
      <c r="I7" s="7">
        <v>0</v>
      </c>
      <c r="J7" s="7">
        <v>0</v>
      </c>
      <c r="K7" s="7">
        <f>ROUNDUP((H7+I7+J7)*0.2359,0)</f>
        <v>7488</v>
      </c>
      <c r="L7" s="8">
        <f>H7+I7+J7+K7</f>
        <v>39228</v>
      </c>
    </row>
    <row r="8" spans="1:12" s="1" customFormat="1" ht="56" customHeight="1" x14ac:dyDescent="0.3">
      <c r="A8" s="12" t="s">
        <v>16</v>
      </c>
      <c r="B8" s="16" t="s">
        <v>14</v>
      </c>
      <c r="C8" s="4" t="s">
        <v>15</v>
      </c>
      <c r="D8" s="4" t="s">
        <v>13</v>
      </c>
      <c r="E8" s="5">
        <v>2645</v>
      </c>
      <c r="F8" s="6">
        <v>2</v>
      </c>
      <c r="G8" s="19">
        <v>12</v>
      </c>
      <c r="H8" s="7">
        <f>ROUND(E8*F8*G8,0)</f>
        <v>63480</v>
      </c>
      <c r="I8" s="7">
        <f>ROUNDDOWN(E8*F8*0.5,0)</f>
        <v>2645</v>
      </c>
      <c r="J8" s="7">
        <f>ROUNDDOWN(E8*F8*0.65,0)</f>
        <v>3438</v>
      </c>
      <c r="K8" s="7">
        <f>ROUNDUP((H8+I8+J8)*0.2359,0)</f>
        <v>16410</v>
      </c>
      <c r="L8" s="8">
        <f>H8+I8+J8+K8</f>
        <v>85973</v>
      </c>
    </row>
    <row r="9" spans="1:12" s="1" customFormat="1" ht="33.65" customHeight="1" x14ac:dyDescent="0.3">
      <c r="A9" s="58" t="s">
        <v>46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</row>
    <row r="10" spans="1:12" s="1" customFormat="1" ht="14" x14ac:dyDescent="0.3">
      <c r="B10" s="17" t="s">
        <v>17</v>
      </c>
    </row>
    <row r="11" spans="1:12" s="1" customFormat="1" ht="14" x14ac:dyDescent="0.3">
      <c r="B11" s="18" t="s">
        <v>18</v>
      </c>
    </row>
    <row r="12" spans="1:12" s="1" customFormat="1" ht="14" x14ac:dyDescent="0.3">
      <c r="B12" s="57" t="s">
        <v>19</v>
      </c>
      <c r="C12" s="57"/>
      <c r="D12" s="57"/>
      <c r="E12" s="57"/>
      <c r="F12" s="57"/>
      <c r="G12" s="57"/>
      <c r="H12" s="57"/>
      <c r="I12" s="57"/>
      <c r="J12" s="57"/>
      <c r="K12" s="57"/>
    </row>
    <row r="13" spans="1:12" s="1" customFormat="1" ht="14" x14ac:dyDescent="0.3">
      <c r="B13" s="62" t="s">
        <v>20</v>
      </c>
      <c r="C13" s="62"/>
      <c r="D13" s="62"/>
      <c r="E13" s="62"/>
      <c r="F13" s="62"/>
      <c r="G13" s="62"/>
      <c r="H13" s="62"/>
      <c r="I13" s="62"/>
      <c r="J13" s="62"/>
      <c r="K13" s="62"/>
    </row>
    <row r="14" spans="1:12" s="1" customFormat="1" ht="14" x14ac:dyDescent="0.3">
      <c r="B14" s="62" t="s">
        <v>21</v>
      </c>
      <c r="C14" s="62"/>
      <c r="D14" s="62"/>
      <c r="E14" s="62"/>
      <c r="F14" s="62"/>
      <c r="G14" s="62"/>
      <c r="H14" s="62"/>
      <c r="I14" s="62"/>
      <c r="J14" s="62"/>
      <c r="K14" s="62"/>
    </row>
    <row r="15" spans="1:12" s="1" customFormat="1" ht="14" x14ac:dyDescent="0.3">
      <c r="B15" s="62" t="s">
        <v>22</v>
      </c>
      <c r="C15" s="62"/>
      <c r="D15" s="62"/>
      <c r="E15" s="62"/>
      <c r="F15" s="62"/>
      <c r="G15" s="62"/>
      <c r="H15" s="62"/>
      <c r="I15" s="62"/>
      <c r="J15" s="62"/>
      <c r="K15" s="62"/>
    </row>
    <row r="16" spans="1:12" s="1" customFormat="1" ht="14" x14ac:dyDescent="0.3">
      <c r="B16" s="62" t="s">
        <v>23</v>
      </c>
      <c r="C16" s="62"/>
      <c r="D16" s="62"/>
      <c r="E16" s="62"/>
      <c r="F16" s="62"/>
      <c r="G16" s="62"/>
      <c r="H16" s="62"/>
      <c r="I16" s="62"/>
      <c r="J16" s="62"/>
      <c r="K16" s="62"/>
    </row>
    <row r="17" spans="2:11" s="1" customFormat="1" ht="14" x14ac:dyDescent="0.3">
      <c r="B17" s="62" t="s">
        <v>24</v>
      </c>
      <c r="C17" s="62"/>
      <c r="D17" s="62"/>
      <c r="E17" s="62"/>
      <c r="F17" s="62"/>
      <c r="G17" s="62"/>
      <c r="H17" s="62"/>
      <c r="I17" s="62"/>
      <c r="J17" s="62"/>
      <c r="K17" s="62"/>
    </row>
    <row r="18" spans="2:11" s="1" customFormat="1" ht="14" x14ac:dyDescent="0.3">
      <c r="B18" s="62" t="s">
        <v>25</v>
      </c>
      <c r="C18" s="62"/>
      <c r="D18" s="62"/>
      <c r="E18" s="62"/>
      <c r="F18" s="62"/>
      <c r="G18" s="62"/>
      <c r="H18" s="62"/>
      <c r="I18" s="62"/>
      <c r="J18" s="62"/>
      <c r="K18" s="62"/>
    </row>
    <row r="19" spans="2:11" s="1" customFormat="1" ht="14" x14ac:dyDescent="0.3">
      <c r="B19" s="62" t="s">
        <v>26</v>
      </c>
      <c r="C19" s="62"/>
      <c r="D19" s="62"/>
      <c r="E19" s="62"/>
      <c r="F19" s="62"/>
      <c r="G19" s="62"/>
      <c r="H19" s="62"/>
      <c r="I19" s="62"/>
      <c r="J19" s="62"/>
      <c r="K19" s="62"/>
    </row>
    <row r="20" spans="2:11" s="1" customFormat="1" ht="14" x14ac:dyDescent="0.3">
      <c r="B20" s="62" t="s">
        <v>27</v>
      </c>
      <c r="C20" s="62"/>
      <c r="D20" s="62"/>
      <c r="E20" s="62"/>
      <c r="F20" s="62"/>
      <c r="G20" s="62"/>
      <c r="H20" s="62"/>
      <c r="I20" s="62"/>
      <c r="J20" s="62"/>
      <c r="K20" s="62"/>
    </row>
    <row r="21" spans="2:11" s="1" customFormat="1" ht="14" x14ac:dyDescent="0.3">
      <c r="B21" s="62" t="s">
        <v>28</v>
      </c>
      <c r="C21" s="62"/>
      <c r="D21" s="62"/>
      <c r="E21" s="62"/>
      <c r="F21" s="62"/>
      <c r="G21" s="62"/>
      <c r="H21" s="62"/>
      <c r="I21" s="62"/>
      <c r="J21" s="62"/>
      <c r="K21" s="62"/>
    </row>
    <row r="22" spans="2:11" s="1" customFormat="1" ht="14" x14ac:dyDescent="0.3">
      <c r="B22" s="62" t="s">
        <v>29</v>
      </c>
      <c r="C22" s="62"/>
      <c r="D22" s="62"/>
      <c r="E22" s="62"/>
      <c r="F22" s="62"/>
      <c r="G22" s="62"/>
      <c r="H22" s="62"/>
      <c r="I22" s="62"/>
      <c r="J22" s="62"/>
      <c r="K22" s="62"/>
    </row>
  </sheetData>
  <mergeCells count="25">
    <mergeCell ref="B22:K22"/>
    <mergeCell ref="A9:L9"/>
    <mergeCell ref="B12:K12"/>
    <mergeCell ref="B13:K13"/>
    <mergeCell ref="B14:K14"/>
    <mergeCell ref="B15:K15"/>
    <mergeCell ref="B16:K16"/>
    <mergeCell ref="B17:K17"/>
    <mergeCell ref="B18:K18"/>
    <mergeCell ref="B19:K19"/>
    <mergeCell ref="B20:K20"/>
    <mergeCell ref="B21:K21"/>
    <mergeCell ref="G4:G5"/>
    <mergeCell ref="A3:L3"/>
    <mergeCell ref="A2:L2"/>
    <mergeCell ref="A4:A5"/>
    <mergeCell ref="B4:B5"/>
    <mergeCell ref="C4:D4"/>
    <mergeCell ref="E4:E5"/>
    <mergeCell ref="F4:F5"/>
    <mergeCell ref="H4:H5"/>
    <mergeCell ref="I4:I5"/>
    <mergeCell ref="J4:J5"/>
    <mergeCell ref="K4:K5"/>
    <mergeCell ref="L4:L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3</vt:i4>
      </vt:variant>
    </vt:vector>
  </HeadingPairs>
  <TitlesOfParts>
    <vt:vector size="3" baseType="lpstr">
      <vt:lpstr>Pielikums</vt:lpstr>
      <vt:lpstr>1.tabula_LM</vt:lpstr>
      <vt:lpstr>2.tabula_LBF</vt:lpstr>
    </vt:vector>
  </TitlesOfParts>
  <Company>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Kaija Berga</dc:creator>
  <cp:lastModifiedBy>Sandra Strēle</cp:lastModifiedBy>
  <cp:lastPrinted>2023-01-24T10:22:16Z</cp:lastPrinted>
  <dcterms:created xsi:type="dcterms:W3CDTF">2022-06-17T05:37:45Z</dcterms:created>
  <dcterms:modified xsi:type="dcterms:W3CDTF">2024-07-07T11:22:37Z</dcterms:modified>
</cp:coreProperties>
</file>