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file-itd-01.lm.local\LRLMSharedFolders$\FAD\VSAC\2024\9_MK_518_grozījumi_\Jaunais_no_2024.g\2.SASKANOŠANA\2.Saskaņošana_\"/>
    </mc:Choice>
  </mc:AlternateContent>
  <xr:revisionPtr revIDLastSave="0" documentId="13_ncr:1_{ED081A85-9E10-44E4-9901-B0A73FDD81C3}" xr6:coauthVersionLast="36" xr6:coauthVersionMax="47" xr10:uidLastSave="{00000000-0000-0000-0000-000000000000}"/>
  <bookViews>
    <workbookView xWindow="-105" yWindow="-105" windowWidth="25815" windowHeight="13905" xr2:uid="{00000000-000D-0000-FFFF-FFFF00000000}"/>
  </bookViews>
  <sheets>
    <sheet name="MKP_izmaiņas" sheetId="1" r:id="rId1"/>
  </sheets>
  <definedNames>
    <definedName name="_xlnm._FilterDatabase" localSheetId="0" hidden="1">MKP_izmaiņas!$A$13:$Y$82</definedName>
    <definedName name="_xlnm.Print_Titles" localSheetId="0">MKP_izmaiņas!$10:$13</definedName>
  </definedNames>
  <calcPr calcId="191029"/>
</workbook>
</file>

<file path=xl/calcChain.xml><?xml version="1.0" encoding="utf-8"?>
<calcChain xmlns="http://schemas.openxmlformats.org/spreadsheetml/2006/main">
  <c r="Q70" i="1" l="1"/>
  <c r="R70" i="1"/>
  <c r="R67" i="1"/>
  <c r="S45" i="1"/>
  <c r="R45" i="1"/>
  <c r="Q45" i="1"/>
  <c r="S70" i="1" l="1"/>
  <c r="S49" i="1"/>
  <c r="R49" i="1"/>
  <c r="Q49" i="1"/>
  <c r="N49" i="1"/>
  <c r="P49" i="1" s="1"/>
  <c r="R75" i="1"/>
  <c r="R69" i="1" l="1"/>
  <c r="R76" i="1" l="1"/>
  <c r="R68" i="1" l="1"/>
  <c r="N76" i="1"/>
  <c r="N69" i="1"/>
  <c r="Q69" i="1" s="1"/>
  <c r="P76" i="1" l="1"/>
  <c r="S76" i="1" s="1"/>
  <c r="Q76" i="1"/>
  <c r="P69" i="1"/>
  <c r="S69" i="1" s="1"/>
  <c r="R21" i="1" l="1"/>
  <c r="R26" i="1"/>
  <c r="R47" i="1"/>
  <c r="R48" i="1"/>
  <c r="N75" i="1"/>
  <c r="R74" i="1"/>
  <c r="P75" i="1" l="1"/>
  <c r="R63" i="1" l="1"/>
  <c r="R62" i="1"/>
  <c r="R56" i="1"/>
  <c r="R55" i="1"/>
  <c r="R54" i="1"/>
  <c r="R52" i="1"/>
  <c r="R43" i="1"/>
  <c r="R42" i="1"/>
  <c r="R41" i="1"/>
  <c r="R40" i="1"/>
  <c r="R39" i="1"/>
  <c r="R37" i="1"/>
  <c r="R36" i="1"/>
  <c r="R35" i="1"/>
  <c r="R33" i="1"/>
  <c r="R32" i="1"/>
  <c r="R31" i="1"/>
  <c r="R30" i="1"/>
  <c r="R29" i="1"/>
  <c r="R24" i="1"/>
  <c r="R23" i="1"/>
  <c r="R20" i="1"/>
  <c r="R17" i="1" l="1"/>
  <c r="R16" i="1"/>
  <c r="N67" i="1" l="1"/>
  <c r="P67" i="1" s="1"/>
  <c r="N64" i="1" l="1"/>
  <c r="N63" i="1"/>
  <c r="P63" i="1" l="1"/>
  <c r="F74" i="1"/>
  <c r="H74" i="1" s="1"/>
  <c r="F72" i="1"/>
  <c r="Q75" i="1" s="1"/>
  <c r="F71" i="1"/>
  <c r="H71" i="1" s="1"/>
  <c r="F68" i="1"/>
  <c r="H68" i="1" s="1"/>
  <c r="F67" i="1"/>
  <c r="R65" i="1"/>
  <c r="F65" i="1"/>
  <c r="H65" i="1" s="1"/>
  <c r="F62" i="1"/>
  <c r="H62" i="1" s="1"/>
  <c r="R59" i="1"/>
  <c r="F59" i="1"/>
  <c r="H59" i="1" s="1"/>
  <c r="F56" i="1"/>
  <c r="H56" i="1" s="1"/>
  <c r="F55" i="1"/>
  <c r="H55" i="1" s="1"/>
  <c r="F54" i="1"/>
  <c r="H54" i="1" s="1"/>
  <c r="F50" i="1"/>
  <c r="H50" i="1" s="1"/>
  <c r="F43" i="1"/>
  <c r="H43" i="1" s="1"/>
  <c r="F41" i="1"/>
  <c r="H41" i="1" s="1"/>
  <c r="F42" i="1"/>
  <c r="H42" i="1" s="1"/>
  <c r="F40" i="1"/>
  <c r="H40" i="1" s="1"/>
  <c r="F39" i="1"/>
  <c r="H39" i="1" s="1"/>
  <c r="N39" i="1"/>
  <c r="H72" i="1" l="1"/>
  <c r="S75" i="1" s="1"/>
  <c r="Q67" i="1"/>
  <c r="H67" i="1"/>
  <c r="S67" i="1" s="1"/>
  <c r="Q39" i="1"/>
  <c r="P39" i="1"/>
  <c r="S39" i="1" s="1"/>
  <c r="F48" i="1" l="1"/>
  <c r="F47" i="1"/>
  <c r="N45" i="1"/>
  <c r="F46" i="1"/>
  <c r="H46" i="1" s="1"/>
  <c r="N74" i="1"/>
  <c r="Q74" i="1" s="1"/>
  <c r="F23" i="1"/>
  <c r="H23" i="1" s="1"/>
  <c r="R64" i="1"/>
  <c r="N56" i="1"/>
  <c r="N55" i="1"/>
  <c r="N54" i="1"/>
  <c r="N43" i="1"/>
  <c r="N42" i="1"/>
  <c r="N41" i="1"/>
  <c r="N40" i="1"/>
  <c r="Q40" i="1" s="1"/>
  <c r="F16" i="1"/>
  <c r="H16" i="1" s="1"/>
  <c r="N65" i="1"/>
  <c r="P65" i="1" s="1"/>
  <c r="N68" i="1"/>
  <c r="Q68" i="1" s="1"/>
  <c r="P64" i="1"/>
  <c r="N62" i="1"/>
  <c r="N60" i="1"/>
  <c r="P60" i="1" s="1"/>
  <c r="N59" i="1"/>
  <c r="N52" i="1"/>
  <c r="N37" i="1"/>
  <c r="N36" i="1"/>
  <c r="N35" i="1"/>
  <c r="N33" i="1"/>
  <c r="N32" i="1"/>
  <c r="N31" i="1"/>
  <c r="N30" i="1"/>
  <c r="N29" i="1"/>
  <c r="N27" i="1"/>
  <c r="N25" i="1"/>
  <c r="N24" i="1"/>
  <c r="N23" i="1"/>
  <c r="N20" i="1"/>
  <c r="N19" i="1"/>
  <c r="N17" i="1"/>
  <c r="N16" i="1"/>
  <c r="R60" i="1"/>
  <c r="R27" i="1"/>
  <c r="R25" i="1"/>
  <c r="R19" i="1"/>
  <c r="F63" i="1"/>
  <c r="F64" i="1"/>
  <c r="H64" i="1" s="1"/>
  <c r="F60" i="1"/>
  <c r="H60" i="1" s="1"/>
  <c r="F52" i="1"/>
  <c r="H52" i="1" s="1"/>
  <c r="F31" i="1"/>
  <c r="H31" i="1" s="1"/>
  <c r="F32" i="1"/>
  <c r="H32" i="1" s="1"/>
  <c r="F33" i="1"/>
  <c r="H33" i="1" s="1"/>
  <c r="F35" i="1"/>
  <c r="H35" i="1" s="1"/>
  <c r="F36" i="1"/>
  <c r="H36" i="1" s="1"/>
  <c r="F37" i="1"/>
  <c r="H37" i="1" s="1"/>
  <c r="F30" i="1"/>
  <c r="H30" i="1" s="1"/>
  <c r="F29" i="1"/>
  <c r="H29" i="1" s="1"/>
  <c r="F27" i="1"/>
  <c r="H27" i="1" s="1"/>
  <c r="F25" i="1"/>
  <c r="H25" i="1" s="1"/>
  <c r="F24" i="1"/>
  <c r="H24" i="1" s="1"/>
  <c r="F21" i="1"/>
  <c r="F20" i="1"/>
  <c r="H20" i="1" s="1"/>
  <c r="F19" i="1"/>
  <c r="H19" i="1" s="1"/>
  <c r="F17" i="1"/>
  <c r="H17" i="1" s="1"/>
  <c r="F26" i="1"/>
  <c r="Q31" i="1" l="1"/>
  <c r="H26" i="1"/>
  <c r="S26" i="1" s="1"/>
  <c r="Q26" i="1"/>
  <c r="H48" i="1"/>
  <c r="S48" i="1" s="1"/>
  <c r="Q48" i="1"/>
  <c r="H47" i="1"/>
  <c r="S47" i="1" s="1"/>
  <c r="Q47" i="1"/>
  <c r="H21" i="1"/>
  <c r="S21" i="1" s="1"/>
  <c r="Q21" i="1"/>
  <c r="Q24" i="1"/>
  <c r="P24" i="1"/>
  <c r="S24" i="1" s="1"/>
  <c r="Q19" i="1"/>
  <c r="P19" i="1"/>
  <c r="S19" i="1" s="1"/>
  <c r="S77" i="1"/>
  <c r="P20" i="1"/>
  <c r="S20" i="1" s="1"/>
  <c r="Q20" i="1"/>
  <c r="Q23" i="1"/>
  <c r="P23" i="1"/>
  <c r="S23" i="1" s="1"/>
  <c r="Q25" i="1"/>
  <c r="P25" i="1"/>
  <c r="S25" i="1" s="1"/>
  <c r="Q41" i="1"/>
  <c r="P41" i="1"/>
  <c r="S41" i="1" s="1"/>
  <c r="Q27" i="1"/>
  <c r="P27" i="1"/>
  <c r="S27" i="1" s="1"/>
  <c r="Q42" i="1"/>
  <c r="P42" i="1"/>
  <c r="S42" i="1" s="1"/>
  <c r="Q29" i="1"/>
  <c r="P29" i="1"/>
  <c r="S29" i="1" s="1"/>
  <c r="Q43" i="1"/>
  <c r="P43" i="1"/>
  <c r="S43" i="1" s="1"/>
  <c r="P30" i="1"/>
  <c r="S30" i="1" s="1"/>
  <c r="Q30" i="1"/>
  <c r="Q54" i="1"/>
  <c r="P54" i="1"/>
  <c r="S54" i="1" s="1"/>
  <c r="Q55" i="1"/>
  <c r="P55" i="1"/>
  <c r="S55" i="1" s="1"/>
  <c r="Q32" i="1"/>
  <c r="P32" i="1"/>
  <c r="S32" i="1" s="1"/>
  <c r="Q56" i="1"/>
  <c r="P56" i="1"/>
  <c r="S56" i="1" s="1"/>
  <c r="Q33" i="1"/>
  <c r="P33" i="1"/>
  <c r="S33" i="1" s="1"/>
  <c r="Q35" i="1"/>
  <c r="P35" i="1"/>
  <c r="S35" i="1" s="1"/>
  <c r="Q36" i="1"/>
  <c r="P36" i="1"/>
  <c r="S36" i="1" s="1"/>
  <c r="P74" i="1"/>
  <c r="S74" i="1" s="1"/>
  <c r="H63" i="1"/>
  <c r="S63" i="1" s="1"/>
  <c r="Q63" i="1"/>
  <c r="Q37" i="1"/>
  <c r="P37" i="1"/>
  <c r="S37" i="1" s="1"/>
  <c r="Q52" i="1"/>
  <c r="P52" i="1"/>
  <c r="S52" i="1" s="1"/>
  <c r="Q62" i="1"/>
  <c r="P62" i="1"/>
  <c r="S62" i="1" s="1"/>
  <c r="Q16" i="1"/>
  <c r="P16" i="1"/>
  <c r="S16" i="1" s="1"/>
  <c r="Q17" i="1"/>
  <c r="P17" i="1"/>
  <c r="S17" i="1" s="1"/>
  <c r="P45" i="1"/>
  <c r="P68" i="1"/>
  <c r="S68" i="1" s="1"/>
  <c r="S65" i="1"/>
  <c r="Q65" i="1"/>
  <c r="P59" i="1"/>
  <c r="Q59" i="1"/>
  <c r="S60" i="1"/>
  <c r="Q64" i="1"/>
  <c r="P40" i="1"/>
  <c r="S40" i="1" s="1"/>
  <c r="Q60" i="1"/>
  <c r="S64" i="1"/>
  <c r="P31" i="1"/>
  <c r="S31" i="1" s="1"/>
  <c r="P77" i="1" l="1"/>
  <c r="H77" i="1"/>
  <c r="S59" i="1"/>
  <c r="P78" i="1" l="1"/>
</calcChain>
</file>

<file path=xl/sharedStrings.xml><?xml version="1.0" encoding="utf-8"?>
<sst xmlns="http://schemas.openxmlformats.org/spreadsheetml/2006/main" count="399" uniqueCount="217">
  <si>
    <t>Pašu ieņēmumu izmaiņas</t>
  </si>
  <si>
    <t xml:space="preserve">Vienas vienības cenas izmaiņu skaidrojums </t>
  </si>
  <si>
    <t xml:space="preserve">Nr.p.k. </t>
  </si>
  <si>
    <t>Maksas pakalpojuma veids</t>
  </si>
  <si>
    <t>Mērvienība</t>
  </si>
  <si>
    <t>Izcenojums (euro bez PVN)</t>
  </si>
  <si>
    <t>Cena (euro)</t>
  </si>
  <si>
    <t>pakalpojumu skaits gadā</t>
  </si>
  <si>
    <t>ieņēmumi euro gadā</t>
  </si>
  <si>
    <t>Nr.p.k.</t>
  </si>
  <si>
    <t>1.1.</t>
  </si>
  <si>
    <t>1.1.1.</t>
  </si>
  <si>
    <t>1 personai dienā</t>
  </si>
  <si>
    <t>1.1.2.</t>
  </si>
  <si>
    <t>1.2.</t>
  </si>
  <si>
    <t>1.2.1.</t>
  </si>
  <si>
    <t>1.2.2.</t>
  </si>
  <si>
    <t>1.2.3.</t>
  </si>
  <si>
    <t>1.3.</t>
  </si>
  <si>
    <t>1.3.1.</t>
  </si>
  <si>
    <t>1.3.2.</t>
  </si>
  <si>
    <t>1.3.3.</t>
  </si>
  <si>
    <t>1.3.5.</t>
  </si>
  <si>
    <t>1 personas dienā</t>
  </si>
  <si>
    <t>2. Citi ar klientu funkcionēšanas spēju novērtēšanu un atjaunošanu saistīti pakalpojumi</t>
  </si>
  <si>
    <t>2.1.</t>
  </si>
  <si>
    <t>1 konsultācija</t>
  </si>
  <si>
    <t>2.2.</t>
  </si>
  <si>
    <t>2.3.</t>
  </si>
  <si>
    <t>1 nodarbība</t>
  </si>
  <si>
    <t>2.4.</t>
  </si>
  <si>
    <t>2.5.</t>
  </si>
  <si>
    <t>2.6.</t>
  </si>
  <si>
    <t>1 procedūra</t>
  </si>
  <si>
    <t>2.7.</t>
  </si>
  <si>
    <t>2.7.1.</t>
  </si>
  <si>
    <t>1 reize</t>
  </si>
  <si>
    <t>2.7.2.</t>
  </si>
  <si>
    <t>2.7.3.</t>
  </si>
  <si>
    <t>2.8.</t>
  </si>
  <si>
    <t>4.1.</t>
  </si>
  <si>
    <t>4.2.</t>
  </si>
  <si>
    <t>1 persona</t>
  </si>
  <si>
    <t>Aukstā ūdens apgādes pakalpojumi (ar skaitītāju)</t>
  </si>
  <si>
    <t>m3</t>
  </si>
  <si>
    <t>Kanalizācijas pakalpojumi
(ar skaitītāju)</t>
  </si>
  <si>
    <t>* uzrādītas pakalpojumu  cenas saskaņā ar MK 24.09.2013. Noteikumiem Nr.901 "Ilgstošas sociālās aprūpes un sociālās rehabilitācijas iestāžu sniegto maksas pakalpojumu cenrādis"</t>
  </si>
  <si>
    <t>** uzrādītas pakalpojumu plānotās cenas saskaņā ar iesniegtajiem grozījumiem</t>
  </si>
  <si>
    <t>Piezīme. * Cenrādī pie attiecīgajiem maksas pakalpojumu veidiem izdara atbilstošu atsauci simbola veidā, tabulas beigās norādot likuma "Par pievienotās vērtības nodokli" attiecīgo pantu un tā daļu, saskaņā ar kuru maksas pakalpojumam piemēro samazināto pievienotās vērtības nodokļa likmi vai pievienotās vērtības nodokli nepiemēro.</t>
  </si>
  <si>
    <t>Skaidrojums  par plānotajām izmaiņām maksas pakalpojumu cenrādī (maksas pakalpojumu veidos un cenā)</t>
  </si>
  <si>
    <t>sākotnējās ietekmes novērtējuma ziņojumam (anotācijai)</t>
  </si>
  <si>
    <t>Plānotie grozījumi maksas pakalpojumu cenrādī</t>
  </si>
  <si>
    <t>Plānotais vienību skaits</t>
  </si>
  <si>
    <t>6=4+5</t>
  </si>
  <si>
    <t>8=6*7</t>
  </si>
  <si>
    <t>14=12+13</t>
  </si>
  <si>
    <t>16=14*15</t>
  </si>
  <si>
    <t>17=14-6</t>
  </si>
  <si>
    <t>18=15-7</t>
  </si>
  <si>
    <t>19=16-8</t>
  </si>
  <si>
    <t>PVN 21/12 % (euro)</t>
  </si>
  <si>
    <t>PVN 21/12% (euro)</t>
  </si>
  <si>
    <t>ar sociālo aprūpi un sociālo rehabilitāciju VSAC "Kurzeme"</t>
  </si>
  <si>
    <t>ar sociālo aprūpi un sociālo rehabilitāciju VSAC "Rīga"</t>
  </si>
  <si>
    <t>sociālās aprūpes iestādes pakalpojums bērnam un ģimenei pirmsadopcijas periodā VSAC "Rīga"</t>
  </si>
  <si>
    <t>vienvietīgā istabā VSAC "Rīga"</t>
  </si>
  <si>
    <t>divvietīgā istabā VSAC "Rīga"</t>
  </si>
  <si>
    <t>1.pielikums</t>
  </si>
  <si>
    <t>VSAC "Latgale" filiāles "Litene", "Kalupe", "Krastiņi", "Mēmele"</t>
  </si>
  <si>
    <t>VSAC "Latgale" filiāle "Litene"</t>
  </si>
  <si>
    <t>VSAC "Latgale" filiāle "Mēmele"</t>
  </si>
  <si>
    <t>2 personai dienā</t>
  </si>
  <si>
    <t>5.1.</t>
  </si>
  <si>
    <t>5.2.</t>
  </si>
  <si>
    <t>5.4.</t>
  </si>
  <si>
    <t>5.5.</t>
  </si>
  <si>
    <t>5.3.</t>
  </si>
  <si>
    <t>5.2.1.</t>
  </si>
  <si>
    <t>5.2.2.</t>
  </si>
  <si>
    <t>5.2.3.</t>
  </si>
  <si>
    <t xml:space="preserve">Ministru kabineta noteikumu projekta "Ilgstošas
sociālās aprūpes un sociālās rehabilitācijas iestāžu maksas pakalpojumu cenrādis" </t>
  </si>
  <si>
    <t>5.1.1.</t>
  </si>
  <si>
    <t>5.1.2.</t>
  </si>
  <si>
    <t>5.3.1.</t>
  </si>
  <si>
    <t>5.3.2.</t>
  </si>
  <si>
    <t>m2</t>
  </si>
  <si>
    <t>5.2.4.</t>
  </si>
  <si>
    <t>Ministru kabineta noteikumu projekta "Ilgstošas sociālās aprūpes un sociālās rehabilitācijas iestāžu maksas pakalpojumu cenrādis" sākotnējās ietekmes novērtējuma ziņojumam (anotācijai)</t>
  </si>
  <si>
    <t>Siltumenerģija telpu apkurei (bez skaitītāja)</t>
  </si>
  <si>
    <t>Siltumenerģija telpu apkurei (ar skaitītāju)</t>
  </si>
  <si>
    <t>masāža   bērnam no 6 līdz 10 gadiem</t>
  </si>
  <si>
    <t>masāža  bērnam no 11 līdz 17 gadiem</t>
  </si>
  <si>
    <t>Siltumenerģija ūdens uzsildīšanai:</t>
  </si>
  <si>
    <t xml:space="preserve">Plānotie ieņēmumi pilnam gadam atbilstoši grozījumiem cenrādī </t>
  </si>
  <si>
    <t>Pilngadīgas personas izmitināšana ar pilnu sociālo aprūpi un sociālo rehabilitāciju</t>
  </si>
  <si>
    <t>masāža  bērnam no 1 līdz 5 gadiem</t>
  </si>
  <si>
    <t>1 personai diena</t>
  </si>
  <si>
    <t>ar trim un vairāk vietām istabā VSAC "Rīga"</t>
  </si>
  <si>
    <t>1 persona dienā</t>
  </si>
  <si>
    <t>2.6.1.</t>
  </si>
  <si>
    <t>2.6.2.</t>
  </si>
  <si>
    <t>2.6.3.</t>
  </si>
  <si>
    <t>Audiologopēda konsultācija VSAC "Rīga"</t>
  </si>
  <si>
    <t>1 stunda</t>
  </si>
  <si>
    <t>8 stundas</t>
  </si>
  <si>
    <t xml:space="preserve">5.1. </t>
  </si>
  <si>
    <t>VSAC "Zemgale" filiāles "Iecava", "Lielbērze", "Jelgava", "Ķīši", "Ziedkalne", "Rūja"</t>
  </si>
  <si>
    <t>3.1.</t>
  </si>
  <si>
    <t>Ēdināšanas pakalpojumi darbiniekiem:</t>
  </si>
  <si>
    <t>3.1.1.</t>
  </si>
  <si>
    <t>1 ēdienreize</t>
  </si>
  <si>
    <t>3.1.2.</t>
  </si>
  <si>
    <t>3.1.3.</t>
  </si>
  <si>
    <t>1 porcija</t>
  </si>
  <si>
    <t>3.2.</t>
  </si>
  <si>
    <t>3.2.1.</t>
  </si>
  <si>
    <t>VSAC "Zemgale" filiāles "Iecava", "Lielbērze", "Ķīši", "Ziedkalne", "Rūja"</t>
  </si>
  <si>
    <t>Telpu noma:</t>
  </si>
  <si>
    <t>pusdienas VSAC "Kurzeme" un VSAC "Latgale"</t>
  </si>
  <si>
    <t>pirmais ēdiens VSAC "Kurzeme"</t>
  </si>
  <si>
    <t xml:space="preserve">otrais ēdiens VSAC “Kurzeme” </t>
  </si>
  <si>
    <t>kanalizācijas pakalpojumi ar skaitītāju juridiskai personai  VSAC “Rīga” filiālē "Ezerkrasti”</t>
  </si>
  <si>
    <t>mūzikas terapija, individuāla nodarbība (60 minūtes)</t>
  </si>
  <si>
    <t xml:space="preserve">mūzikas terapija, pirmreizēja konsultācija un nodarbība (60 minūtes) </t>
  </si>
  <si>
    <t xml:space="preserve">mūzikas terapija, nodarbība grupā (60 minūtes) </t>
  </si>
  <si>
    <t xml:space="preserve">mūzikas terapija, ģimenes nodarbība (90 minūtes) </t>
  </si>
  <si>
    <t>Kopā (noapaļots ar 0 (nulle) zīmēm aiz komata)</t>
  </si>
  <si>
    <t>Cenas izmaiņas</t>
  </si>
  <si>
    <t>2.7.4.</t>
  </si>
  <si>
    <t>Bērna izmitināšana:</t>
  </si>
  <si>
    <t>Minhenes funkcionālā diagnostika VSAC Rīga</t>
  </si>
  <si>
    <t>Fizioterapeita konsultācija VSAC Rīga</t>
  </si>
  <si>
    <t>Ergoterapeita konsultācija VSAC Rīga</t>
  </si>
  <si>
    <t>Hidroterapijas procedūra VSAC Rīga</t>
  </si>
  <si>
    <t>Masāža bērnam VSAC Rīga:</t>
  </si>
  <si>
    <t>Mūzikas terapija:</t>
  </si>
  <si>
    <t>4. Telpu nomas un viesu izmitināšanas pakalpojumi:</t>
  </si>
  <si>
    <t>Klienta viesa izmitināšana  VSAC "Rīga"</t>
  </si>
  <si>
    <t>4.2.1.</t>
  </si>
  <si>
    <t xml:space="preserve"> īslaicīgai izmantošanai (semināriem, konferencēm, sapulcēm, prezentācijām, izstādēm, izglītojošiem pasākumiem)  VSAC "Rīga" filiālēs "Ezerkrasti" un "Jugla"</t>
  </si>
  <si>
    <t>4.2.2.</t>
  </si>
  <si>
    <t>4.2.3.</t>
  </si>
  <si>
    <t>īslaicīgai izmantošanai (semināriem, konferencēm, sapulcēm, prezentācijām, izstādēm, izglītojošiem pasākumiem)  VSAC "Rīga" filiālē "Ezerkrasti"</t>
  </si>
  <si>
    <t>īslaicīgai izmantošanai (semināriem, konferencēm, sapulcēm, prezentācijām, izstādēm, izglītojošiem pasākumiem)  VSAC "Rīga" filiālē "Jugla"</t>
  </si>
  <si>
    <t>5.4.1</t>
  </si>
  <si>
    <t>5.4.2</t>
  </si>
  <si>
    <t>5.5.1</t>
  </si>
  <si>
    <t>MWh</t>
  </si>
  <si>
    <t xml:space="preserve">siltumenerģija telpu apkurei juridiskai personai apkures sezonā VSAC “Rīga” filiālē  "Ezerkrasti" </t>
  </si>
  <si>
    <t>2024.gadā spēkā esošais cenrādis*</t>
  </si>
  <si>
    <t>Ēdināšanas pakalpojums pēc personas pasūtījuma ar izvēlētu ēdienkarti:</t>
  </si>
  <si>
    <t>ieņēmumi euro 2024.gadā</t>
  </si>
  <si>
    <t>Pilngadīgas personas izmitināšana ar sociālo aprūpi un sociālo rehabilitāciju bez papildu higiēnas izmaksām:</t>
  </si>
  <si>
    <t>1.3.4.</t>
  </si>
  <si>
    <t>Minhenes funkcionālā diagnostika VSAC "Rīga"</t>
  </si>
  <si>
    <t>Masāža bērnam VSAC "Rīga":</t>
  </si>
  <si>
    <t>Psihologa konsultācija VSAC "Rīga"</t>
  </si>
  <si>
    <t>Fizioterapeita konsultācija VSAC "Rīga"</t>
  </si>
  <si>
    <t>Ergoterapeita konsultācija VSAC "Rīga"</t>
  </si>
  <si>
    <t>Hidroterapijas procedūra VSAC "Rīga"</t>
  </si>
  <si>
    <t>karstais ūdens VSAC “Zemgale” filiālēs "Iecava", "Lielbērze", "Ķīši", "Ziedkalne", "Ropaži", "Rūja", "Valka"</t>
  </si>
  <si>
    <t>siltumenerģija ūdens uzsildīšanai juridiskai personai VSAC "Rīga" filiālē "Ezerkrasti"</t>
  </si>
  <si>
    <t>svītrots</t>
  </si>
  <si>
    <t xml:space="preserve">Priekšlikums pakalpojumu izslēgt no cenrāža, jo netiek plānots šāds pakalpojums. </t>
  </si>
  <si>
    <t xml:space="preserve">Palielināts pakalpojumu izcenojums, sakarā ar VSAC darbinieku atlīdzības pieaugumu, kā arī atbilstoši faktiskajām izmaksām. </t>
  </si>
  <si>
    <t xml:space="preserve">5.5.2. </t>
  </si>
  <si>
    <t>pakalpojumu skaits gadā/ Plāns 2024</t>
  </si>
  <si>
    <t>5. VSAC infrastruktūrai pieslēgtajām mājsaimniecībām un juridiskām personām sniegtie pakalpojumi:</t>
  </si>
  <si>
    <t>Palielināts pakalpojumu izcenojums, sakarā ar VSAC darbinieku atlīdzības pieaugumu, kā arī atbilstoši faktiskajām izmaksām.</t>
  </si>
  <si>
    <t>Manīta pakalpojuma numerācija uz 1.3.4. Palielināts pakalpojumu izcenojums, sakarā ar VSAC darbinieku atlīdzības pieaugumu, kā arī atbilstoši faktiskajām izmaksām.</t>
  </si>
  <si>
    <t>5.3.3.</t>
  </si>
  <si>
    <t>5.5.3.</t>
  </si>
  <si>
    <t>siltumenerģija ūdens uzsildīšanai juridiskām personām VSAC "Rīga" filiālē "Ezerkrasti"</t>
  </si>
  <si>
    <t>kanalizācijas pakalpojumi ar skaitītāju juridiskām personām  VSAC “Rīga” filiālē "Ezerkrasti”</t>
  </si>
  <si>
    <t>VSAC "Zemgale" filiālēs "Iecava", "Lielbērze", "Ķīši", "Ziedkalne", "Rūja"</t>
  </si>
  <si>
    <t>VSAC "Latgale" filiālēs "Litene", "Kalupe", "Krastiņi", "Mēmele"</t>
  </si>
  <si>
    <t>karstais ūdens (uzsildīšana) juridiskām personām VSAC “Zemgale” filiālēs "Iecava", "Lielbērze", "Ķīši", "Ziedkalne", "Ropaži", "Rūja", "Valka"</t>
  </si>
  <si>
    <t>karstais ūdens (uzsildīšana) mājsaimniecībām VSAC “Zemgale” filiālēs "Iecava", "Lielbērze", "Ķīši", "Ziedkalne", "Ropaži", "Rūja", "Valka"</t>
  </si>
  <si>
    <t>VSAC "Zemgale" filiālēs "Iecava", "Lielbērze", "Jelgava", "Ķīši", "Ziedkalne", "Rūja"</t>
  </si>
  <si>
    <t>Kanalizācijas pakalpojumi (ar un bez skaitītāja):</t>
  </si>
  <si>
    <t xml:space="preserve">Ūdens apgādes pakalpojumi (ar un bez skaitītāja): </t>
  </si>
  <si>
    <t xml:space="preserve">Siltumenerģija telpu apkurei (bez skaitītāja): </t>
  </si>
  <si>
    <t>siltumenerģija telpu apkurei juridiskām personām apkures sezonā VSAC “Zemgale” filiālēs "Iecava", "Lielbērze", "Ķīši", "Ziedkalne", "Ropaži", "Rūja", "Valka"</t>
  </si>
  <si>
    <t>VSAC "Latgale" filiālē "Litene"</t>
  </si>
  <si>
    <t>VSAC "Latgale" filiālē "Mēmele"</t>
  </si>
  <si>
    <t>Plānotās izmaiņas ņemot vērā grozījumus maksas pakalpojumu cenrādī (kopējo ieņēmumu, vienas vienības cenas ar PVN un vienību skaita izmaiņas)</t>
  </si>
  <si>
    <t>ar sociālo aprūpi un sociālo rehabilitāciju bērniem ar smagiem funkciju traucējumiem, ar izmitināšanu VSAC "Rīga", tai skaitā atelpas brīža pakalpojums VSAC "Rīga"</t>
  </si>
  <si>
    <t xml:space="preserve">siltumenerģija telpu apkurei juridiskām personām apkures sezonā VSAC “Rīga” filiālē  "Ezerkrasti" </t>
  </si>
  <si>
    <t>ar diennakts sociālo aprūpi un sociālo rehabilitāciju bērniem ar smagiem funkciju traucējumiem VSAC "Kurzeme", tai skaitā atelpas brīža pakalpojums VSAC "Kurzeme"</t>
  </si>
  <si>
    <t>siltumenerģija telpu apkurei mājsaimniecībām apkures sezonā  VSAC “Zemgale” filiālēs "Iecava", "Lielbērze", "Ķīši", "Ziedkalne", "Ropaži", "Rūja", "Valka"</t>
  </si>
  <si>
    <t>siltumenerģija telpu apkurei mājsaimniecībām apkures sezonā VSAC “Zemgale” filiālēs "Iecava", "Lielbērze", "Ķīši", "Ziedkalne", "Ropaži", "Rūja", "Valka"</t>
  </si>
  <si>
    <t xml:space="preserve">Papildināts ar jaunu pakalpojumu, lai varētu piemērot cenu par karstā ūdens uzsildīšanu juridiskām personām VSAC "Zemgale" filiālēs "Iecava", "Lielbērze", "Ķīši", "Ziedkalne", "Ropaži", "Rūja", "Valka". </t>
  </si>
  <si>
    <t xml:space="preserve">Papildināts ar jaunu pakalpojumu, lai varētu piemērot cenu par siltumenerģiju telpu apkurei juridiskām personām apkures sezonā VSAC "Zemgale" filiālēs "Iecava", "Lielbērze", "Ķīši", "Ziedkalne", "Ropaži", "Rūja", "Valka". </t>
  </si>
  <si>
    <t xml:space="preserve">Palielināts pakalpojumu izcenojums, sakarā ar VSAC darbinieku atlīdzības pieaugumu, kā arī atbilstoši faktiskajām izmaksām. Samazināts plānotais pakalpojumu apjoms, jo samazinās mājsaimniecību skaits, kurām tiek nodrošināta siltumenerģija telpu apkurei. </t>
  </si>
  <si>
    <t>5. VSAC infrastruktūrai pieslēgtajām mājsaimniecībām un juridiskai personai sniegtie pakalpojumi:</t>
  </si>
  <si>
    <t xml:space="preserve">3. Saimnieciskie pakalpojumi: </t>
  </si>
  <si>
    <t>1. To personu izmitināšana valsts sociālās aprūpes centrā (turpmāk – VSAC), kurām netiek nodrošināti valsts finansēti pakalpojumi:</t>
  </si>
  <si>
    <t xml:space="preserve">Izmaiņas netiek norādītas , jo pakalpojumam tiek mainīta numerācija, attiecīgi izmaiņu skaidrojums ir norādīts pie 5.5.2. pakalpojuma izmaiņām. </t>
  </si>
  <si>
    <t>Psihologa konsultācija VSAC Rīga</t>
  </si>
  <si>
    <t>Pilngadīgas personas izmitināšana ar sociālo aprūpi un sociālo rehabilitāciju bez papildu izmaksām higiēnai :</t>
  </si>
  <si>
    <t>ar sociālo aprūpi un sociālo rehabilitāciju bērniem ar smagiem funkciju traucējumiem, tai skaitā atelpas brīža pakalpojums VSAC "Rīga"</t>
  </si>
  <si>
    <t>sociālās aprūpe bērnam un ģimenei pirmsadopcijas periodā VSAC "Rīga"</t>
  </si>
  <si>
    <t xml:space="preserve">Pakalpojuma izmaksas netiek plānots mainīt, jo tuvāko mēnešu laikā ir plānots pakalpojumu nodot SIA "Rīgas ūdens". </t>
  </si>
  <si>
    <t xml:space="preserve">Izmaiņas netiek norādītas , jo pakalpojumam tiek mainīta numerācija, attiecīgi izmaiņu skaidrojums ir norādīts pie 3.1.  pakalpojuma izmaiņām. </t>
  </si>
  <si>
    <t xml:space="preserve">Izmaiņas netiek norādītas , jo pakalpojumam tiek mainīta numerācija, attiecīgi izmaiņu skaidrojums ir norādīts pie 3.2.  pakalpojuma izmaiņām. </t>
  </si>
  <si>
    <t xml:space="preserve">Siltumenerģija telpu apkurei (ar skaitītāju) juridiskām personām apkures sezonā VSAC “Rīga” filiālē "Ezerkrasti" </t>
  </si>
  <si>
    <t>Pakalpojumam 3.2.1. mainīta numerācija uz pakalpojumu 3.2.</t>
  </si>
  <si>
    <t xml:space="preserve">Izmaiņas netiek norādītas , jo pakalpojumam tiek mainīta numerācija, attiecīgi izmaiņu skaidrojums ir norādīts pie 5.4. pakalpojuma izmaiņām. </t>
  </si>
  <si>
    <t>Ēdināšanas pakalpojumi darbiniekiem - pusdienas VSAC "Kurzeme" un VSAC "Latgale"</t>
  </si>
  <si>
    <t>Ēdināšanas pakalpojumi darbiniekiem pēc personas pasūtījuma ar izvēlētu ēdienkarti - pusdienas VSAC "Kurzeme" un VSAC "Latgale"</t>
  </si>
  <si>
    <t>Palielināts pakalpojuma izcenojums, sakarā ar VSAC darbinieku atlīdzības pieaugumu, kā arī atbilstoši faktiskajām izmaksām. 
Veikta pakalpojuma numerācijas precizēšana (iepriekš pakalpojums tika plānots 3.1.1.).</t>
  </si>
  <si>
    <t>Palielināts pakalpojuma izcenojums, sakarā ar VSAC darbinieku atlīdzības pieaugumu, kā arī atbilstoši faktiskajām izmaksām. 
Veikta pakalpojuma numerācijas precizēšana (iepriekš pakalpojums tika plānots 3.2.1.).</t>
  </si>
  <si>
    <t>Pakalpojumam 5.4.1. mainīta numerācija uz 5.4.</t>
  </si>
  <si>
    <t xml:space="preserve">Pakalpojumam 5.4.2. mainīta numerācija uz 5.5.2. </t>
  </si>
  <si>
    <t>Palielināts pakalpojumu izcenojums, sakarā ar VSAC darbinieku atlīdzības pieaugumu, kā arī atbilstoši faktiskajām izmaksām. Samazināts plānotais pakalpojuma apjoms, jo samazinās mājsaimniecībām patērētā karstā ūdens daudzums. 
Veikta pakalpojuma numerācijas precizēšana (iepriekš pakalpojums tika plānots 5.4.2.).</t>
  </si>
  <si>
    <t>Pakalpojumam 3.1.1. mainīta numerācija uz pakalpojumu 3.1.</t>
  </si>
  <si>
    <t xml:space="preserve">Palielināts pakalpojumu izcenojums, sakarā ar VSAC darbinieku atlīdzības pieaugumu, kā arī atbilstoši faktiskajām izmaksām. 
Veikta pakalpojuma numerācijas precizēšana (iepriekš pakalpojums tika plānots 5.4.1.)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</si>
</sst>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0"/>
      <name val="Arial"/>
      <family val="2"/>
      <charset val="186"/>
    </font>
    <font>
      <i/>
      <sz val="8"/>
      <name val="Times New Roman"/>
      <family val="1"/>
      <charset val="186"/>
    </font>
    <font>
      <sz val="10"/>
      <name val="Times New Roman"/>
      <family val="1"/>
      <charset val="186"/>
    </font>
    <font>
      <sz val="12"/>
      <name val="Times New Roman"/>
      <family val="1"/>
      <charset val="186"/>
    </font>
    <font>
      <b/>
      <sz val="8"/>
      <name val="Times New Roman"/>
      <family val="1"/>
      <charset val="186"/>
    </font>
    <font>
      <sz val="8"/>
      <name val="Times New Roman"/>
      <family val="1"/>
      <charset val="186"/>
    </font>
    <font>
      <sz val="10"/>
      <name val="Arial"/>
      <family val="2"/>
      <charset val="186"/>
    </font>
    <font>
      <sz val="8"/>
      <name val="Arial"/>
      <family val="2"/>
      <charset val="186"/>
    </font>
    <font>
      <b/>
      <sz val="12"/>
      <name val="Times New Roman"/>
      <family val="1"/>
      <charset val="186"/>
    </font>
    <font>
      <b/>
      <sz val="10"/>
      <name val="Times New Roman"/>
      <family val="1"/>
      <charset val="186"/>
    </font>
    <font>
      <b/>
      <i/>
      <sz val="10"/>
      <name val="Times New Roman"/>
      <family val="1"/>
      <charset val="186"/>
    </font>
    <font>
      <sz val="10"/>
      <color rgb="FF0070C0"/>
      <name val="Times New Roman"/>
      <family val="1"/>
      <charset val="186"/>
    </font>
    <font>
      <i/>
      <sz val="8"/>
      <color rgb="FFFF0000"/>
      <name val="Times New Roman"/>
      <family val="1"/>
      <charset val="186"/>
    </font>
    <font>
      <i/>
      <sz val="12"/>
      <color rgb="FFFF0000"/>
      <name val="Times New Roman"/>
      <family val="1"/>
      <charset val="186"/>
    </font>
    <font>
      <sz val="10"/>
      <color rgb="FFFF0000"/>
      <name val="Times New Roman"/>
      <family val="1"/>
      <charset val="186"/>
    </font>
    <font>
      <b/>
      <i/>
      <sz val="8"/>
      <name val="Times New Roman"/>
      <family val="1"/>
      <charset val="186"/>
    </font>
    <font>
      <b/>
      <sz val="10"/>
      <color rgb="FF0070C0"/>
      <name val="Times New Roman"/>
      <family val="1"/>
      <charset val="186"/>
    </font>
  </fonts>
  <fills count="2">
    <fill>
      <patternFill patternType="none"/>
    </fill>
    <fill>
      <patternFill patternType="gray125"/>
    </fill>
  </fills>
  <borders count="78">
    <border>
      <left/>
      <right/>
      <top/>
      <bottom/>
      <diagonal/>
    </border>
    <border>
      <left style="dotted">
        <color indexed="64"/>
      </left>
      <right style="medium">
        <color indexed="64"/>
      </right>
      <top style="dotted">
        <color indexed="64"/>
      </top>
      <bottom style="dotted">
        <color indexed="64"/>
      </bottom>
      <diagonal/>
    </border>
    <border>
      <left style="dotted">
        <color indexed="64"/>
      </left>
      <right style="dotted">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tted">
        <color indexed="64"/>
      </left>
      <right style="medium">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medium">
        <color indexed="64"/>
      </left>
      <right style="medium">
        <color indexed="64"/>
      </right>
      <top style="medium">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style="dotted">
        <color indexed="64"/>
      </right>
      <top/>
      <bottom style="dotted">
        <color indexed="64"/>
      </bottom>
      <diagonal/>
    </border>
    <border>
      <left style="dotted">
        <color indexed="64"/>
      </left>
      <right style="medium">
        <color indexed="64"/>
      </right>
      <top/>
      <bottom style="dotted">
        <color indexed="64"/>
      </bottom>
      <diagonal/>
    </border>
    <border>
      <left style="dotted">
        <color indexed="64"/>
      </left>
      <right style="medium">
        <color indexed="64"/>
      </right>
      <top style="dotted">
        <color indexed="64"/>
      </top>
      <bottom/>
      <diagonal/>
    </border>
    <border>
      <left style="medium">
        <color indexed="64"/>
      </left>
      <right style="dotted">
        <color indexed="64"/>
      </right>
      <top style="dotted">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dotted">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dotted">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medium">
        <color indexed="64"/>
      </bottom>
      <diagonal/>
    </border>
    <border>
      <left style="medium">
        <color indexed="64"/>
      </left>
      <right style="medium">
        <color indexed="64"/>
      </right>
      <top/>
      <bottom/>
      <diagonal/>
    </border>
    <border>
      <left style="dotted">
        <color indexed="64"/>
      </left>
      <right style="medium">
        <color indexed="64"/>
      </right>
      <top/>
      <bottom/>
      <diagonal/>
    </border>
    <border>
      <left style="medium">
        <color indexed="64"/>
      </left>
      <right style="dotted">
        <color indexed="64"/>
      </right>
      <top/>
      <bottom/>
      <diagonal/>
    </border>
    <border>
      <left/>
      <right style="medium">
        <color indexed="64"/>
      </right>
      <top/>
      <bottom style="dotted">
        <color indexed="64"/>
      </bottom>
      <diagonal/>
    </border>
    <border>
      <left style="dotted">
        <color indexed="64"/>
      </left>
      <right style="medium">
        <color indexed="64"/>
      </right>
      <top style="dotted">
        <color indexed="64"/>
      </top>
      <bottom style="medium">
        <color indexed="64"/>
      </bottom>
      <diagonal/>
    </border>
    <border>
      <left style="medium">
        <color indexed="64"/>
      </left>
      <right style="dotted">
        <color indexed="64"/>
      </right>
      <top style="dotted">
        <color indexed="64"/>
      </top>
      <bottom style="medium">
        <color indexed="64"/>
      </bottom>
      <diagonal/>
    </border>
    <border>
      <left style="dotted">
        <color indexed="64"/>
      </left>
      <right/>
      <top/>
      <bottom style="dotted">
        <color indexed="64"/>
      </bottom>
      <diagonal/>
    </border>
    <border>
      <left/>
      <right/>
      <top/>
      <bottom style="medium">
        <color indexed="64"/>
      </bottom>
      <diagonal/>
    </border>
    <border>
      <left style="dotted">
        <color indexed="64"/>
      </left>
      <right/>
      <top style="dotted">
        <color indexed="64"/>
      </top>
      <bottom style="dotted">
        <color indexed="64"/>
      </bottom>
      <diagonal/>
    </border>
    <border>
      <left/>
      <right style="dotted">
        <color indexed="64"/>
      </right>
      <top style="medium">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medium">
        <color indexed="64"/>
      </top>
      <bottom style="dotted">
        <color indexed="64"/>
      </bottom>
      <diagonal/>
    </border>
    <border>
      <left/>
      <right style="dotted">
        <color indexed="64"/>
      </right>
      <top/>
      <bottom style="dotted">
        <color indexed="64"/>
      </bottom>
      <diagonal/>
    </border>
    <border>
      <left/>
      <right style="dotted">
        <color indexed="64"/>
      </right>
      <top style="dotted">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right style="medium">
        <color indexed="64"/>
      </right>
      <top style="dotted">
        <color indexed="64"/>
      </top>
      <bottom/>
      <diagonal/>
    </border>
    <border>
      <left style="dotted">
        <color indexed="64"/>
      </left>
      <right/>
      <top style="dotted">
        <color indexed="64"/>
      </top>
      <bottom style="medium">
        <color indexed="64"/>
      </bottom>
      <diagonal/>
    </border>
    <border>
      <left style="dotted">
        <color indexed="64"/>
      </left>
      <right/>
      <top style="dotted">
        <color indexed="64"/>
      </top>
      <bottom/>
      <diagonal/>
    </border>
    <border>
      <left style="medium">
        <color indexed="64"/>
      </left>
      <right style="medium">
        <color indexed="64"/>
      </right>
      <top style="dotted">
        <color indexed="64"/>
      </top>
      <bottom/>
      <diagonal/>
    </border>
    <border>
      <left style="dotted">
        <color indexed="64"/>
      </left>
      <right style="dotted">
        <color indexed="64"/>
      </right>
      <top style="medium">
        <color indexed="64"/>
      </top>
      <bottom/>
      <diagonal/>
    </border>
    <border>
      <left style="dotted">
        <color indexed="64"/>
      </left>
      <right/>
      <top style="medium">
        <color indexed="64"/>
      </top>
      <bottom/>
      <diagonal/>
    </border>
    <border>
      <left/>
      <right style="dotted">
        <color indexed="64"/>
      </right>
      <top style="medium">
        <color indexed="64"/>
      </top>
      <bottom/>
      <diagonal/>
    </border>
    <border>
      <left/>
      <right style="dotted">
        <color indexed="64"/>
      </right>
      <top style="dotted">
        <color indexed="64"/>
      </top>
      <bottom style="medium">
        <color indexed="64"/>
      </bottom>
      <diagonal/>
    </border>
    <border>
      <left style="medium">
        <color indexed="64"/>
      </left>
      <right style="medium">
        <color indexed="64"/>
      </right>
      <top style="dotted">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s>
  <cellStyleXfs count="3">
    <xf numFmtId="0" fontId="0" fillId="0" borderId="0"/>
    <xf numFmtId="0" fontId="6" fillId="0" borderId="0"/>
    <xf numFmtId="9" fontId="6" fillId="0" borderId="0" applyFont="0" applyFill="0" applyBorder="0" applyAlignment="0" applyProtection="0"/>
  </cellStyleXfs>
  <cellXfs count="208">
    <xf numFmtId="0" fontId="0" fillId="0" borderId="0" xfId="0"/>
    <xf numFmtId="0" fontId="2" fillId="0" borderId="0" xfId="0" applyFont="1" applyFill="1"/>
    <xf numFmtId="4" fontId="2" fillId="0" borderId="0" xfId="0" applyNumberFormat="1" applyFont="1" applyFill="1"/>
    <xf numFmtId="4" fontId="1" fillId="0" borderId="1" xfId="0" applyNumberFormat="1" applyFont="1" applyFill="1" applyBorder="1" applyAlignment="1">
      <alignment horizontal="left" vertical="top" wrapText="1"/>
    </xf>
    <xf numFmtId="0" fontId="1" fillId="0" borderId="2" xfId="0" applyFont="1" applyFill="1" applyBorder="1" applyAlignment="1">
      <alignment horizontal="center" vertical="top" wrapText="1"/>
    </xf>
    <xf numFmtId="4" fontId="1" fillId="0" borderId="3" xfId="0" applyNumberFormat="1" applyFont="1" applyFill="1" applyBorder="1" applyAlignment="1">
      <alignment horizontal="left" vertical="top" wrapText="1"/>
    </xf>
    <xf numFmtId="0" fontId="11" fillId="0" borderId="0" xfId="0" applyFont="1" applyFill="1"/>
    <xf numFmtId="4" fontId="1" fillId="0" borderId="4" xfId="0" applyNumberFormat="1" applyFont="1" applyFill="1" applyBorder="1" applyAlignment="1">
      <alignment horizontal="left" vertical="top" wrapText="1"/>
    </xf>
    <xf numFmtId="4" fontId="1" fillId="0" borderId="6" xfId="0" applyNumberFormat="1" applyFont="1" applyFill="1" applyBorder="1" applyAlignment="1">
      <alignment horizontal="left" vertical="top" wrapText="1"/>
    </xf>
    <xf numFmtId="0" fontId="1" fillId="0" borderId="2" xfId="0" applyFont="1" applyFill="1" applyBorder="1" applyAlignment="1">
      <alignment vertical="top" wrapText="1"/>
    </xf>
    <xf numFmtId="4" fontId="1" fillId="0" borderId="13" xfId="0" applyNumberFormat="1" applyFont="1" applyFill="1" applyBorder="1" applyAlignment="1">
      <alignment horizontal="center" vertical="top" wrapText="1"/>
    </xf>
    <xf numFmtId="4" fontId="1" fillId="0" borderId="12" xfId="0" applyNumberFormat="1" applyFont="1" applyFill="1" applyBorder="1" applyAlignment="1">
      <alignment horizontal="center" vertical="top" wrapText="1"/>
    </xf>
    <xf numFmtId="3" fontId="1" fillId="0" borderId="2" xfId="0" applyNumberFormat="1" applyFont="1" applyFill="1" applyBorder="1" applyAlignment="1">
      <alignment horizontal="center" vertical="top" wrapText="1"/>
    </xf>
    <xf numFmtId="4" fontId="1" fillId="0" borderId="13" xfId="0" applyNumberFormat="1" applyFont="1" applyFill="1" applyBorder="1" applyAlignment="1">
      <alignment horizontal="left" vertical="top" wrapText="1"/>
    </xf>
    <xf numFmtId="2" fontId="12" fillId="0" borderId="2" xfId="0" applyNumberFormat="1" applyFont="1" applyFill="1" applyBorder="1" applyAlignment="1">
      <alignment horizontal="center" vertical="top" wrapText="1"/>
    </xf>
    <xf numFmtId="0" fontId="3" fillId="0" borderId="0" xfId="0" applyFont="1" applyFill="1" applyAlignment="1">
      <alignment horizontal="right"/>
    </xf>
    <xf numFmtId="4" fontId="5" fillId="0" borderId="24" xfId="0" applyNumberFormat="1" applyFont="1" applyFill="1" applyBorder="1" applyAlignment="1">
      <alignment horizontal="center" vertical="top" wrapText="1"/>
    </xf>
    <xf numFmtId="4" fontId="1" fillId="0" borderId="30" xfId="0" applyNumberFormat="1" applyFont="1" applyFill="1" applyBorder="1" applyAlignment="1">
      <alignment horizontal="left" vertical="top" wrapText="1"/>
    </xf>
    <xf numFmtId="4" fontId="2" fillId="0" borderId="26" xfId="0" applyNumberFormat="1" applyFont="1" applyFill="1" applyBorder="1"/>
    <xf numFmtId="4" fontId="12" fillId="0" borderId="13" xfId="0" applyNumberFormat="1" applyFont="1" applyFill="1" applyBorder="1" applyAlignment="1">
      <alignment horizontal="center" vertical="top" wrapText="1"/>
    </xf>
    <xf numFmtId="4" fontId="10" fillId="0" borderId="41" xfId="0" applyNumberFormat="1" applyFont="1" applyFill="1" applyBorder="1" applyAlignment="1">
      <alignment vertical="top" wrapText="1"/>
    </xf>
    <xf numFmtId="4" fontId="13" fillId="0" borderId="27" xfId="0" applyNumberFormat="1" applyFont="1" applyFill="1" applyBorder="1" applyAlignment="1">
      <alignment horizontal="left" vertical="top" wrapText="1"/>
    </xf>
    <xf numFmtId="0" fontId="0" fillId="0" borderId="0" xfId="0" applyFont="1" applyFill="1"/>
    <xf numFmtId="3" fontId="0" fillId="0" borderId="0" xfId="0" applyNumberFormat="1" applyFont="1" applyFill="1"/>
    <xf numFmtId="4" fontId="0" fillId="0" borderId="0" xfId="0" applyNumberFormat="1" applyFont="1" applyFill="1"/>
    <xf numFmtId="0" fontId="12" fillId="0" borderId="2" xfId="0" applyFont="1" applyFill="1" applyBorder="1" applyAlignment="1">
      <alignment horizontal="center" vertical="top" wrapText="1"/>
    </xf>
    <xf numFmtId="2" fontId="12" fillId="0" borderId="7" xfId="0" applyNumberFormat="1" applyFont="1" applyFill="1" applyBorder="1" applyAlignment="1">
      <alignment horizontal="center" vertical="top" wrapText="1"/>
    </xf>
    <xf numFmtId="4" fontId="12" fillId="0" borderId="1" xfId="0" applyNumberFormat="1" applyFont="1" applyFill="1" applyBorder="1" applyAlignment="1">
      <alignment horizontal="center" vertical="top" wrapText="1"/>
    </xf>
    <xf numFmtId="4" fontId="12" fillId="0" borderId="12" xfId="0" applyNumberFormat="1" applyFont="1" applyFill="1" applyBorder="1" applyAlignment="1">
      <alignment horizontal="center" vertical="top" wrapText="1"/>
    </xf>
    <xf numFmtId="3" fontId="12" fillId="0" borderId="2" xfId="0" applyNumberFormat="1" applyFont="1" applyFill="1" applyBorder="1" applyAlignment="1">
      <alignment horizontal="center" vertical="top" wrapText="1"/>
    </xf>
    <xf numFmtId="4" fontId="12" fillId="0" borderId="13" xfId="0" applyNumberFormat="1" applyFont="1" applyFill="1" applyBorder="1" applyAlignment="1">
      <alignment horizontal="left" vertical="top" wrapText="1"/>
    </xf>
    <xf numFmtId="0" fontId="2" fillId="0" borderId="41" xfId="0" applyFont="1" applyFill="1" applyBorder="1" applyAlignment="1">
      <alignment vertical="top" wrapText="1"/>
    </xf>
    <xf numFmtId="0" fontId="12" fillId="0" borderId="7" xfId="0" applyFont="1" applyFill="1" applyBorder="1" applyAlignment="1">
      <alignment vertical="top" wrapText="1"/>
    </xf>
    <xf numFmtId="2" fontId="12" fillId="0" borderId="42" xfId="0" applyNumberFormat="1" applyFont="1" applyFill="1" applyBorder="1" applyAlignment="1">
      <alignment horizontal="center" vertical="top" wrapText="1"/>
    </xf>
    <xf numFmtId="0" fontId="12" fillId="0" borderId="44" xfId="0" applyFont="1" applyFill="1" applyBorder="1" applyAlignment="1">
      <alignment horizontal="center" vertical="top" wrapText="1"/>
    </xf>
    <xf numFmtId="0" fontId="12" fillId="0" borderId="2" xfId="0" applyFont="1" applyFill="1" applyBorder="1" applyAlignment="1">
      <alignment vertical="top" wrapText="1"/>
    </xf>
    <xf numFmtId="164" fontId="2" fillId="0" borderId="0" xfId="2" applyNumberFormat="1" applyFont="1" applyFill="1"/>
    <xf numFmtId="0" fontId="9" fillId="0" borderId="41" xfId="0" applyFont="1" applyFill="1" applyBorder="1" applyAlignment="1">
      <alignment vertical="top" wrapText="1"/>
    </xf>
    <xf numFmtId="0" fontId="10" fillId="0" borderId="0" xfId="0" applyFont="1" applyFill="1" applyBorder="1" applyAlignment="1">
      <alignment horizontal="center" vertical="top" wrapText="1"/>
    </xf>
    <xf numFmtId="4" fontId="10" fillId="0" borderId="0" xfId="0" applyNumberFormat="1" applyFont="1" applyFill="1" applyBorder="1" applyAlignment="1">
      <alignment vertical="top" wrapText="1"/>
    </xf>
    <xf numFmtId="0" fontId="9" fillId="0" borderId="0" xfId="0" applyFont="1" applyFill="1" applyBorder="1" applyAlignment="1">
      <alignment vertical="top" wrapText="1"/>
    </xf>
    <xf numFmtId="0" fontId="2" fillId="0" borderId="0" xfId="0" applyFont="1" applyFill="1" applyBorder="1" applyAlignment="1">
      <alignment vertical="top" wrapText="1"/>
    </xf>
    <xf numFmtId="4" fontId="13" fillId="0" borderId="0" xfId="0" applyNumberFormat="1" applyFont="1" applyFill="1" applyBorder="1" applyAlignment="1">
      <alignment horizontal="left" vertical="top" wrapText="1"/>
    </xf>
    <xf numFmtId="4" fontId="10" fillId="0" borderId="61" xfId="0" applyNumberFormat="1" applyFont="1" applyFill="1" applyBorder="1" applyAlignment="1">
      <alignment vertical="top" wrapText="1"/>
    </xf>
    <xf numFmtId="0" fontId="12" fillId="0" borderId="26" xfId="0" applyFont="1" applyFill="1" applyBorder="1" applyAlignment="1">
      <alignment vertical="top" wrapText="1"/>
    </xf>
    <xf numFmtId="2" fontId="12" fillId="0" borderId="25" xfId="0" applyNumberFormat="1" applyFont="1" applyFill="1" applyBorder="1" applyAlignment="1">
      <alignment horizontal="center" vertical="top" wrapText="1"/>
    </xf>
    <xf numFmtId="2" fontId="12" fillId="0" borderId="26" xfId="0" applyNumberFormat="1" applyFont="1" applyFill="1" applyBorder="1" applyAlignment="1">
      <alignment horizontal="center" vertical="top" wrapText="1"/>
    </xf>
    <xf numFmtId="4" fontId="12" fillId="0" borderId="27" xfId="0" applyNumberFormat="1" applyFont="1" applyFill="1" applyBorder="1" applyAlignment="1">
      <alignment horizontal="center" vertical="top" wrapText="1"/>
    </xf>
    <xf numFmtId="4" fontId="12" fillId="0" borderId="28" xfId="0" applyNumberFormat="1" applyFont="1" applyFill="1" applyBorder="1" applyAlignment="1">
      <alignment horizontal="center" vertical="top" wrapText="1"/>
    </xf>
    <xf numFmtId="4" fontId="12" fillId="0" borderId="29" xfId="0" applyNumberFormat="1" applyFont="1" applyFill="1" applyBorder="1" applyAlignment="1">
      <alignment horizontal="center" vertical="top" wrapText="1"/>
    </xf>
    <xf numFmtId="4" fontId="12" fillId="0" borderId="30" xfId="0" applyNumberFormat="1" applyFont="1" applyFill="1" applyBorder="1" applyAlignment="1">
      <alignment horizontal="center" vertical="top" wrapText="1"/>
    </xf>
    <xf numFmtId="0" fontId="12" fillId="0" borderId="25" xfId="0" applyFont="1" applyFill="1" applyBorder="1" applyAlignment="1">
      <alignment vertical="top" wrapText="1"/>
    </xf>
    <xf numFmtId="0" fontId="12" fillId="0" borderId="25" xfId="0" applyFont="1" applyFill="1" applyBorder="1" applyAlignment="1">
      <alignment horizontal="center" vertical="top" wrapText="1"/>
    </xf>
    <xf numFmtId="0" fontId="12" fillId="0" borderId="26" xfId="0" applyFont="1" applyFill="1" applyBorder="1" applyAlignment="1">
      <alignment horizontal="center" vertical="top" wrapText="1"/>
    </xf>
    <xf numFmtId="0" fontId="14" fillId="0" borderId="0" xfId="0" applyFont="1" applyFill="1"/>
    <xf numFmtId="4" fontId="12" fillId="0" borderId="27" xfId="0" applyNumberFormat="1" applyFont="1" applyFill="1" applyBorder="1" applyAlignment="1">
      <alignment vertical="top" wrapText="1"/>
    </xf>
    <xf numFmtId="0" fontId="12" fillId="0" borderId="25" xfId="0" applyFont="1" applyFill="1" applyBorder="1" applyAlignment="1">
      <alignment vertical="top"/>
    </xf>
    <xf numFmtId="4" fontId="12" fillId="0" borderId="27" xfId="0" applyNumberFormat="1" applyFont="1" applyFill="1" applyBorder="1" applyAlignment="1">
      <alignment horizontal="left" vertical="top" wrapText="1"/>
    </xf>
    <xf numFmtId="0" fontId="15" fillId="0" borderId="12" xfId="0" applyFont="1" applyFill="1" applyBorder="1" applyAlignment="1">
      <alignment vertical="top" wrapText="1"/>
    </xf>
    <xf numFmtId="0" fontId="15" fillId="0" borderId="25" xfId="0" applyFont="1" applyFill="1" applyBorder="1" applyAlignment="1">
      <alignment vertical="top" wrapText="1"/>
    </xf>
    <xf numFmtId="0" fontId="1" fillId="0" borderId="26" xfId="0" applyFont="1" applyFill="1" applyBorder="1" applyAlignment="1">
      <alignment vertical="top" wrapText="1"/>
    </xf>
    <xf numFmtId="2" fontId="1" fillId="0" borderId="2" xfId="0" applyNumberFormat="1" applyFont="1" applyFill="1" applyBorder="1" applyAlignment="1">
      <alignment horizontal="center" vertical="top" wrapText="1"/>
    </xf>
    <xf numFmtId="2" fontId="1" fillId="0" borderId="25" xfId="0" applyNumberFormat="1" applyFont="1" applyFill="1" applyBorder="1" applyAlignment="1">
      <alignment horizontal="center" vertical="top" wrapText="1"/>
    </xf>
    <xf numFmtId="2" fontId="1" fillId="0" borderId="26" xfId="0" applyNumberFormat="1" applyFont="1" applyFill="1" applyBorder="1" applyAlignment="1">
      <alignment horizontal="center" vertical="top" wrapText="1"/>
    </xf>
    <xf numFmtId="4" fontId="1" fillId="0" borderId="27" xfId="0" applyNumberFormat="1" applyFont="1" applyFill="1" applyBorder="1" applyAlignment="1">
      <alignment horizontal="center" vertical="top" wrapText="1"/>
    </xf>
    <xf numFmtId="0" fontId="1" fillId="0" borderId="5" xfId="0" applyFont="1" applyFill="1" applyBorder="1" applyAlignment="1">
      <alignment vertical="top" wrapText="1"/>
    </xf>
    <xf numFmtId="2" fontId="1" fillId="0" borderId="5" xfId="0" applyNumberFormat="1" applyFont="1" applyFill="1" applyBorder="1" applyAlignment="1">
      <alignment horizontal="center" vertical="top" wrapText="1"/>
    </xf>
    <xf numFmtId="0" fontId="1" fillId="0" borderId="31" xfId="0" applyFont="1" applyFill="1" applyBorder="1" applyAlignment="1">
      <alignment vertical="top" wrapText="1"/>
    </xf>
    <xf numFmtId="0" fontId="1" fillId="0" borderId="32" xfId="0" applyFont="1" applyFill="1" applyBorder="1" applyAlignment="1">
      <alignment vertical="top" wrapText="1"/>
    </xf>
    <xf numFmtId="0" fontId="1" fillId="0" borderId="7" xfId="0" applyFont="1" applyFill="1" applyBorder="1" applyAlignment="1">
      <alignment vertical="top" wrapText="1"/>
    </xf>
    <xf numFmtId="2" fontId="1" fillId="0" borderId="7" xfId="0" applyNumberFormat="1" applyFont="1" applyFill="1" applyBorder="1" applyAlignment="1">
      <alignment horizontal="center" vertical="top" wrapText="1"/>
    </xf>
    <xf numFmtId="0" fontId="1" fillId="0" borderId="12" xfId="0" applyFont="1" applyFill="1" applyBorder="1" applyAlignment="1">
      <alignment vertical="top" wrapText="1"/>
    </xf>
    <xf numFmtId="0" fontId="1" fillId="0" borderId="25" xfId="0" applyFont="1" applyFill="1" applyBorder="1" applyAlignment="1">
      <alignment vertical="top" wrapText="1"/>
    </xf>
    <xf numFmtId="0" fontId="1" fillId="0" borderId="25" xfId="0" applyFont="1" applyFill="1" applyBorder="1" applyAlignment="1">
      <alignment horizontal="center" vertical="top" wrapText="1"/>
    </xf>
    <xf numFmtId="0" fontId="1" fillId="0" borderId="26" xfId="0" applyFont="1" applyFill="1" applyBorder="1" applyAlignment="1">
      <alignment horizontal="center" vertical="top" wrapText="1"/>
    </xf>
    <xf numFmtId="0" fontId="1" fillId="0" borderId="5" xfId="0" applyFont="1" applyFill="1" applyBorder="1" applyAlignment="1">
      <alignment horizontal="center" vertical="top" wrapText="1"/>
    </xf>
    <xf numFmtId="0" fontId="1" fillId="0" borderId="7" xfId="0" applyFont="1" applyFill="1" applyBorder="1" applyAlignment="1">
      <alignment horizontal="center" vertical="top" wrapText="1"/>
    </xf>
    <xf numFmtId="0" fontId="15" fillId="0" borderId="2" xfId="0" applyFont="1" applyFill="1" applyBorder="1" applyAlignment="1">
      <alignment vertical="top" wrapText="1"/>
    </xf>
    <xf numFmtId="0" fontId="1" fillId="0" borderId="14" xfId="0" applyFont="1" applyFill="1" applyBorder="1" applyAlignment="1">
      <alignment vertical="top" wrapText="1"/>
    </xf>
    <xf numFmtId="0" fontId="1" fillId="0" borderId="10" xfId="0" applyFont="1" applyFill="1" applyBorder="1" applyAlignment="1">
      <alignment vertical="top" wrapText="1"/>
    </xf>
    <xf numFmtId="2" fontId="1" fillId="0" borderId="10" xfId="0" applyNumberFormat="1" applyFont="1" applyFill="1" applyBorder="1" applyAlignment="1">
      <alignment horizontal="center" vertical="top" wrapText="1"/>
    </xf>
    <xf numFmtId="0" fontId="1" fillId="0" borderId="10" xfId="0" applyFont="1" applyFill="1" applyBorder="1" applyAlignment="1">
      <alignment horizontal="center" vertical="top" wrapText="1"/>
    </xf>
    <xf numFmtId="14" fontId="1" fillId="0" borderId="32" xfId="0" applyNumberFormat="1" applyFont="1" applyFill="1" applyBorder="1" applyAlignment="1">
      <alignment vertical="top" wrapText="1"/>
    </xf>
    <xf numFmtId="0" fontId="1" fillId="0" borderId="17" xfId="0" applyFont="1" applyFill="1" applyBorder="1" applyAlignment="1">
      <alignment vertical="top" wrapText="1"/>
    </xf>
    <xf numFmtId="0" fontId="1" fillId="0" borderId="9" xfId="0" applyFont="1" applyFill="1" applyBorder="1" applyAlignment="1">
      <alignment vertical="top" wrapText="1"/>
    </xf>
    <xf numFmtId="2" fontId="1" fillId="0" borderId="9" xfId="0" applyNumberFormat="1" applyFont="1" applyFill="1" applyBorder="1" applyAlignment="1">
      <alignment horizontal="center" vertical="top" wrapText="1"/>
    </xf>
    <xf numFmtId="2" fontId="1" fillId="0" borderId="11" xfId="0" applyNumberFormat="1" applyFont="1" applyFill="1" applyBorder="1" applyAlignment="1">
      <alignment horizontal="center" vertical="top" wrapText="1"/>
    </xf>
    <xf numFmtId="0" fontId="1" fillId="0" borderId="12" xfId="0" quotePrefix="1" applyFont="1" applyFill="1" applyBorder="1" applyAlignment="1">
      <alignment horizontal="left" vertical="top" wrapText="1"/>
    </xf>
    <xf numFmtId="0" fontId="1" fillId="0" borderId="11" xfId="0" applyFont="1" applyFill="1" applyBorder="1" applyAlignment="1">
      <alignment vertical="top" wrapText="1"/>
    </xf>
    <xf numFmtId="0" fontId="1" fillId="0" borderId="47" xfId="0" applyFont="1" applyFill="1" applyBorder="1" applyAlignment="1">
      <alignment vertical="top" wrapText="1"/>
    </xf>
    <xf numFmtId="0" fontId="1" fillId="0" borderId="9" xfId="0" applyFont="1" applyFill="1" applyBorder="1" applyAlignment="1">
      <alignment horizontal="center" vertical="top" wrapText="1"/>
    </xf>
    <xf numFmtId="0" fontId="1" fillId="0" borderId="14" xfId="0" quotePrefix="1" applyFont="1" applyFill="1" applyBorder="1" applyAlignment="1">
      <alignment horizontal="left" vertical="top" wrapText="1"/>
    </xf>
    <xf numFmtId="0" fontId="1" fillId="0" borderId="32" xfId="0" quotePrefix="1" applyFont="1" applyFill="1" applyBorder="1" applyAlignment="1">
      <alignment horizontal="left" vertical="top" wrapText="1"/>
    </xf>
    <xf numFmtId="0" fontId="1" fillId="0" borderId="39" xfId="0" quotePrefix="1" applyFont="1" applyFill="1" applyBorder="1" applyAlignment="1">
      <alignment horizontal="left" vertical="top" wrapText="1"/>
    </xf>
    <xf numFmtId="0" fontId="1" fillId="0" borderId="33" xfId="0" applyFont="1" applyFill="1" applyBorder="1" applyAlignment="1">
      <alignment vertical="top" wrapText="1"/>
    </xf>
    <xf numFmtId="2" fontId="1" fillId="0" borderId="33" xfId="0" applyNumberFormat="1" applyFont="1" applyFill="1" applyBorder="1" applyAlignment="1">
      <alignment horizontal="center" vertical="top" wrapText="1"/>
    </xf>
    <xf numFmtId="4" fontId="1" fillId="0" borderId="4" xfId="0" applyNumberFormat="1" applyFont="1" applyFill="1" applyBorder="1" applyAlignment="1">
      <alignment horizontal="center" vertical="top" wrapText="1"/>
    </xf>
    <xf numFmtId="4" fontId="1" fillId="0" borderId="1" xfId="0" applyNumberFormat="1" applyFont="1" applyFill="1" applyBorder="1" applyAlignment="1">
      <alignment horizontal="center" vertical="top" wrapText="1"/>
    </xf>
    <xf numFmtId="4" fontId="1" fillId="0" borderId="15" xfId="0" applyNumberFormat="1" applyFont="1" applyFill="1" applyBorder="1" applyAlignment="1">
      <alignment horizontal="center" vertical="top" wrapText="1"/>
    </xf>
    <xf numFmtId="4" fontId="1" fillId="0" borderId="16" xfId="0" applyNumberFormat="1" applyFont="1" applyFill="1" applyBorder="1" applyAlignment="1">
      <alignment horizontal="center" vertical="top" wrapText="1"/>
    </xf>
    <xf numFmtId="4" fontId="1" fillId="0" borderId="35" xfId="0" applyNumberFormat="1" applyFont="1" applyFill="1" applyBorder="1" applyAlignment="1">
      <alignment horizontal="center" vertical="top" wrapText="1"/>
    </xf>
    <xf numFmtId="3" fontId="1" fillId="0" borderId="7" xfId="0" applyNumberFormat="1" applyFont="1" applyFill="1" applyBorder="1" applyAlignment="1">
      <alignment horizontal="center" vertical="top" wrapText="1"/>
    </xf>
    <xf numFmtId="3" fontId="1" fillId="0" borderId="11" xfId="0" applyNumberFormat="1" applyFont="1" applyFill="1" applyBorder="1" applyAlignment="1">
      <alignment horizontal="center" vertical="top" wrapText="1"/>
    </xf>
    <xf numFmtId="3" fontId="1" fillId="0" borderId="9" xfId="0" applyNumberFormat="1" applyFont="1" applyFill="1" applyBorder="1" applyAlignment="1">
      <alignment horizontal="center" vertical="top" wrapText="1"/>
    </xf>
    <xf numFmtId="3" fontId="1" fillId="0" borderId="10" xfId="0" applyNumberFormat="1" applyFont="1" applyFill="1" applyBorder="1" applyAlignment="1">
      <alignment horizontal="center" vertical="top" wrapText="1"/>
    </xf>
    <xf numFmtId="4" fontId="1" fillId="0" borderId="10" xfId="0" applyNumberFormat="1" applyFont="1" applyFill="1" applyBorder="1" applyAlignment="1">
      <alignment horizontal="center" vertical="top" wrapText="1"/>
    </xf>
    <xf numFmtId="4" fontId="1" fillId="0" borderId="11" xfId="0" applyNumberFormat="1" applyFont="1" applyFill="1" applyBorder="1" applyAlignment="1">
      <alignment horizontal="center" vertical="top" wrapText="1"/>
    </xf>
    <xf numFmtId="0" fontId="1" fillId="0" borderId="11" xfId="0" applyFont="1" applyFill="1" applyBorder="1" applyAlignment="1">
      <alignment horizontal="center" vertical="top" wrapText="1"/>
    </xf>
    <xf numFmtId="2" fontId="1" fillId="0" borderId="45" xfId="0" applyNumberFormat="1" applyFont="1" applyFill="1" applyBorder="1" applyAlignment="1">
      <alignment horizontal="center" vertical="top" wrapText="1"/>
    </xf>
    <xf numFmtId="0" fontId="1" fillId="0" borderId="43" xfId="0" applyFont="1" applyFill="1" applyBorder="1" applyAlignment="1">
      <alignment horizontal="center" vertical="top" wrapText="1"/>
    </xf>
    <xf numFmtId="2" fontId="1" fillId="0" borderId="42" xfId="0" applyNumberFormat="1" applyFont="1" applyFill="1" applyBorder="1" applyAlignment="1">
      <alignment horizontal="center" vertical="top" wrapText="1"/>
    </xf>
    <xf numFmtId="0" fontId="1" fillId="0" borderId="44" xfId="0" applyFont="1" applyFill="1" applyBorder="1" applyAlignment="1">
      <alignment horizontal="center" vertical="top" wrapText="1"/>
    </xf>
    <xf numFmtId="0" fontId="1" fillId="0" borderId="63" xfId="0" applyFont="1" applyFill="1" applyBorder="1" applyAlignment="1">
      <alignment vertical="top" wrapText="1"/>
    </xf>
    <xf numFmtId="2" fontId="1" fillId="0" borderId="63" xfId="0" applyNumberFormat="1" applyFont="1" applyFill="1" applyBorder="1" applyAlignment="1">
      <alignment horizontal="center" vertical="top" wrapText="1"/>
    </xf>
    <xf numFmtId="0" fontId="1" fillId="0" borderId="63" xfId="0" applyFont="1" applyFill="1" applyBorder="1" applyAlignment="1">
      <alignment horizontal="center" vertical="top" wrapText="1"/>
    </xf>
    <xf numFmtId="4" fontId="1" fillId="0" borderId="64" xfId="0" applyNumberFormat="1" applyFont="1" applyFill="1" applyBorder="1" applyAlignment="1">
      <alignment horizontal="center" vertical="top" wrapText="1"/>
    </xf>
    <xf numFmtId="0" fontId="15" fillId="0" borderId="12" xfId="0" quotePrefix="1" applyFont="1" applyFill="1" applyBorder="1" applyAlignment="1">
      <alignment horizontal="left" vertical="top" wrapText="1"/>
    </xf>
    <xf numFmtId="0" fontId="1" fillId="0" borderId="46" xfId="0" applyFont="1" applyFill="1" applyBorder="1" applyAlignment="1">
      <alignment vertical="top" wrapText="1"/>
    </xf>
    <xf numFmtId="4" fontId="1" fillId="0" borderId="40" xfId="0" applyNumberFormat="1" applyFont="1" applyFill="1" applyBorder="1" applyAlignment="1">
      <alignment horizontal="center" vertical="top" wrapText="1"/>
    </xf>
    <xf numFmtId="4" fontId="1" fillId="0" borderId="67" xfId="0" applyNumberFormat="1" applyFont="1" applyFill="1" applyBorder="1" applyAlignment="1">
      <alignment horizontal="center" vertical="top" wrapText="1"/>
    </xf>
    <xf numFmtId="4" fontId="1" fillId="0" borderId="42" xfId="0" applyNumberFormat="1" applyFont="1" applyFill="1" applyBorder="1" applyAlignment="1">
      <alignment horizontal="center" vertical="top" wrapText="1"/>
    </xf>
    <xf numFmtId="0" fontId="1" fillId="0" borderId="39" xfId="0" applyFont="1" applyFill="1" applyBorder="1" applyAlignment="1">
      <alignment vertical="top" wrapText="1"/>
    </xf>
    <xf numFmtId="3" fontId="1" fillId="0" borderId="33" xfId="0" applyNumberFormat="1" applyFont="1" applyFill="1" applyBorder="1" applyAlignment="1">
      <alignment horizontal="center" vertical="top" wrapText="1"/>
    </xf>
    <xf numFmtId="4" fontId="1" fillId="0" borderId="66" xfId="0" applyNumberFormat="1" applyFont="1" applyFill="1" applyBorder="1" applyAlignment="1">
      <alignment horizontal="center" vertical="top" wrapText="1"/>
    </xf>
    <xf numFmtId="0" fontId="1" fillId="0" borderId="25" xfId="0" quotePrefix="1" applyFont="1" applyFill="1" applyBorder="1" applyAlignment="1">
      <alignment horizontal="left" vertical="top" wrapText="1"/>
    </xf>
    <xf numFmtId="4" fontId="1" fillId="0" borderId="31" xfId="0" applyNumberFormat="1" applyFont="1" applyFill="1" applyBorder="1" applyAlignment="1">
      <alignment horizontal="center" vertical="top" wrapText="1"/>
    </xf>
    <xf numFmtId="3" fontId="1" fillId="0" borderId="5" xfId="0" applyNumberFormat="1" applyFont="1" applyFill="1" applyBorder="1" applyAlignment="1">
      <alignment horizontal="center" vertical="top" wrapText="1"/>
    </xf>
    <xf numFmtId="4" fontId="1" fillId="0" borderId="32" xfId="0" applyNumberFormat="1" applyFont="1" applyFill="1" applyBorder="1" applyAlignment="1">
      <alignment horizontal="center" vertical="top" wrapText="1"/>
    </xf>
    <xf numFmtId="4" fontId="1" fillId="0" borderId="8" xfId="0" applyNumberFormat="1" applyFont="1" applyFill="1" applyBorder="1" applyAlignment="1">
      <alignment horizontal="left" vertical="top" wrapText="1"/>
    </xf>
    <xf numFmtId="4" fontId="1" fillId="0" borderId="14" xfId="0" applyNumberFormat="1" applyFont="1" applyFill="1" applyBorder="1" applyAlignment="1">
      <alignment horizontal="center" vertical="top" wrapText="1"/>
    </xf>
    <xf numFmtId="4" fontId="1" fillId="0" borderId="15" xfId="0" applyNumberFormat="1" applyFont="1" applyFill="1" applyBorder="1" applyAlignment="1">
      <alignment horizontal="left" vertical="top" wrapText="1"/>
    </xf>
    <xf numFmtId="4" fontId="1" fillId="0" borderId="17" xfId="0" applyNumberFormat="1" applyFont="1" applyFill="1" applyBorder="1" applyAlignment="1">
      <alignment horizontal="center" vertical="top" wrapText="1"/>
    </xf>
    <xf numFmtId="4" fontId="1" fillId="0" borderId="16" xfId="0" applyNumberFormat="1" applyFont="1" applyFill="1" applyBorder="1" applyAlignment="1">
      <alignment horizontal="left" vertical="top" wrapText="1"/>
    </xf>
    <xf numFmtId="4" fontId="1" fillId="0" borderId="36" xfId="0" applyNumberFormat="1" applyFont="1" applyFill="1" applyBorder="1" applyAlignment="1">
      <alignment horizontal="center" vertical="top" wrapText="1"/>
    </xf>
    <xf numFmtId="4" fontId="1" fillId="0" borderId="37" xfId="0" applyNumberFormat="1" applyFont="1" applyFill="1" applyBorder="1" applyAlignment="1">
      <alignment vertical="top" wrapText="1"/>
    </xf>
    <xf numFmtId="4" fontId="1" fillId="0" borderId="27" xfId="0" applyNumberFormat="1" applyFont="1" applyFill="1" applyBorder="1" applyAlignment="1">
      <alignment vertical="top" wrapText="1"/>
    </xf>
    <xf numFmtId="4" fontId="1" fillId="0" borderId="62" xfId="0" applyNumberFormat="1" applyFont="1" applyFill="1" applyBorder="1" applyAlignment="1">
      <alignment horizontal="center" vertical="top" wrapText="1"/>
    </xf>
    <xf numFmtId="3" fontId="1" fillId="0" borderId="63" xfId="0" applyNumberFormat="1" applyFont="1" applyFill="1" applyBorder="1" applyAlignment="1">
      <alignment horizontal="center" vertical="top" wrapText="1"/>
    </xf>
    <xf numFmtId="4" fontId="1" fillId="0" borderId="37" xfId="0" applyNumberFormat="1" applyFont="1" applyFill="1" applyBorder="1" applyAlignment="1">
      <alignment horizontal="left" vertical="top" wrapText="1"/>
    </xf>
    <xf numFmtId="4" fontId="1" fillId="0" borderId="39" xfId="0" applyNumberFormat="1" applyFont="1" applyFill="1" applyBorder="1" applyAlignment="1">
      <alignment horizontal="center" vertical="top" wrapText="1"/>
    </xf>
    <xf numFmtId="4" fontId="1" fillId="0" borderId="38" xfId="0" applyNumberFormat="1" applyFont="1" applyFill="1" applyBorder="1" applyAlignment="1">
      <alignment horizontal="center" vertical="top" wrapText="1"/>
    </xf>
    <xf numFmtId="4" fontId="1" fillId="0" borderId="65" xfId="0" applyNumberFormat="1" applyFont="1" applyFill="1" applyBorder="1" applyAlignment="1">
      <alignment horizontal="left" vertical="top" wrapText="1"/>
    </xf>
    <xf numFmtId="4" fontId="1" fillId="0" borderId="68" xfId="0" applyNumberFormat="1" applyFont="1" applyFill="1" applyBorder="1" applyAlignment="1">
      <alignment horizontal="left" vertical="top" wrapText="1"/>
    </xf>
    <xf numFmtId="4" fontId="1" fillId="0" borderId="35" xfId="0" applyNumberFormat="1" applyFont="1" applyFill="1" applyBorder="1" applyAlignment="1">
      <alignment horizontal="left" vertical="top" wrapText="1"/>
    </xf>
    <xf numFmtId="0" fontId="1" fillId="0" borderId="62" xfId="0" applyFont="1" applyFill="1" applyBorder="1" applyAlignment="1">
      <alignment vertical="top" wrapText="1"/>
    </xf>
    <xf numFmtId="4" fontId="10" fillId="0" borderId="27" xfId="0" applyNumberFormat="1" applyFont="1" applyFill="1" applyBorder="1" applyAlignment="1">
      <alignment vertical="top" wrapText="1"/>
    </xf>
    <xf numFmtId="0" fontId="2" fillId="0" borderId="26" xfId="0" applyFont="1" applyFill="1" applyBorder="1"/>
    <xf numFmtId="4" fontId="11" fillId="0" borderId="0" xfId="0" applyNumberFormat="1" applyFont="1" applyFill="1"/>
    <xf numFmtId="2" fontId="1" fillId="0" borderId="69" xfId="0" applyNumberFormat="1" applyFont="1" applyFill="1" applyBorder="1" applyAlignment="1">
      <alignment horizontal="center" vertical="top" wrapText="1"/>
    </xf>
    <xf numFmtId="2" fontId="1" fillId="0" borderId="70" xfId="0" applyNumberFormat="1" applyFont="1" applyFill="1" applyBorder="1" applyAlignment="1">
      <alignment horizontal="center" vertical="top" wrapText="1"/>
    </xf>
    <xf numFmtId="0" fontId="1" fillId="0" borderId="71" xfId="0" applyFont="1" applyFill="1" applyBorder="1" applyAlignment="1">
      <alignment horizontal="center" vertical="top" wrapText="1"/>
    </xf>
    <xf numFmtId="0" fontId="1" fillId="0" borderId="52" xfId="0" applyFont="1" applyFill="1" applyBorder="1" applyAlignment="1">
      <alignment vertical="top" wrapText="1"/>
    </xf>
    <xf numFmtId="14" fontId="1" fillId="0" borderId="39" xfId="0" applyNumberFormat="1" applyFont="1" applyFill="1" applyBorder="1" applyAlignment="1">
      <alignment vertical="top" wrapText="1"/>
    </xf>
    <xf numFmtId="0" fontId="1" fillId="0" borderId="33" xfId="0" applyFont="1" applyFill="1" applyBorder="1" applyAlignment="1">
      <alignment horizontal="center" vertical="top" wrapText="1"/>
    </xf>
    <xf numFmtId="2" fontId="1" fillId="0" borderId="66" xfId="0" applyNumberFormat="1" applyFont="1" applyFill="1" applyBorder="1" applyAlignment="1">
      <alignment horizontal="center" vertical="top" wrapText="1"/>
    </xf>
    <xf numFmtId="0" fontId="1" fillId="0" borderId="72" xfId="0" applyFont="1" applyFill="1" applyBorder="1" applyAlignment="1">
      <alignment horizontal="center" vertical="top" wrapText="1"/>
    </xf>
    <xf numFmtId="4" fontId="1" fillId="0" borderId="73" xfId="0" applyNumberFormat="1" applyFont="1" applyFill="1" applyBorder="1" applyAlignment="1">
      <alignment horizontal="left" vertical="top" wrapText="1"/>
    </xf>
    <xf numFmtId="4" fontId="11" fillId="0" borderId="0" xfId="0" applyNumberFormat="1" applyFont="1" applyFill="1" applyAlignment="1"/>
    <xf numFmtId="0" fontId="14" fillId="0" borderId="0" xfId="0" applyFont="1" applyFill="1" applyAlignment="1"/>
    <xf numFmtId="4" fontId="16" fillId="0" borderId="0" xfId="0" applyNumberFormat="1" applyFont="1" applyFill="1"/>
    <xf numFmtId="4" fontId="1" fillId="0" borderId="52" xfId="0" applyNumberFormat="1" applyFont="1" applyFill="1" applyBorder="1" applyAlignment="1">
      <alignment horizontal="left" vertical="top" wrapText="1"/>
    </xf>
    <xf numFmtId="0" fontId="5" fillId="0" borderId="22" xfId="0" applyFont="1" applyFill="1" applyBorder="1" applyAlignment="1">
      <alignment horizontal="center" vertical="top" wrapText="1"/>
    </xf>
    <xf numFmtId="0" fontId="5" fillId="0" borderId="23" xfId="0" applyFont="1" applyFill="1" applyBorder="1" applyAlignment="1">
      <alignment horizontal="center" vertical="top" wrapText="1"/>
    </xf>
    <xf numFmtId="4" fontId="5" fillId="0" borderId="75" xfId="0" applyNumberFormat="1" applyFont="1" applyFill="1" applyBorder="1" applyAlignment="1">
      <alignment horizontal="center" vertical="top" wrapText="1"/>
    </xf>
    <xf numFmtId="0" fontId="5" fillId="0" borderId="76" xfId="0" applyFont="1" applyFill="1" applyBorder="1" applyAlignment="1">
      <alignment horizontal="center" vertical="top" wrapText="1"/>
    </xf>
    <xf numFmtId="4" fontId="5" fillId="0" borderId="23" xfId="0" applyNumberFormat="1" applyFont="1" applyFill="1" applyBorder="1" applyAlignment="1">
      <alignment horizontal="center" vertical="top" wrapText="1"/>
    </xf>
    <xf numFmtId="0" fontId="1" fillId="0" borderId="0" xfId="0" applyFont="1" applyFill="1" applyBorder="1" applyAlignment="1">
      <alignment vertical="top" wrapText="1"/>
    </xf>
    <xf numFmtId="0" fontId="1" fillId="0" borderId="36" xfId="0" applyFont="1" applyFill="1" applyBorder="1" applyAlignment="1">
      <alignment vertical="top" wrapText="1"/>
    </xf>
    <xf numFmtId="4" fontId="1" fillId="0" borderId="2" xfId="0" applyNumberFormat="1" applyFont="1" applyFill="1" applyBorder="1" applyAlignment="1">
      <alignment horizontal="center" vertical="top" wrapText="1"/>
    </xf>
    <xf numFmtId="4" fontId="1" fillId="0" borderId="27" xfId="0" applyNumberFormat="1" applyFont="1" applyFill="1" applyBorder="1" applyAlignment="1">
      <alignment horizontal="left" vertical="top" wrapText="1"/>
    </xf>
    <xf numFmtId="4" fontId="3" fillId="0" borderId="0" xfId="0" applyNumberFormat="1" applyFont="1" applyFill="1" applyAlignment="1">
      <alignment horizontal="right" wrapText="1"/>
    </xf>
    <xf numFmtId="0" fontId="5" fillId="0" borderId="20" xfId="0" applyFont="1" applyFill="1" applyBorder="1" applyAlignment="1">
      <alignment horizontal="center" vertical="top" textRotation="90" wrapText="1"/>
    </xf>
    <xf numFmtId="0" fontId="5" fillId="0" borderId="50" xfId="0" applyFont="1" applyFill="1" applyBorder="1" applyAlignment="1">
      <alignment horizontal="center" vertical="top" textRotation="90" wrapText="1"/>
    </xf>
    <xf numFmtId="0" fontId="8" fillId="0" borderId="0" xfId="0" applyFont="1" applyFill="1" applyAlignment="1">
      <alignment horizontal="center"/>
    </xf>
    <xf numFmtId="0" fontId="5" fillId="0" borderId="18" xfId="0" applyFont="1" applyFill="1" applyBorder="1" applyAlignment="1">
      <alignment horizontal="center" vertical="center" wrapText="1"/>
    </xf>
    <xf numFmtId="4" fontId="5" fillId="0" borderId="19" xfId="0" applyNumberFormat="1" applyFont="1" applyFill="1" applyBorder="1" applyAlignment="1">
      <alignment horizontal="center" vertical="center" wrapText="1"/>
    </xf>
    <xf numFmtId="4" fontId="5" fillId="0" borderId="53" xfId="0" applyNumberFormat="1" applyFont="1" applyFill="1" applyBorder="1" applyAlignment="1">
      <alignment horizontal="center" vertical="center" wrapText="1"/>
    </xf>
    <xf numFmtId="4" fontId="5" fillId="0" borderId="48" xfId="0" applyNumberFormat="1"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0" borderId="53" xfId="0" applyFont="1" applyFill="1" applyBorder="1" applyAlignment="1">
      <alignment horizontal="center" vertical="center" wrapText="1"/>
    </xf>
    <xf numFmtId="0" fontId="3" fillId="0" borderId="0" xfId="0" applyFont="1" applyFill="1" applyAlignment="1">
      <alignment horizontal="right" vertical="top" wrapText="1"/>
    </xf>
    <xf numFmtId="0" fontId="4" fillId="0" borderId="55" xfId="0" applyFont="1" applyFill="1" applyBorder="1" applyAlignment="1">
      <alignment horizontal="center" vertical="top" wrapText="1"/>
    </xf>
    <xf numFmtId="0" fontId="4" fillId="0" borderId="51" xfId="0" applyFont="1" applyFill="1" applyBorder="1" applyAlignment="1">
      <alignment horizontal="center" vertical="top" wrapText="1"/>
    </xf>
    <xf numFmtId="0" fontId="2" fillId="0" borderId="0" xfId="0" applyFont="1" applyFill="1" applyAlignment="1">
      <alignment horizontal="left" wrapText="1"/>
    </xf>
    <xf numFmtId="4" fontId="5" fillId="0" borderId="20" xfId="0" applyNumberFormat="1" applyFont="1" applyFill="1" applyBorder="1" applyAlignment="1">
      <alignment horizontal="center" vertical="center" wrapText="1"/>
    </xf>
    <xf numFmtId="4" fontId="5" fillId="0" borderId="50" xfId="0" applyNumberFormat="1" applyFont="1" applyFill="1" applyBorder="1" applyAlignment="1">
      <alignment horizontal="center" vertical="center" wrapText="1"/>
    </xf>
    <xf numFmtId="0" fontId="10" fillId="0" borderId="49" xfId="0" applyFont="1" applyFill="1" applyBorder="1" applyAlignment="1">
      <alignment horizontal="center" vertical="top" wrapText="1"/>
    </xf>
    <xf numFmtId="0" fontId="10" fillId="0" borderId="26" xfId="0" applyFont="1" applyFill="1" applyBorder="1" applyAlignment="1">
      <alignment horizontal="center" vertical="top" wrapText="1"/>
    </xf>
    <xf numFmtId="0" fontId="5" fillId="0" borderId="18" xfId="0" applyFont="1" applyFill="1" applyBorder="1" applyAlignment="1">
      <alignment horizontal="center" vertical="top" textRotation="90" wrapText="1"/>
    </xf>
    <xf numFmtId="0" fontId="4" fillId="0" borderId="56" xfId="0" applyFont="1" applyFill="1" applyBorder="1" applyAlignment="1">
      <alignment horizontal="center" vertical="top" wrapText="1"/>
    </xf>
    <xf numFmtId="0" fontId="9" fillId="0" borderId="74" xfId="0" applyFont="1" applyFill="1" applyBorder="1" applyAlignment="1">
      <alignment horizontal="left" vertical="top" wrapText="1"/>
    </xf>
    <xf numFmtId="0" fontId="9" fillId="0" borderId="41" xfId="0" applyFont="1" applyFill="1" applyBorder="1" applyAlignment="1">
      <alignment horizontal="left" vertical="top" wrapText="1"/>
    </xf>
    <xf numFmtId="0" fontId="9" fillId="0" borderId="61" xfId="0" applyFont="1" applyFill="1" applyBorder="1" applyAlignment="1">
      <alignment horizontal="left" vertical="top" wrapText="1"/>
    </xf>
    <xf numFmtId="0" fontId="4" fillId="0" borderId="57" xfId="0" applyFont="1" applyFill="1" applyBorder="1" applyAlignment="1">
      <alignment horizontal="center" vertical="top" wrapText="1"/>
    </xf>
    <xf numFmtId="0" fontId="4" fillId="0" borderId="58" xfId="0" applyFont="1" applyFill="1" applyBorder="1" applyAlignment="1">
      <alignment horizontal="center" vertical="top" wrapText="1"/>
    </xf>
    <xf numFmtId="0" fontId="4" fillId="0" borderId="59" xfId="0" applyFont="1" applyFill="1" applyBorder="1" applyAlignment="1">
      <alignment horizontal="center" vertical="top" wrapText="1"/>
    </xf>
    <xf numFmtId="0" fontId="4" fillId="0" borderId="60" xfId="0" applyFont="1" applyFill="1" applyBorder="1" applyAlignment="1">
      <alignment horizontal="center" vertical="top" wrapText="1"/>
    </xf>
    <xf numFmtId="0" fontId="9" fillId="0" borderId="49" xfId="0" applyFont="1" applyFill="1" applyBorder="1" applyAlignment="1">
      <alignment horizontal="left" vertical="top"/>
    </xf>
    <xf numFmtId="0" fontId="9" fillId="0" borderId="26" xfId="0" applyFont="1" applyFill="1" applyBorder="1" applyAlignment="1">
      <alignment horizontal="left" vertical="top"/>
    </xf>
    <xf numFmtId="0" fontId="9" fillId="0" borderId="27" xfId="0" applyFont="1" applyFill="1" applyBorder="1" applyAlignment="1">
      <alignment horizontal="left" vertical="top"/>
    </xf>
    <xf numFmtId="0" fontId="9" fillId="0" borderId="26" xfId="0" applyFont="1" applyFill="1" applyBorder="1" applyAlignment="1">
      <alignment horizontal="left" vertical="top" wrapText="1"/>
    </xf>
    <xf numFmtId="0" fontId="9" fillId="0" borderId="27" xfId="0" applyFont="1" applyFill="1" applyBorder="1" applyAlignment="1">
      <alignment horizontal="left" vertical="top" wrapText="1"/>
    </xf>
    <xf numFmtId="0" fontId="9" fillId="0" borderId="49" xfId="0" applyFont="1" applyFill="1" applyBorder="1" applyAlignment="1">
      <alignment horizontal="left" vertical="top" wrapText="1"/>
    </xf>
    <xf numFmtId="0" fontId="4" fillId="0" borderId="52" xfId="0" applyFont="1" applyFill="1" applyBorder="1" applyAlignment="1">
      <alignment horizontal="center" vertical="center" wrapText="1"/>
    </xf>
    <xf numFmtId="0" fontId="4" fillId="0" borderId="34" xfId="0" applyFont="1" applyFill="1" applyBorder="1" applyAlignment="1">
      <alignment horizontal="center" vertical="center" wrapText="1"/>
    </xf>
    <xf numFmtId="0" fontId="4" fillId="0" borderId="77" xfId="0" applyFont="1" applyFill="1" applyBorder="1" applyAlignment="1">
      <alignment horizontal="center" vertical="center" wrapText="1"/>
    </xf>
    <xf numFmtId="4" fontId="5" fillId="0" borderId="21" xfId="0" applyNumberFormat="1" applyFont="1" applyFill="1" applyBorder="1" applyAlignment="1">
      <alignment horizontal="center" vertical="center" wrapText="1"/>
    </xf>
    <xf numFmtId="4" fontId="5" fillId="0" borderId="54" xfId="0" applyNumberFormat="1" applyFont="1" applyFill="1" applyBorder="1" applyAlignment="1">
      <alignment horizontal="center" vertical="center" wrapText="1"/>
    </xf>
  </cellXfs>
  <cellStyles count="3">
    <cellStyle name="Normal" xfId="0" builtinId="0"/>
    <cellStyle name="Normal 2" xfId="1" xr:uid="{00000000-0005-0000-0000-00000000000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91"/>
  <sheetViews>
    <sheetView tabSelected="1" topLeftCell="A62" zoomScale="80" zoomScaleNormal="80" zoomScalePageLayoutView="80" workbookViewId="0">
      <selection activeCell="S70" sqref="S70"/>
    </sheetView>
  </sheetViews>
  <sheetFormatPr defaultColWidth="8.85546875" defaultRowHeight="12.75" x14ac:dyDescent="0.2"/>
  <cols>
    <col min="1" max="1" width="7.42578125" style="1" customWidth="1"/>
    <col min="2" max="2" width="33.85546875" style="1" customWidth="1"/>
    <col min="3" max="3" width="12.5703125" style="1" customWidth="1"/>
    <col min="4" max="4" width="7" style="1" customWidth="1"/>
    <col min="5" max="5" width="5.140625" style="1" customWidth="1"/>
    <col min="6" max="6" width="6.42578125" style="1" customWidth="1"/>
    <col min="7" max="7" width="9.140625" style="1" bestFit="1" customWidth="1"/>
    <col min="8" max="8" width="11.140625" style="2" customWidth="1"/>
    <col min="9" max="9" width="6" style="1" customWidth="1"/>
    <col min="10" max="10" width="33" style="1" customWidth="1"/>
    <col min="11" max="11" width="10.42578125" style="1" customWidth="1"/>
    <col min="12" max="12" width="7.28515625" style="1" customWidth="1"/>
    <col min="13" max="13" width="6.28515625" style="1" customWidth="1"/>
    <col min="14" max="14" width="7.42578125" style="1" customWidth="1"/>
    <col min="15" max="15" width="7.7109375" style="1" customWidth="1"/>
    <col min="16" max="16" width="13" style="2" customWidth="1"/>
    <col min="17" max="17" width="11" style="2" customWidth="1"/>
    <col min="18" max="18" width="9.85546875" style="2" customWidth="1"/>
    <col min="19" max="19" width="14" style="2" customWidth="1"/>
    <col min="20" max="20" width="52.85546875" style="1" customWidth="1"/>
    <col min="21" max="21" width="17.5703125" style="2" customWidth="1"/>
    <col min="22" max="22" width="14.5703125" style="1" customWidth="1"/>
    <col min="23" max="16384" width="8.85546875" style="1"/>
  </cols>
  <sheetData>
    <row r="1" spans="1:22" ht="12.75" hidden="1" customHeight="1" x14ac:dyDescent="0.25">
      <c r="R1" s="170" t="s">
        <v>67</v>
      </c>
      <c r="S1" s="170"/>
    </row>
    <row r="2" spans="1:22" ht="64.150000000000006" hidden="1" customHeight="1" x14ac:dyDescent="0.25">
      <c r="O2" s="170" t="s">
        <v>80</v>
      </c>
      <c r="P2" s="170"/>
      <c r="Q2" s="170"/>
      <c r="R2" s="170"/>
      <c r="S2" s="170"/>
    </row>
    <row r="3" spans="1:22" ht="13.15" hidden="1" customHeight="1" x14ac:dyDescent="0.25">
      <c r="E3" s="36"/>
      <c r="O3" s="170" t="s">
        <v>50</v>
      </c>
      <c r="P3" s="170"/>
      <c r="Q3" s="170"/>
      <c r="R3" s="170"/>
      <c r="S3" s="170"/>
    </row>
    <row r="4" spans="1:22" hidden="1" x14ac:dyDescent="0.2"/>
    <row r="5" spans="1:22" ht="15.75" customHeight="1" x14ac:dyDescent="0.25">
      <c r="T5" s="15" t="s">
        <v>67</v>
      </c>
    </row>
    <row r="6" spans="1:22" ht="39.75" customHeight="1" x14ac:dyDescent="0.2">
      <c r="P6" s="180" t="s">
        <v>87</v>
      </c>
      <c r="Q6" s="180"/>
      <c r="R6" s="180"/>
      <c r="S6" s="180"/>
      <c r="T6" s="180"/>
    </row>
    <row r="7" spans="1:22" ht="28.5" hidden="1" customHeight="1" x14ac:dyDescent="0.2">
      <c r="K7" s="2"/>
    </row>
    <row r="8" spans="1:22" ht="15.75" x14ac:dyDescent="0.25">
      <c r="A8" s="173" t="s">
        <v>49</v>
      </c>
      <c r="B8" s="173"/>
      <c r="C8" s="173"/>
      <c r="D8" s="173"/>
      <c r="E8" s="173"/>
      <c r="F8" s="173"/>
      <c r="G8" s="173"/>
      <c r="H8" s="173"/>
      <c r="I8" s="173"/>
      <c r="J8" s="173"/>
      <c r="K8" s="173"/>
      <c r="L8" s="173"/>
      <c r="M8" s="173"/>
      <c r="N8" s="173"/>
      <c r="O8" s="173"/>
      <c r="P8" s="173"/>
      <c r="Q8" s="173"/>
      <c r="R8" s="173"/>
      <c r="S8" s="173"/>
    </row>
    <row r="9" spans="1:22" ht="13.5" thickBot="1" x14ac:dyDescent="0.25"/>
    <row r="10" spans="1:22" ht="46.5" customHeight="1" x14ac:dyDescent="0.2">
      <c r="A10" s="181" t="s">
        <v>149</v>
      </c>
      <c r="B10" s="182"/>
      <c r="C10" s="182"/>
      <c r="D10" s="182"/>
      <c r="E10" s="182"/>
      <c r="F10" s="182"/>
      <c r="G10" s="182"/>
      <c r="H10" s="189"/>
      <c r="I10" s="193" t="s">
        <v>51</v>
      </c>
      <c r="J10" s="194"/>
      <c r="K10" s="194"/>
      <c r="L10" s="194"/>
      <c r="M10" s="194"/>
      <c r="N10" s="195"/>
      <c r="O10" s="194" t="s">
        <v>93</v>
      </c>
      <c r="P10" s="196"/>
      <c r="Q10" s="181" t="s">
        <v>185</v>
      </c>
      <c r="R10" s="182"/>
      <c r="S10" s="182"/>
      <c r="T10" s="203" t="s">
        <v>1</v>
      </c>
    </row>
    <row r="11" spans="1:22" ht="33" customHeight="1" x14ac:dyDescent="0.2">
      <c r="A11" s="178" t="s">
        <v>2</v>
      </c>
      <c r="B11" s="174" t="s">
        <v>3</v>
      </c>
      <c r="C11" s="174" t="s">
        <v>4</v>
      </c>
      <c r="D11" s="171" t="s">
        <v>5</v>
      </c>
      <c r="E11" s="171" t="s">
        <v>60</v>
      </c>
      <c r="F11" s="171" t="s">
        <v>6</v>
      </c>
      <c r="G11" s="174" t="s">
        <v>166</v>
      </c>
      <c r="H11" s="177" t="s">
        <v>151</v>
      </c>
      <c r="I11" s="178" t="s">
        <v>9</v>
      </c>
      <c r="J11" s="174" t="s">
        <v>3</v>
      </c>
      <c r="K11" s="174" t="s">
        <v>4</v>
      </c>
      <c r="L11" s="171" t="s">
        <v>5</v>
      </c>
      <c r="M11" s="171" t="s">
        <v>61</v>
      </c>
      <c r="N11" s="171" t="s">
        <v>6</v>
      </c>
      <c r="O11" s="188" t="s">
        <v>7</v>
      </c>
      <c r="P11" s="177" t="s">
        <v>8</v>
      </c>
      <c r="Q11" s="175" t="s">
        <v>127</v>
      </c>
      <c r="R11" s="184" t="s">
        <v>52</v>
      </c>
      <c r="S11" s="206" t="s">
        <v>0</v>
      </c>
      <c r="T11" s="204"/>
    </row>
    <row r="12" spans="1:22" ht="27.75" customHeight="1" x14ac:dyDescent="0.2">
      <c r="A12" s="179"/>
      <c r="B12" s="174"/>
      <c r="C12" s="174"/>
      <c r="D12" s="172"/>
      <c r="E12" s="172"/>
      <c r="F12" s="172"/>
      <c r="G12" s="174"/>
      <c r="H12" s="177"/>
      <c r="I12" s="179"/>
      <c r="J12" s="174"/>
      <c r="K12" s="174"/>
      <c r="L12" s="172"/>
      <c r="M12" s="172"/>
      <c r="N12" s="172"/>
      <c r="O12" s="188"/>
      <c r="P12" s="177"/>
      <c r="Q12" s="176"/>
      <c r="R12" s="185"/>
      <c r="S12" s="207"/>
      <c r="T12" s="204"/>
    </row>
    <row r="13" spans="1:22" ht="23.25" thickBot="1" x14ac:dyDescent="0.25">
      <c r="A13" s="161">
        <v>1</v>
      </c>
      <c r="B13" s="162">
        <v>2</v>
      </c>
      <c r="C13" s="162">
        <v>3</v>
      </c>
      <c r="D13" s="162">
        <v>4</v>
      </c>
      <c r="E13" s="162">
        <v>5</v>
      </c>
      <c r="F13" s="162" t="s">
        <v>53</v>
      </c>
      <c r="G13" s="162">
        <v>7</v>
      </c>
      <c r="H13" s="163" t="s">
        <v>54</v>
      </c>
      <c r="I13" s="164">
        <v>9</v>
      </c>
      <c r="J13" s="162">
        <v>10</v>
      </c>
      <c r="K13" s="162">
        <v>11</v>
      </c>
      <c r="L13" s="162">
        <v>12</v>
      </c>
      <c r="M13" s="162">
        <v>13</v>
      </c>
      <c r="N13" s="162" t="s">
        <v>55</v>
      </c>
      <c r="O13" s="162">
        <v>15</v>
      </c>
      <c r="P13" s="165" t="s">
        <v>56</v>
      </c>
      <c r="Q13" s="165" t="s">
        <v>57</v>
      </c>
      <c r="R13" s="165" t="s">
        <v>58</v>
      </c>
      <c r="S13" s="16" t="s">
        <v>59</v>
      </c>
      <c r="T13" s="205"/>
    </row>
    <row r="14" spans="1:22" ht="26.25" customHeight="1" thickBot="1" x14ac:dyDescent="0.25">
      <c r="A14" s="190" t="s">
        <v>196</v>
      </c>
      <c r="B14" s="191"/>
      <c r="C14" s="191"/>
      <c r="D14" s="191"/>
      <c r="E14" s="191"/>
      <c r="F14" s="191"/>
      <c r="G14" s="191"/>
      <c r="H14" s="191"/>
      <c r="I14" s="190" t="s">
        <v>196</v>
      </c>
      <c r="J14" s="191"/>
      <c r="K14" s="191"/>
      <c r="L14" s="191"/>
      <c r="M14" s="191"/>
      <c r="N14" s="191"/>
      <c r="O14" s="191"/>
      <c r="P14" s="191"/>
      <c r="Q14" s="191"/>
      <c r="R14" s="191"/>
      <c r="S14" s="191"/>
      <c r="T14" s="192"/>
    </row>
    <row r="15" spans="1:22" ht="48" customHeight="1" thickBot="1" x14ac:dyDescent="0.25">
      <c r="A15" s="58" t="s">
        <v>10</v>
      </c>
      <c r="B15" s="59" t="s">
        <v>152</v>
      </c>
      <c r="C15" s="60"/>
      <c r="D15" s="61"/>
      <c r="E15" s="62"/>
      <c r="F15" s="63"/>
      <c r="G15" s="4"/>
      <c r="H15" s="64"/>
      <c r="I15" s="58" t="s">
        <v>10</v>
      </c>
      <c r="J15" s="59" t="s">
        <v>199</v>
      </c>
      <c r="K15" s="44"/>
      <c r="L15" s="14"/>
      <c r="M15" s="45"/>
      <c r="N15" s="46"/>
      <c r="O15" s="25"/>
      <c r="P15" s="47"/>
      <c r="Q15" s="48"/>
      <c r="R15" s="49"/>
      <c r="S15" s="50"/>
      <c r="T15" s="17"/>
      <c r="V15" s="2"/>
    </row>
    <row r="16" spans="1:22" s="6" customFormat="1" ht="36" customHeight="1" x14ac:dyDescent="0.2">
      <c r="A16" s="67" t="s">
        <v>11</v>
      </c>
      <c r="B16" s="65" t="s">
        <v>65</v>
      </c>
      <c r="C16" s="65" t="s">
        <v>12</v>
      </c>
      <c r="D16" s="66">
        <v>36</v>
      </c>
      <c r="E16" s="66">
        <v>0</v>
      </c>
      <c r="F16" s="66">
        <f>E16+D16</f>
        <v>36</v>
      </c>
      <c r="G16" s="75">
        <v>20</v>
      </c>
      <c r="H16" s="96">
        <f>F16*G16</f>
        <v>720</v>
      </c>
      <c r="I16" s="67" t="s">
        <v>11</v>
      </c>
      <c r="J16" s="65" t="s">
        <v>65</v>
      </c>
      <c r="K16" s="65" t="s">
        <v>96</v>
      </c>
      <c r="L16" s="66">
        <v>41.5</v>
      </c>
      <c r="M16" s="66">
        <v>0</v>
      </c>
      <c r="N16" s="108">
        <f>L16+M16</f>
        <v>41.5</v>
      </c>
      <c r="O16" s="109">
        <v>20</v>
      </c>
      <c r="P16" s="97">
        <f>N16*O16</f>
        <v>830</v>
      </c>
      <c r="Q16" s="125">
        <f t="shared" ref="Q16:R17" si="0">N16-F16</f>
        <v>5.5</v>
      </c>
      <c r="R16" s="126">
        <f t="shared" si="0"/>
        <v>0</v>
      </c>
      <c r="S16" s="96">
        <f>P16-H16</f>
        <v>110</v>
      </c>
      <c r="T16" s="7" t="s">
        <v>164</v>
      </c>
      <c r="U16" s="147"/>
    </row>
    <row r="17" spans="1:21" s="6" customFormat="1" ht="39" customHeight="1" thickBot="1" x14ac:dyDescent="0.25">
      <c r="A17" s="68" t="s">
        <v>13</v>
      </c>
      <c r="B17" s="69" t="s">
        <v>66</v>
      </c>
      <c r="C17" s="69" t="s">
        <v>12</v>
      </c>
      <c r="D17" s="70">
        <v>33</v>
      </c>
      <c r="E17" s="70">
        <v>0</v>
      </c>
      <c r="F17" s="70">
        <f>E17+D17</f>
        <v>33</v>
      </c>
      <c r="G17" s="76">
        <v>360</v>
      </c>
      <c r="H17" s="97">
        <f>F17*G17</f>
        <v>11880</v>
      </c>
      <c r="I17" s="68" t="s">
        <v>13</v>
      </c>
      <c r="J17" s="69" t="s">
        <v>66</v>
      </c>
      <c r="K17" s="69" t="s">
        <v>96</v>
      </c>
      <c r="L17" s="70">
        <v>39</v>
      </c>
      <c r="M17" s="70">
        <v>0</v>
      </c>
      <c r="N17" s="110">
        <f>L17+M17</f>
        <v>39</v>
      </c>
      <c r="O17" s="111">
        <v>360</v>
      </c>
      <c r="P17" s="97">
        <f>N17*O17</f>
        <v>14040</v>
      </c>
      <c r="Q17" s="127">
        <f t="shared" si="0"/>
        <v>6</v>
      </c>
      <c r="R17" s="101">
        <f t="shared" si="0"/>
        <v>0</v>
      </c>
      <c r="S17" s="97">
        <f>P17-H17</f>
        <v>2160</v>
      </c>
      <c r="T17" s="3" t="s">
        <v>168</v>
      </c>
      <c r="U17" s="147"/>
    </row>
    <row r="18" spans="1:21" ht="36.75" customHeight="1" thickBot="1" x14ac:dyDescent="0.25">
      <c r="A18" s="71" t="s">
        <v>14</v>
      </c>
      <c r="B18" s="59" t="s">
        <v>94</v>
      </c>
      <c r="C18" s="72"/>
      <c r="D18" s="73"/>
      <c r="E18" s="73"/>
      <c r="F18" s="74"/>
      <c r="G18" s="25"/>
      <c r="H18" s="47"/>
      <c r="I18" s="58" t="s">
        <v>14</v>
      </c>
      <c r="J18" s="59" t="s">
        <v>94</v>
      </c>
      <c r="K18" s="51"/>
      <c r="L18" s="52"/>
      <c r="M18" s="52"/>
      <c r="N18" s="53"/>
      <c r="O18" s="25"/>
      <c r="P18" s="47"/>
      <c r="Q18" s="28"/>
      <c r="R18" s="29"/>
      <c r="S18" s="19"/>
      <c r="T18" s="13"/>
      <c r="U18" s="147"/>
    </row>
    <row r="19" spans="1:21" s="6" customFormat="1" ht="33.950000000000003" customHeight="1" x14ac:dyDescent="0.2">
      <c r="A19" s="67" t="s">
        <v>15</v>
      </c>
      <c r="B19" s="65" t="s">
        <v>65</v>
      </c>
      <c r="C19" s="65" t="s">
        <v>12</v>
      </c>
      <c r="D19" s="66">
        <v>39</v>
      </c>
      <c r="E19" s="66">
        <v>0</v>
      </c>
      <c r="F19" s="66">
        <f>E19+D19</f>
        <v>39</v>
      </c>
      <c r="G19" s="75">
        <v>30</v>
      </c>
      <c r="H19" s="96">
        <f>F19*G19</f>
        <v>1170</v>
      </c>
      <c r="I19" s="67" t="s">
        <v>15</v>
      </c>
      <c r="J19" s="65" t="s">
        <v>65</v>
      </c>
      <c r="K19" s="65" t="s">
        <v>12</v>
      </c>
      <c r="L19" s="66">
        <v>44</v>
      </c>
      <c r="M19" s="66">
        <v>0</v>
      </c>
      <c r="N19" s="108">
        <f>M19+L19</f>
        <v>44</v>
      </c>
      <c r="O19" s="109">
        <v>30</v>
      </c>
      <c r="P19" s="96">
        <f>N19*O19</f>
        <v>1320</v>
      </c>
      <c r="Q19" s="125">
        <f>N19-F19</f>
        <v>5</v>
      </c>
      <c r="R19" s="126">
        <f t="shared" ref="R19" si="1">O19-G19</f>
        <v>0</v>
      </c>
      <c r="S19" s="96">
        <f>P19-H19</f>
        <v>150</v>
      </c>
      <c r="T19" s="8" t="s">
        <v>168</v>
      </c>
      <c r="U19" s="147"/>
    </row>
    <row r="20" spans="1:21" s="6" customFormat="1" ht="33" customHeight="1" x14ac:dyDescent="0.2">
      <c r="A20" s="68" t="s">
        <v>16</v>
      </c>
      <c r="B20" s="69" t="s">
        <v>66</v>
      </c>
      <c r="C20" s="69" t="s">
        <v>12</v>
      </c>
      <c r="D20" s="70">
        <v>37</v>
      </c>
      <c r="E20" s="70">
        <v>0</v>
      </c>
      <c r="F20" s="70">
        <f>E20+D20</f>
        <v>37</v>
      </c>
      <c r="G20" s="76">
        <v>730</v>
      </c>
      <c r="H20" s="97">
        <f>F20*G20</f>
        <v>27010</v>
      </c>
      <c r="I20" s="68" t="s">
        <v>16</v>
      </c>
      <c r="J20" s="69" t="s">
        <v>66</v>
      </c>
      <c r="K20" s="69" t="s">
        <v>12</v>
      </c>
      <c r="L20" s="70">
        <v>42</v>
      </c>
      <c r="M20" s="70">
        <v>0</v>
      </c>
      <c r="N20" s="110">
        <f>M20+L20</f>
        <v>42</v>
      </c>
      <c r="O20" s="111">
        <v>730</v>
      </c>
      <c r="P20" s="97">
        <f>N20*O20</f>
        <v>30660</v>
      </c>
      <c r="Q20" s="127">
        <f>N20-F20</f>
        <v>5</v>
      </c>
      <c r="R20" s="101">
        <f>O20-G20</f>
        <v>0</v>
      </c>
      <c r="S20" s="97">
        <f>P20-H20</f>
        <v>3650</v>
      </c>
      <c r="T20" s="128" t="s">
        <v>164</v>
      </c>
      <c r="U20" s="147"/>
    </row>
    <row r="21" spans="1:21" s="6" customFormat="1" ht="30" customHeight="1" thickBot="1" x14ac:dyDescent="0.25">
      <c r="A21" s="68" t="s">
        <v>17</v>
      </c>
      <c r="B21" s="69" t="s">
        <v>97</v>
      </c>
      <c r="C21" s="69" t="s">
        <v>71</v>
      </c>
      <c r="D21" s="70">
        <v>34</v>
      </c>
      <c r="E21" s="70">
        <v>0</v>
      </c>
      <c r="F21" s="70">
        <f>E21+D21</f>
        <v>34</v>
      </c>
      <c r="G21" s="76">
        <v>30</v>
      </c>
      <c r="H21" s="97">
        <f>F21*G21</f>
        <v>1020</v>
      </c>
      <c r="I21" s="68"/>
      <c r="J21" s="69" t="s">
        <v>162</v>
      </c>
      <c r="K21" s="69"/>
      <c r="L21" s="70"/>
      <c r="M21" s="70"/>
      <c r="N21" s="110"/>
      <c r="O21" s="111"/>
      <c r="P21" s="97"/>
      <c r="Q21" s="127">
        <f>N21-F21</f>
        <v>-34</v>
      </c>
      <c r="R21" s="101">
        <f>O21-G21</f>
        <v>-30</v>
      </c>
      <c r="S21" s="97">
        <f>P21-H21</f>
        <v>-1020</v>
      </c>
      <c r="T21" s="128" t="s">
        <v>163</v>
      </c>
      <c r="U21" s="147"/>
    </row>
    <row r="22" spans="1:21" ht="13.5" thickBot="1" x14ac:dyDescent="0.25">
      <c r="A22" s="58" t="s">
        <v>18</v>
      </c>
      <c r="B22" s="77" t="s">
        <v>129</v>
      </c>
      <c r="C22" s="9"/>
      <c r="D22" s="4"/>
      <c r="E22" s="4"/>
      <c r="F22" s="4"/>
      <c r="G22" s="4"/>
      <c r="H22" s="10"/>
      <c r="I22" s="58" t="s">
        <v>18</v>
      </c>
      <c r="J22" s="77" t="s">
        <v>129</v>
      </c>
      <c r="K22" s="35"/>
      <c r="L22" s="35"/>
      <c r="M22" s="9"/>
      <c r="N22" s="9"/>
      <c r="O22" s="9"/>
      <c r="P22" s="18"/>
      <c r="Q22" s="11"/>
      <c r="R22" s="12"/>
      <c r="S22" s="10"/>
      <c r="T22" s="5"/>
      <c r="U22" s="147"/>
    </row>
    <row r="23" spans="1:21" s="54" customFormat="1" ht="35.1" customHeight="1" x14ac:dyDescent="0.2">
      <c r="A23" s="67" t="s">
        <v>19</v>
      </c>
      <c r="B23" s="65" t="s">
        <v>63</v>
      </c>
      <c r="C23" s="65" t="s">
        <v>12</v>
      </c>
      <c r="D23" s="66">
        <v>95</v>
      </c>
      <c r="E23" s="66">
        <v>0</v>
      </c>
      <c r="F23" s="66">
        <f>D23+E23</f>
        <v>95</v>
      </c>
      <c r="G23" s="75">
        <v>100</v>
      </c>
      <c r="H23" s="96">
        <f>F23*G23</f>
        <v>9500</v>
      </c>
      <c r="I23" s="67" t="s">
        <v>19</v>
      </c>
      <c r="J23" s="65" t="s">
        <v>63</v>
      </c>
      <c r="K23" s="65" t="s">
        <v>12</v>
      </c>
      <c r="L23" s="148">
        <v>114</v>
      </c>
      <c r="M23" s="148">
        <v>0</v>
      </c>
      <c r="N23" s="149">
        <f t="shared" ref="N23:N27" si="2">L23+M23</f>
        <v>114</v>
      </c>
      <c r="O23" s="150">
        <v>100</v>
      </c>
      <c r="P23" s="96">
        <f>N23*O23</f>
        <v>11400</v>
      </c>
      <c r="Q23" s="125">
        <f>N23-F23</f>
        <v>19</v>
      </c>
      <c r="R23" s="126">
        <f>O23-G23</f>
        <v>0</v>
      </c>
      <c r="S23" s="96">
        <f t="shared" ref="R23:S27" si="3">P23-H23</f>
        <v>1900</v>
      </c>
      <c r="T23" s="151" t="s">
        <v>164</v>
      </c>
      <c r="U23" s="147"/>
    </row>
    <row r="24" spans="1:21" s="54" customFormat="1" ht="35.450000000000003" customHeight="1" x14ac:dyDescent="0.2">
      <c r="A24" s="78" t="s">
        <v>20</v>
      </c>
      <c r="B24" s="79" t="s">
        <v>62</v>
      </c>
      <c r="C24" s="79" t="s">
        <v>12</v>
      </c>
      <c r="D24" s="81">
        <v>56.37</v>
      </c>
      <c r="E24" s="80">
        <v>0</v>
      </c>
      <c r="F24" s="81">
        <f>E24+D24</f>
        <v>56.37</v>
      </c>
      <c r="G24" s="81">
        <v>30</v>
      </c>
      <c r="H24" s="98">
        <f>F24*G24</f>
        <v>1691.1</v>
      </c>
      <c r="I24" s="68" t="s">
        <v>20</v>
      </c>
      <c r="J24" s="69" t="s">
        <v>62</v>
      </c>
      <c r="K24" s="69" t="s">
        <v>12</v>
      </c>
      <c r="L24" s="70">
        <v>72.72</v>
      </c>
      <c r="M24" s="70">
        <v>0</v>
      </c>
      <c r="N24" s="110">
        <f t="shared" si="2"/>
        <v>72.72</v>
      </c>
      <c r="O24" s="111">
        <v>30</v>
      </c>
      <c r="P24" s="97">
        <f>N24*O24</f>
        <v>2181.6</v>
      </c>
      <c r="Q24" s="127">
        <f>N24-F24</f>
        <v>16.350000000000001</v>
      </c>
      <c r="R24" s="101">
        <f>O24-G24</f>
        <v>0</v>
      </c>
      <c r="S24" s="97">
        <f>P24-H24</f>
        <v>490.5</v>
      </c>
      <c r="T24" s="3" t="s">
        <v>164</v>
      </c>
      <c r="U24" s="147"/>
    </row>
    <row r="25" spans="1:21" s="54" customFormat="1" ht="72" customHeight="1" x14ac:dyDescent="0.2">
      <c r="A25" s="82" t="s">
        <v>21</v>
      </c>
      <c r="B25" s="69" t="s">
        <v>186</v>
      </c>
      <c r="C25" s="69" t="s">
        <v>12</v>
      </c>
      <c r="D25" s="70">
        <v>120</v>
      </c>
      <c r="E25" s="70">
        <v>0</v>
      </c>
      <c r="F25" s="70">
        <f>E25+D25</f>
        <v>120</v>
      </c>
      <c r="G25" s="76">
        <v>100</v>
      </c>
      <c r="H25" s="98">
        <f>G25*F25</f>
        <v>12000</v>
      </c>
      <c r="I25" s="82" t="s">
        <v>21</v>
      </c>
      <c r="J25" s="69" t="s">
        <v>200</v>
      </c>
      <c r="K25" s="69" t="s">
        <v>12</v>
      </c>
      <c r="L25" s="70">
        <v>140</v>
      </c>
      <c r="M25" s="70">
        <v>0</v>
      </c>
      <c r="N25" s="110">
        <f t="shared" si="2"/>
        <v>140</v>
      </c>
      <c r="O25" s="111">
        <v>100</v>
      </c>
      <c r="P25" s="97">
        <f>N25*O25</f>
        <v>14000</v>
      </c>
      <c r="Q25" s="127">
        <f>N25-F25</f>
        <v>20</v>
      </c>
      <c r="R25" s="101">
        <f t="shared" si="3"/>
        <v>0</v>
      </c>
      <c r="S25" s="97">
        <f>P25-H25</f>
        <v>2000</v>
      </c>
      <c r="T25" s="3" t="s">
        <v>168</v>
      </c>
      <c r="U25" s="147"/>
    </row>
    <row r="26" spans="1:21" s="54" customFormat="1" ht="71.25" customHeight="1" x14ac:dyDescent="0.2">
      <c r="A26" s="82" t="s">
        <v>153</v>
      </c>
      <c r="B26" s="69" t="s">
        <v>188</v>
      </c>
      <c r="C26" s="69" t="s">
        <v>12</v>
      </c>
      <c r="D26" s="70">
        <v>52.9</v>
      </c>
      <c r="E26" s="70">
        <v>0</v>
      </c>
      <c r="F26" s="70">
        <f>D26+E26</f>
        <v>52.9</v>
      </c>
      <c r="G26" s="76">
        <v>200</v>
      </c>
      <c r="H26" s="97">
        <f>F26*G26</f>
        <v>10580</v>
      </c>
      <c r="I26" s="82"/>
      <c r="J26" s="69" t="s">
        <v>162</v>
      </c>
      <c r="K26" s="32"/>
      <c r="L26" s="26"/>
      <c r="M26" s="26"/>
      <c r="N26" s="33"/>
      <c r="O26" s="34"/>
      <c r="P26" s="27"/>
      <c r="Q26" s="127">
        <f>N26-F26</f>
        <v>-52.9</v>
      </c>
      <c r="R26" s="101">
        <f t="shared" ref="R26" si="4">O26-G26</f>
        <v>-200</v>
      </c>
      <c r="S26" s="97">
        <f>P26-H26</f>
        <v>-10580</v>
      </c>
      <c r="T26" s="3" t="s">
        <v>163</v>
      </c>
      <c r="U26" s="147"/>
    </row>
    <row r="27" spans="1:21" s="54" customFormat="1" ht="44.45" customHeight="1" thickBot="1" x14ac:dyDescent="0.25">
      <c r="A27" s="152" t="s">
        <v>22</v>
      </c>
      <c r="B27" s="94" t="s">
        <v>64</v>
      </c>
      <c r="C27" s="94" t="s">
        <v>23</v>
      </c>
      <c r="D27" s="95">
        <v>45</v>
      </c>
      <c r="E27" s="95">
        <v>0</v>
      </c>
      <c r="F27" s="95">
        <f>D27+E27</f>
        <v>45</v>
      </c>
      <c r="G27" s="153">
        <v>90</v>
      </c>
      <c r="H27" s="140">
        <f>F27*G27</f>
        <v>4050</v>
      </c>
      <c r="I27" s="152" t="s">
        <v>153</v>
      </c>
      <c r="J27" s="94" t="s">
        <v>201</v>
      </c>
      <c r="K27" s="94" t="s">
        <v>12</v>
      </c>
      <c r="L27" s="95">
        <v>50.5</v>
      </c>
      <c r="M27" s="95">
        <v>0</v>
      </c>
      <c r="N27" s="154">
        <f t="shared" si="2"/>
        <v>50.5</v>
      </c>
      <c r="O27" s="155">
        <v>90</v>
      </c>
      <c r="P27" s="140">
        <f>N27*O27</f>
        <v>4545</v>
      </c>
      <c r="Q27" s="139">
        <f>N27-F27</f>
        <v>5.5</v>
      </c>
      <c r="R27" s="122">
        <f t="shared" si="3"/>
        <v>0</v>
      </c>
      <c r="S27" s="140">
        <f t="shared" si="3"/>
        <v>495</v>
      </c>
      <c r="T27" s="156" t="s">
        <v>169</v>
      </c>
      <c r="U27" s="147"/>
    </row>
    <row r="28" spans="1:21" ht="13.5" customHeight="1" thickBot="1" x14ac:dyDescent="0.25">
      <c r="A28" s="202" t="s">
        <v>24</v>
      </c>
      <c r="B28" s="200"/>
      <c r="C28" s="200"/>
      <c r="D28" s="200"/>
      <c r="E28" s="200"/>
      <c r="F28" s="200"/>
      <c r="G28" s="200"/>
      <c r="H28" s="201"/>
      <c r="I28" s="200" t="s">
        <v>24</v>
      </c>
      <c r="J28" s="200"/>
      <c r="K28" s="200"/>
      <c r="L28" s="200"/>
      <c r="M28" s="200"/>
      <c r="N28" s="200"/>
      <c r="O28" s="200"/>
      <c r="P28" s="200"/>
      <c r="Q28" s="200"/>
      <c r="R28" s="200"/>
      <c r="S28" s="200"/>
      <c r="T28" s="201"/>
      <c r="U28" s="147"/>
    </row>
    <row r="29" spans="1:21" s="54" customFormat="1" ht="37.5" customHeight="1" thickBot="1" x14ac:dyDescent="0.25">
      <c r="A29" s="58" t="s">
        <v>25</v>
      </c>
      <c r="B29" s="77" t="s">
        <v>156</v>
      </c>
      <c r="C29" s="9" t="s">
        <v>26</v>
      </c>
      <c r="D29" s="61">
        <v>40</v>
      </c>
      <c r="E29" s="61">
        <v>0</v>
      </c>
      <c r="F29" s="61">
        <f>E29+D29</f>
        <v>40</v>
      </c>
      <c r="G29" s="4">
        <v>5</v>
      </c>
      <c r="H29" s="10">
        <f>F29*G29</f>
        <v>200</v>
      </c>
      <c r="I29" s="58" t="s">
        <v>25</v>
      </c>
      <c r="J29" s="77" t="s">
        <v>198</v>
      </c>
      <c r="K29" s="9" t="s">
        <v>26</v>
      </c>
      <c r="L29" s="61">
        <v>49.7</v>
      </c>
      <c r="M29" s="61">
        <v>0</v>
      </c>
      <c r="N29" s="61">
        <f>L29+M29</f>
        <v>49.7</v>
      </c>
      <c r="O29" s="4">
        <v>5</v>
      </c>
      <c r="P29" s="10">
        <f>N29*O29</f>
        <v>248.5</v>
      </c>
      <c r="Q29" s="11">
        <f t="shared" ref="Q29:S33" si="5">N29-F29</f>
        <v>9.7000000000000028</v>
      </c>
      <c r="R29" s="12">
        <f t="shared" si="5"/>
        <v>0</v>
      </c>
      <c r="S29" s="10">
        <f t="shared" si="5"/>
        <v>48.5</v>
      </c>
      <c r="T29" s="13" t="s">
        <v>168</v>
      </c>
      <c r="U29" s="147"/>
    </row>
    <row r="30" spans="1:21" s="54" customFormat="1" ht="33.6" customHeight="1" thickBot="1" x14ac:dyDescent="0.25">
      <c r="A30" s="58" t="s">
        <v>27</v>
      </c>
      <c r="B30" s="77" t="s">
        <v>154</v>
      </c>
      <c r="C30" s="9" t="s">
        <v>23</v>
      </c>
      <c r="D30" s="61">
        <v>75</v>
      </c>
      <c r="E30" s="61">
        <v>0</v>
      </c>
      <c r="F30" s="61">
        <f>E30+D30</f>
        <v>75</v>
      </c>
      <c r="G30" s="4">
        <v>5</v>
      </c>
      <c r="H30" s="10">
        <f>F30*G30</f>
        <v>375</v>
      </c>
      <c r="I30" s="58" t="s">
        <v>27</v>
      </c>
      <c r="J30" s="77" t="s">
        <v>130</v>
      </c>
      <c r="K30" s="9" t="s">
        <v>98</v>
      </c>
      <c r="L30" s="61">
        <v>85</v>
      </c>
      <c r="M30" s="61">
        <v>0</v>
      </c>
      <c r="N30" s="61">
        <f>L30+M30</f>
        <v>85</v>
      </c>
      <c r="O30" s="4">
        <v>5</v>
      </c>
      <c r="P30" s="10">
        <f>N30*O30</f>
        <v>425</v>
      </c>
      <c r="Q30" s="11">
        <f t="shared" si="5"/>
        <v>10</v>
      </c>
      <c r="R30" s="12">
        <f t="shared" si="5"/>
        <v>0</v>
      </c>
      <c r="S30" s="10">
        <f t="shared" si="5"/>
        <v>50</v>
      </c>
      <c r="T30" s="13" t="s">
        <v>164</v>
      </c>
      <c r="U30" s="147"/>
    </row>
    <row r="31" spans="1:21" s="54" customFormat="1" ht="42" customHeight="1" thickBot="1" x14ac:dyDescent="0.25">
      <c r="A31" s="58" t="s">
        <v>28</v>
      </c>
      <c r="B31" s="77" t="s">
        <v>157</v>
      </c>
      <c r="C31" s="9" t="s">
        <v>26</v>
      </c>
      <c r="D31" s="61">
        <v>35</v>
      </c>
      <c r="E31" s="61">
        <v>0</v>
      </c>
      <c r="F31" s="61">
        <f t="shared" ref="F31:F37" si="6">E31+D31</f>
        <v>35</v>
      </c>
      <c r="G31" s="4">
        <v>5</v>
      </c>
      <c r="H31" s="10">
        <f>F31*G31</f>
        <v>175</v>
      </c>
      <c r="I31" s="58" t="s">
        <v>28</v>
      </c>
      <c r="J31" s="77" t="s">
        <v>131</v>
      </c>
      <c r="K31" s="9" t="s">
        <v>26</v>
      </c>
      <c r="L31" s="61">
        <v>40</v>
      </c>
      <c r="M31" s="61">
        <v>0</v>
      </c>
      <c r="N31" s="61">
        <f t="shared" ref="N31:N33" si="7">L31+M31</f>
        <v>40</v>
      </c>
      <c r="O31" s="4">
        <v>5</v>
      </c>
      <c r="P31" s="10">
        <f t="shared" ref="P31" si="8">N31*O31</f>
        <v>200</v>
      </c>
      <c r="Q31" s="11">
        <f t="shared" si="5"/>
        <v>5</v>
      </c>
      <c r="R31" s="12">
        <f t="shared" si="5"/>
        <v>0</v>
      </c>
      <c r="S31" s="10">
        <f t="shared" si="5"/>
        <v>25</v>
      </c>
      <c r="T31" s="13" t="s">
        <v>168</v>
      </c>
      <c r="U31" s="147"/>
    </row>
    <row r="32" spans="1:21" s="54" customFormat="1" ht="39.950000000000003" customHeight="1" thickBot="1" x14ac:dyDescent="0.25">
      <c r="A32" s="58" t="s">
        <v>30</v>
      </c>
      <c r="B32" s="77" t="s">
        <v>158</v>
      </c>
      <c r="C32" s="9" t="s">
        <v>26</v>
      </c>
      <c r="D32" s="61">
        <v>35</v>
      </c>
      <c r="E32" s="61">
        <v>0</v>
      </c>
      <c r="F32" s="61">
        <f t="shared" si="6"/>
        <v>35</v>
      </c>
      <c r="G32" s="4">
        <v>5</v>
      </c>
      <c r="H32" s="10">
        <f>F32*G32</f>
        <v>175</v>
      </c>
      <c r="I32" s="58" t="s">
        <v>30</v>
      </c>
      <c r="J32" s="77" t="s">
        <v>132</v>
      </c>
      <c r="K32" s="9" t="s">
        <v>26</v>
      </c>
      <c r="L32" s="61">
        <v>40.5</v>
      </c>
      <c r="M32" s="61">
        <v>0</v>
      </c>
      <c r="N32" s="61">
        <f t="shared" si="7"/>
        <v>40.5</v>
      </c>
      <c r="O32" s="4">
        <v>5</v>
      </c>
      <c r="P32" s="10">
        <f>N32*O32</f>
        <v>202.5</v>
      </c>
      <c r="Q32" s="11">
        <f t="shared" si="5"/>
        <v>5.5</v>
      </c>
      <c r="R32" s="12">
        <f t="shared" si="5"/>
        <v>0</v>
      </c>
      <c r="S32" s="10">
        <f t="shared" si="5"/>
        <v>27.5</v>
      </c>
      <c r="T32" s="13" t="s">
        <v>168</v>
      </c>
      <c r="U32" s="147"/>
    </row>
    <row r="33" spans="1:21" s="54" customFormat="1" ht="39.6" customHeight="1" thickBot="1" x14ac:dyDescent="0.25">
      <c r="A33" s="58" t="s">
        <v>31</v>
      </c>
      <c r="B33" s="77" t="s">
        <v>159</v>
      </c>
      <c r="C33" s="9" t="s">
        <v>33</v>
      </c>
      <c r="D33" s="61">
        <v>23</v>
      </c>
      <c r="E33" s="61">
        <v>0</v>
      </c>
      <c r="F33" s="61">
        <f t="shared" si="6"/>
        <v>23</v>
      </c>
      <c r="G33" s="4">
        <v>10</v>
      </c>
      <c r="H33" s="10">
        <f>F33*G33</f>
        <v>230</v>
      </c>
      <c r="I33" s="58" t="s">
        <v>31</v>
      </c>
      <c r="J33" s="77" t="s">
        <v>133</v>
      </c>
      <c r="K33" s="9" t="s">
        <v>33</v>
      </c>
      <c r="L33" s="61">
        <v>26.75</v>
      </c>
      <c r="M33" s="61">
        <v>0</v>
      </c>
      <c r="N33" s="61">
        <f t="shared" si="7"/>
        <v>26.75</v>
      </c>
      <c r="O33" s="4">
        <v>10</v>
      </c>
      <c r="P33" s="10">
        <f>N33*O33</f>
        <v>267.5</v>
      </c>
      <c r="Q33" s="11">
        <f t="shared" si="5"/>
        <v>3.75</v>
      </c>
      <c r="R33" s="12">
        <f t="shared" si="5"/>
        <v>0</v>
      </c>
      <c r="S33" s="10">
        <f t="shared" si="5"/>
        <v>37.5</v>
      </c>
      <c r="T33" s="13" t="s">
        <v>168</v>
      </c>
      <c r="U33" s="147"/>
    </row>
    <row r="34" spans="1:21" s="54" customFormat="1" ht="13.5" thickBot="1" x14ac:dyDescent="0.25">
      <c r="A34" s="58" t="s">
        <v>32</v>
      </c>
      <c r="B34" s="77" t="s">
        <v>155</v>
      </c>
      <c r="C34" s="9"/>
      <c r="D34" s="61"/>
      <c r="E34" s="4"/>
      <c r="F34" s="61"/>
      <c r="G34" s="25"/>
      <c r="H34" s="19"/>
      <c r="I34" s="58" t="s">
        <v>32</v>
      </c>
      <c r="J34" s="77" t="s">
        <v>134</v>
      </c>
      <c r="K34" s="35"/>
      <c r="L34" s="14"/>
      <c r="M34" s="25"/>
      <c r="N34" s="14"/>
      <c r="O34" s="25"/>
      <c r="P34" s="19"/>
      <c r="Q34" s="28"/>
      <c r="R34" s="29"/>
      <c r="S34" s="19"/>
      <c r="T34" s="30"/>
      <c r="U34" s="147"/>
    </row>
    <row r="35" spans="1:21" s="54" customFormat="1" ht="33.6" customHeight="1" x14ac:dyDescent="0.2">
      <c r="A35" s="78" t="s">
        <v>99</v>
      </c>
      <c r="B35" s="79" t="s">
        <v>95</v>
      </c>
      <c r="C35" s="79" t="s">
        <v>36</v>
      </c>
      <c r="D35" s="80">
        <v>20</v>
      </c>
      <c r="E35" s="80">
        <v>0</v>
      </c>
      <c r="F35" s="80">
        <f t="shared" si="6"/>
        <v>20</v>
      </c>
      <c r="G35" s="81">
        <v>5</v>
      </c>
      <c r="H35" s="98">
        <f>F35*G35</f>
        <v>100</v>
      </c>
      <c r="I35" s="78" t="s">
        <v>99</v>
      </c>
      <c r="J35" s="79" t="s">
        <v>95</v>
      </c>
      <c r="K35" s="79" t="s">
        <v>36</v>
      </c>
      <c r="L35" s="80">
        <v>22</v>
      </c>
      <c r="M35" s="80">
        <v>0</v>
      </c>
      <c r="N35" s="80">
        <f t="shared" ref="N35:N37" si="9">L35+M35</f>
        <v>22</v>
      </c>
      <c r="O35" s="81">
        <v>5</v>
      </c>
      <c r="P35" s="98">
        <f>N35*O35</f>
        <v>110</v>
      </c>
      <c r="Q35" s="129">
        <f t="shared" ref="Q35:S37" si="10">N35-F35</f>
        <v>2</v>
      </c>
      <c r="R35" s="104">
        <f t="shared" si="10"/>
        <v>0</v>
      </c>
      <c r="S35" s="98">
        <f t="shared" si="10"/>
        <v>10</v>
      </c>
      <c r="T35" s="130" t="s">
        <v>168</v>
      </c>
      <c r="U35" s="147"/>
    </row>
    <row r="36" spans="1:21" s="54" customFormat="1" ht="35.1" customHeight="1" x14ac:dyDescent="0.2">
      <c r="A36" s="68" t="s">
        <v>99</v>
      </c>
      <c r="B36" s="69" t="s">
        <v>90</v>
      </c>
      <c r="C36" s="69" t="s">
        <v>36</v>
      </c>
      <c r="D36" s="70">
        <v>23</v>
      </c>
      <c r="E36" s="70">
        <v>0</v>
      </c>
      <c r="F36" s="70">
        <f t="shared" si="6"/>
        <v>23</v>
      </c>
      <c r="G36" s="76">
        <v>5</v>
      </c>
      <c r="H36" s="97">
        <f>F36*G36</f>
        <v>115</v>
      </c>
      <c r="I36" s="68" t="s">
        <v>100</v>
      </c>
      <c r="J36" s="69" t="s">
        <v>90</v>
      </c>
      <c r="K36" s="69" t="s">
        <v>36</v>
      </c>
      <c r="L36" s="70">
        <v>25</v>
      </c>
      <c r="M36" s="70">
        <v>0</v>
      </c>
      <c r="N36" s="70">
        <f t="shared" si="9"/>
        <v>25</v>
      </c>
      <c r="O36" s="76">
        <v>5</v>
      </c>
      <c r="P36" s="97">
        <f>N36*O36</f>
        <v>125</v>
      </c>
      <c r="Q36" s="127">
        <f t="shared" si="10"/>
        <v>2</v>
      </c>
      <c r="R36" s="101">
        <f t="shared" si="10"/>
        <v>0</v>
      </c>
      <c r="S36" s="97">
        <f t="shared" si="10"/>
        <v>10</v>
      </c>
      <c r="T36" s="3" t="s">
        <v>168</v>
      </c>
      <c r="U36" s="147"/>
    </row>
    <row r="37" spans="1:21" s="54" customFormat="1" ht="35.450000000000003" customHeight="1" thickBot="1" x14ac:dyDescent="0.25">
      <c r="A37" s="83" t="s">
        <v>100</v>
      </c>
      <c r="B37" s="84" t="s">
        <v>91</v>
      </c>
      <c r="C37" s="84" t="s">
        <v>36</v>
      </c>
      <c r="D37" s="85">
        <v>30</v>
      </c>
      <c r="E37" s="85">
        <v>0</v>
      </c>
      <c r="F37" s="85">
        <f t="shared" si="6"/>
        <v>30</v>
      </c>
      <c r="G37" s="90">
        <v>5</v>
      </c>
      <c r="H37" s="99">
        <f>F37*G37</f>
        <v>150</v>
      </c>
      <c r="I37" s="83" t="s">
        <v>101</v>
      </c>
      <c r="J37" s="84" t="s">
        <v>91</v>
      </c>
      <c r="K37" s="84" t="s">
        <v>36</v>
      </c>
      <c r="L37" s="85">
        <v>33</v>
      </c>
      <c r="M37" s="85">
        <v>0</v>
      </c>
      <c r="N37" s="85">
        <f t="shared" si="9"/>
        <v>33</v>
      </c>
      <c r="O37" s="90">
        <v>5</v>
      </c>
      <c r="P37" s="99">
        <f>N37*O37</f>
        <v>165</v>
      </c>
      <c r="Q37" s="131">
        <f t="shared" si="10"/>
        <v>3</v>
      </c>
      <c r="R37" s="103">
        <f t="shared" si="10"/>
        <v>0</v>
      </c>
      <c r="S37" s="99">
        <f t="shared" si="10"/>
        <v>15</v>
      </c>
      <c r="T37" s="132" t="s">
        <v>168</v>
      </c>
      <c r="U37" s="147"/>
    </row>
    <row r="38" spans="1:21" s="54" customFormat="1" ht="13.5" thickBot="1" x14ac:dyDescent="0.25">
      <c r="A38" s="58" t="s">
        <v>34</v>
      </c>
      <c r="B38" s="77" t="s">
        <v>135</v>
      </c>
      <c r="C38" s="9"/>
      <c r="D38" s="61"/>
      <c r="E38" s="61"/>
      <c r="F38" s="61"/>
      <c r="G38" s="25"/>
      <c r="H38" s="19"/>
      <c r="I38" s="58" t="s">
        <v>34</v>
      </c>
      <c r="J38" s="77" t="s">
        <v>135</v>
      </c>
      <c r="K38" s="35"/>
      <c r="L38" s="14"/>
      <c r="M38" s="14"/>
      <c r="N38" s="14"/>
      <c r="O38" s="25"/>
      <c r="P38" s="19"/>
      <c r="Q38" s="28"/>
      <c r="R38" s="29"/>
      <c r="S38" s="19"/>
      <c r="T38" s="55"/>
      <c r="U38" s="147"/>
    </row>
    <row r="39" spans="1:21" s="54" customFormat="1" ht="39" customHeight="1" x14ac:dyDescent="0.2">
      <c r="A39" s="78" t="s">
        <v>35</v>
      </c>
      <c r="B39" s="79" t="s">
        <v>123</v>
      </c>
      <c r="C39" s="79" t="s">
        <v>29</v>
      </c>
      <c r="D39" s="80">
        <v>35</v>
      </c>
      <c r="E39" s="80">
        <v>0</v>
      </c>
      <c r="F39" s="80">
        <f>D39+E39</f>
        <v>35</v>
      </c>
      <c r="G39" s="81">
        <v>5</v>
      </c>
      <c r="H39" s="98">
        <f>G39*F39</f>
        <v>175</v>
      </c>
      <c r="I39" s="78" t="s">
        <v>35</v>
      </c>
      <c r="J39" s="79" t="s">
        <v>123</v>
      </c>
      <c r="K39" s="79" t="s">
        <v>29</v>
      </c>
      <c r="L39" s="80">
        <v>39</v>
      </c>
      <c r="M39" s="80">
        <v>0</v>
      </c>
      <c r="N39" s="80">
        <f>M39+L39</f>
        <v>39</v>
      </c>
      <c r="O39" s="81">
        <v>5</v>
      </c>
      <c r="P39" s="98">
        <f>N39*O39</f>
        <v>195</v>
      </c>
      <c r="Q39" s="133">
        <f t="shared" ref="Q39:S43" si="11">N39-F39</f>
        <v>4</v>
      </c>
      <c r="R39" s="102">
        <f t="shared" si="11"/>
        <v>0</v>
      </c>
      <c r="S39" s="100">
        <f t="shared" si="11"/>
        <v>20</v>
      </c>
      <c r="T39" s="134" t="s">
        <v>168</v>
      </c>
      <c r="U39" s="147"/>
    </row>
    <row r="40" spans="1:21" s="54" customFormat="1" ht="33" customHeight="1" x14ac:dyDescent="0.2">
      <c r="A40" s="68" t="s">
        <v>37</v>
      </c>
      <c r="B40" s="69" t="s">
        <v>122</v>
      </c>
      <c r="C40" s="69" t="s">
        <v>29</v>
      </c>
      <c r="D40" s="70">
        <v>30</v>
      </c>
      <c r="E40" s="70">
        <v>0</v>
      </c>
      <c r="F40" s="80">
        <f>D40+E40</f>
        <v>30</v>
      </c>
      <c r="G40" s="76">
        <v>5</v>
      </c>
      <c r="H40" s="98">
        <f t="shared" ref="H40:H43" si="12">G40*F40</f>
        <v>150</v>
      </c>
      <c r="I40" s="68" t="s">
        <v>37</v>
      </c>
      <c r="J40" s="69" t="s">
        <v>122</v>
      </c>
      <c r="K40" s="69" t="s">
        <v>29</v>
      </c>
      <c r="L40" s="80">
        <v>33</v>
      </c>
      <c r="M40" s="80">
        <v>0</v>
      </c>
      <c r="N40" s="80">
        <f>M40+L40</f>
        <v>33</v>
      </c>
      <c r="O40" s="76">
        <v>5</v>
      </c>
      <c r="P40" s="98">
        <f>N40*O40</f>
        <v>165</v>
      </c>
      <c r="Q40" s="127">
        <f t="shared" si="11"/>
        <v>3</v>
      </c>
      <c r="R40" s="101">
        <f t="shared" si="11"/>
        <v>0</v>
      </c>
      <c r="S40" s="97">
        <f t="shared" si="11"/>
        <v>15</v>
      </c>
      <c r="T40" s="3" t="s">
        <v>168</v>
      </c>
      <c r="U40" s="147"/>
    </row>
    <row r="41" spans="1:21" s="54" customFormat="1" ht="35.450000000000003" customHeight="1" x14ac:dyDescent="0.2">
      <c r="A41" s="68" t="s">
        <v>38</v>
      </c>
      <c r="B41" s="69" t="s">
        <v>124</v>
      </c>
      <c r="C41" s="69" t="s">
        <v>29</v>
      </c>
      <c r="D41" s="70">
        <v>15</v>
      </c>
      <c r="E41" s="70">
        <v>0</v>
      </c>
      <c r="F41" s="80">
        <f t="shared" ref="F41:F43" si="13">D41+E41</f>
        <v>15</v>
      </c>
      <c r="G41" s="76">
        <v>5</v>
      </c>
      <c r="H41" s="98">
        <f t="shared" si="12"/>
        <v>75</v>
      </c>
      <c r="I41" s="68" t="s">
        <v>38</v>
      </c>
      <c r="J41" s="69" t="s">
        <v>124</v>
      </c>
      <c r="K41" s="69" t="s">
        <v>29</v>
      </c>
      <c r="L41" s="70">
        <v>17</v>
      </c>
      <c r="M41" s="70">
        <v>0</v>
      </c>
      <c r="N41" s="80">
        <f>M41+L41</f>
        <v>17</v>
      </c>
      <c r="O41" s="76">
        <v>5</v>
      </c>
      <c r="P41" s="98">
        <f>N41*O41</f>
        <v>85</v>
      </c>
      <c r="Q41" s="127">
        <f t="shared" si="11"/>
        <v>2</v>
      </c>
      <c r="R41" s="101">
        <f t="shared" si="11"/>
        <v>0</v>
      </c>
      <c r="S41" s="97">
        <f t="shared" si="11"/>
        <v>10</v>
      </c>
      <c r="T41" s="3" t="s">
        <v>168</v>
      </c>
      <c r="U41" s="147"/>
    </row>
    <row r="42" spans="1:21" s="54" customFormat="1" ht="38.450000000000003" customHeight="1" thickBot="1" x14ac:dyDescent="0.25">
      <c r="A42" s="83" t="s">
        <v>128</v>
      </c>
      <c r="B42" s="84" t="s">
        <v>125</v>
      </c>
      <c r="C42" s="84" t="s">
        <v>29</v>
      </c>
      <c r="D42" s="85">
        <v>35</v>
      </c>
      <c r="E42" s="85">
        <v>0</v>
      </c>
      <c r="F42" s="86">
        <f t="shared" si="13"/>
        <v>35</v>
      </c>
      <c r="G42" s="90">
        <v>5</v>
      </c>
      <c r="H42" s="100">
        <f t="shared" si="12"/>
        <v>175</v>
      </c>
      <c r="I42" s="83" t="s">
        <v>128</v>
      </c>
      <c r="J42" s="84" t="s">
        <v>125</v>
      </c>
      <c r="K42" s="84" t="s">
        <v>29</v>
      </c>
      <c r="L42" s="85">
        <v>39</v>
      </c>
      <c r="M42" s="85">
        <v>0</v>
      </c>
      <c r="N42" s="86">
        <f>M42+L42</f>
        <v>39</v>
      </c>
      <c r="O42" s="90">
        <v>5</v>
      </c>
      <c r="P42" s="100">
        <f>N42*O42</f>
        <v>195</v>
      </c>
      <c r="Q42" s="131">
        <f t="shared" si="11"/>
        <v>4</v>
      </c>
      <c r="R42" s="103">
        <f t="shared" si="11"/>
        <v>0</v>
      </c>
      <c r="S42" s="99">
        <f t="shared" si="11"/>
        <v>20</v>
      </c>
      <c r="T42" s="132" t="s">
        <v>168</v>
      </c>
      <c r="U42" s="147"/>
    </row>
    <row r="43" spans="1:21" s="54" customFormat="1" ht="39" customHeight="1" thickBot="1" x14ac:dyDescent="0.25">
      <c r="A43" s="58" t="s">
        <v>39</v>
      </c>
      <c r="B43" s="77" t="s">
        <v>102</v>
      </c>
      <c r="C43" s="77" t="s">
        <v>26</v>
      </c>
      <c r="D43" s="61">
        <v>35</v>
      </c>
      <c r="E43" s="61">
        <v>0</v>
      </c>
      <c r="F43" s="61">
        <f t="shared" si="13"/>
        <v>35</v>
      </c>
      <c r="G43" s="4">
        <v>5</v>
      </c>
      <c r="H43" s="10">
        <f t="shared" si="12"/>
        <v>175</v>
      </c>
      <c r="I43" s="58" t="s">
        <v>39</v>
      </c>
      <c r="J43" s="77" t="s">
        <v>102</v>
      </c>
      <c r="K43" s="9" t="s">
        <v>26</v>
      </c>
      <c r="L43" s="61">
        <v>40</v>
      </c>
      <c r="M43" s="61">
        <v>0</v>
      </c>
      <c r="N43" s="61">
        <f>M43+L43</f>
        <v>40</v>
      </c>
      <c r="O43" s="4">
        <v>5</v>
      </c>
      <c r="P43" s="10">
        <f>N43*O43</f>
        <v>200</v>
      </c>
      <c r="Q43" s="11">
        <f t="shared" si="11"/>
        <v>5</v>
      </c>
      <c r="R43" s="12">
        <f t="shared" si="11"/>
        <v>0</v>
      </c>
      <c r="S43" s="10">
        <f t="shared" si="11"/>
        <v>25</v>
      </c>
      <c r="T43" s="135" t="s">
        <v>164</v>
      </c>
      <c r="U43" s="147"/>
    </row>
    <row r="44" spans="1:21" s="54" customFormat="1" ht="13.5" customHeight="1" thickBot="1" x14ac:dyDescent="0.25">
      <c r="A44" s="202" t="s">
        <v>195</v>
      </c>
      <c r="B44" s="200"/>
      <c r="C44" s="200"/>
      <c r="D44" s="200"/>
      <c r="E44" s="200"/>
      <c r="F44" s="200"/>
      <c r="G44" s="200"/>
      <c r="H44" s="201"/>
      <c r="I44" s="200" t="s">
        <v>195</v>
      </c>
      <c r="J44" s="200"/>
      <c r="K44" s="200"/>
      <c r="L44" s="200"/>
      <c r="M44" s="200"/>
      <c r="N44" s="200"/>
      <c r="O44" s="200"/>
      <c r="P44" s="200"/>
      <c r="Q44" s="200"/>
      <c r="R44" s="200"/>
      <c r="S44" s="200"/>
      <c r="T44" s="201"/>
      <c r="U44" s="147"/>
    </row>
    <row r="45" spans="1:21" s="54" customFormat="1" ht="48.95" customHeight="1" thickBot="1" x14ac:dyDescent="0.25">
      <c r="A45" s="58" t="s">
        <v>107</v>
      </c>
      <c r="B45" s="77" t="s">
        <v>108</v>
      </c>
      <c r="C45" s="35"/>
      <c r="D45" s="25"/>
      <c r="E45" s="25"/>
      <c r="F45" s="25"/>
      <c r="G45" s="25"/>
      <c r="H45" s="19"/>
      <c r="I45" s="58" t="s">
        <v>107</v>
      </c>
      <c r="J45" s="77" t="s">
        <v>208</v>
      </c>
      <c r="K45" s="9" t="s">
        <v>110</v>
      </c>
      <c r="L45" s="61">
        <v>2.5</v>
      </c>
      <c r="M45" s="61">
        <v>0.53</v>
      </c>
      <c r="N45" s="61">
        <f t="shared" ref="N45" si="14">L45+M45</f>
        <v>3.0300000000000002</v>
      </c>
      <c r="O45" s="4">
        <v>51920</v>
      </c>
      <c r="P45" s="10">
        <f>N45*O45</f>
        <v>157317.6</v>
      </c>
      <c r="Q45" s="11">
        <f>L45-D46</f>
        <v>0.74</v>
      </c>
      <c r="R45" s="168">
        <f>O45-G46</f>
        <v>0</v>
      </c>
      <c r="S45" s="10">
        <f>P45-H46</f>
        <v>46208.800000000003</v>
      </c>
      <c r="T45" s="5" t="s">
        <v>210</v>
      </c>
      <c r="U45" s="147"/>
    </row>
    <row r="46" spans="1:21" s="54" customFormat="1" ht="35.1" customHeight="1" x14ac:dyDescent="0.2">
      <c r="A46" s="68" t="s">
        <v>109</v>
      </c>
      <c r="B46" s="69" t="s">
        <v>118</v>
      </c>
      <c r="C46" s="69" t="s">
        <v>110</v>
      </c>
      <c r="D46" s="76">
        <v>1.76</v>
      </c>
      <c r="E46" s="76">
        <v>0.38</v>
      </c>
      <c r="F46" s="76">
        <f t="shared" ref="F46:F47" si="15">E46+D46</f>
        <v>2.14</v>
      </c>
      <c r="G46" s="101">
        <v>51920</v>
      </c>
      <c r="H46" s="97">
        <f>F46*G46</f>
        <v>111108.8</v>
      </c>
      <c r="I46" s="68"/>
      <c r="J46" s="69" t="s">
        <v>215</v>
      </c>
      <c r="K46" s="69"/>
      <c r="L46" s="70"/>
      <c r="M46" s="70"/>
      <c r="N46" s="70"/>
      <c r="O46" s="101"/>
      <c r="P46" s="97"/>
      <c r="Q46" s="127"/>
      <c r="R46" s="101"/>
      <c r="S46" s="97"/>
      <c r="T46" s="130" t="s">
        <v>203</v>
      </c>
      <c r="U46" s="147"/>
    </row>
    <row r="47" spans="1:21" s="54" customFormat="1" ht="33.950000000000003" customHeight="1" x14ac:dyDescent="0.2">
      <c r="A47" s="68" t="s">
        <v>111</v>
      </c>
      <c r="B47" s="69" t="s">
        <v>119</v>
      </c>
      <c r="C47" s="69" t="s">
        <v>113</v>
      </c>
      <c r="D47" s="76">
        <v>0.66</v>
      </c>
      <c r="E47" s="76">
        <v>0.14000000000000001</v>
      </c>
      <c r="F47" s="70">
        <f t="shared" si="15"/>
        <v>0.8</v>
      </c>
      <c r="G47" s="101">
        <v>3400</v>
      </c>
      <c r="H47" s="97">
        <f t="shared" ref="H47" si="16">F47*G47</f>
        <v>2720</v>
      </c>
      <c r="I47" s="68"/>
      <c r="J47" s="69" t="s">
        <v>162</v>
      </c>
      <c r="K47" s="69"/>
      <c r="L47" s="70"/>
      <c r="M47" s="70"/>
      <c r="N47" s="70"/>
      <c r="O47" s="101"/>
      <c r="P47" s="97"/>
      <c r="Q47" s="127">
        <f t="shared" ref="Q47:Q48" si="17">N47-F47</f>
        <v>-0.8</v>
      </c>
      <c r="R47" s="101">
        <f t="shared" ref="R47:R48" si="18">O47-G47</f>
        <v>-3400</v>
      </c>
      <c r="S47" s="97">
        <f t="shared" ref="S47:S48" si="19">P47-H47</f>
        <v>-2720</v>
      </c>
      <c r="T47" s="130" t="s">
        <v>163</v>
      </c>
      <c r="U47" s="147"/>
    </row>
    <row r="48" spans="1:21" s="54" customFormat="1" ht="33.950000000000003" customHeight="1" thickBot="1" x14ac:dyDescent="0.25">
      <c r="A48" s="68" t="s">
        <v>112</v>
      </c>
      <c r="B48" s="166" t="s">
        <v>120</v>
      </c>
      <c r="C48" s="69" t="s">
        <v>113</v>
      </c>
      <c r="D48" s="76">
        <v>1.1100000000000001</v>
      </c>
      <c r="E48" s="76">
        <v>0.24</v>
      </c>
      <c r="F48" s="76">
        <f>E48+D48</f>
        <v>1.35</v>
      </c>
      <c r="G48" s="101">
        <v>3400</v>
      </c>
      <c r="H48" s="97">
        <f>F48*G48</f>
        <v>4590</v>
      </c>
      <c r="I48" s="68"/>
      <c r="J48" s="69" t="s">
        <v>162</v>
      </c>
      <c r="K48" s="69"/>
      <c r="L48" s="70"/>
      <c r="M48" s="70"/>
      <c r="N48" s="70"/>
      <c r="O48" s="101"/>
      <c r="P48" s="97"/>
      <c r="Q48" s="127">
        <f t="shared" si="17"/>
        <v>-1.35</v>
      </c>
      <c r="R48" s="101">
        <f t="shared" si="18"/>
        <v>-3400</v>
      </c>
      <c r="S48" s="97">
        <f t="shared" si="19"/>
        <v>-4590</v>
      </c>
      <c r="T48" s="130" t="s">
        <v>163</v>
      </c>
      <c r="U48" s="147"/>
    </row>
    <row r="49" spans="1:21" s="54" customFormat="1" ht="49.5" customHeight="1" thickBot="1" x14ac:dyDescent="0.25">
      <c r="A49" s="58" t="s">
        <v>114</v>
      </c>
      <c r="B49" s="77" t="s">
        <v>150</v>
      </c>
      <c r="C49" s="35"/>
      <c r="D49" s="25"/>
      <c r="E49" s="25"/>
      <c r="F49" s="25"/>
      <c r="G49" s="25"/>
      <c r="H49" s="19"/>
      <c r="I49" s="58" t="s">
        <v>114</v>
      </c>
      <c r="J49" s="77" t="s">
        <v>209</v>
      </c>
      <c r="K49" s="9" t="s">
        <v>110</v>
      </c>
      <c r="L49" s="61">
        <v>4.5</v>
      </c>
      <c r="M49" s="61">
        <v>0.95</v>
      </c>
      <c r="N49" s="61">
        <f>L49+M49</f>
        <v>5.45</v>
      </c>
      <c r="O49" s="4">
        <v>242</v>
      </c>
      <c r="P49" s="10">
        <f>N49*O49</f>
        <v>1318.9</v>
      </c>
      <c r="Q49" s="11">
        <f>L49-D50</f>
        <v>0.5299999999999998</v>
      </c>
      <c r="R49" s="12">
        <f>O49-G50</f>
        <v>0</v>
      </c>
      <c r="S49" s="10">
        <f>P49-H50</f>
        <v>157.30000000000018</v>
      </c>
      <c r="T49" s="13" t="s">
        <v>211</v>
      </c>
      <c r="U49" s="147"/>
    </row>
    <row r="50" spans="1:21" s="54" customFormat="1" ht="39" customHeight="1" thickBot="1" x14ac:dyDescent="0.25">
      <c r="A50" s="71" t="s">
        <v>115</v>
      </c>
      <c r="B50" s="9" t="s">
        <v>118</v>
      </c>
      <c r="C50" s="9" t="s">
        <v>110</v>
      </c>
      <c r="D50" s="4">
        <v>3.97</v>
      </c>
      <c r="E50" s="4">
        <v>0.83</v>
      </c>
      <c r="F50" s="61">
        <f>E50+D50</f>
        <v>4.8</v>
      </c>
      <c r="G50" s="4">
        <v>242</v>
      </c>
      <c r="H50" s="10">
        <f>G50*F50</f>
        <v>1161.5999999999999</v>
      </c>
      <c r="I50" s="144"/>
      <c r="J50" s="88" t="s">
        <v>206</v>
      </c>
      <c r="K50" s="112"/>
      <c r="L50" s="113"/>
      <c r="M50" s="113"/>
      <c r="N50" s="113"/>
      <c r="O50" s="114"/>
      <c r="P50" s="115"/>
      <c r="Q50" s="136"/>
      <c r="R50" s="137"/>
      <c r="S50" s="115"/>
      <c r="T50" s="130" t="s">
        <v>204</v>
      </c>
      <c r="U50" s="147"/>
    </row>
    <row r="51" spans="1:21" s="54" customFormat="1" ht="13.5" customHeight="1" thickBot="1" x14ac:dyDescent="0.25">
      <c r="A51" s="202" t="s">
        <v>136</v>
      </c>
      <c r="B51" s="200"/>
      <c r="C51" s="200"/>
      <c r="D51" s="200"/>
      <c r="E51" s="200"/>
      <c r="F51" s="200"/>
      <c r="G51" s="200"/>
      <c r="H51" s="201"/>
      <c r="I51" s="200" t="s">
        <v>136</v>
      </c>
      <c r="J51" s="200"/>
      <c r="K51" s="200"/>
      <c r="L51" s="200"/>
      <c r="M51" s="200"/>
      <c r="N51" s="200"/>
      <c r="O51" s="200"/>
      <c r="P51" s="200"/>
      <c r="Q51" s="200"/>
      <c r="R51" s="200"/>
      <c r="S51" s="200"/>
      <c r="T51" s="201"/>
      <c r="U51" s="147"/>
    </row>
    <row r="52" spans="1:21" s="54" customFormat="1" ht="40.5" customHeight="1" thickBot="1" x14ac:dyDescent="0.25">
      <c r="A52" s="58" t="s">
        <v>40</v>
      </c>
      <c r="B52" s="77" t="s">
        <v>137</v>
      </c>
      <c r="C52" s="9" t="s">
        <v>42</v>
      </c>
      <c r="D52" s="61">
        <v>45</v>
      </c>
      <c r="E52" s="61">
        <v>5.4</v>
      </c>
      <c r="F52" s="61">
        <f>E52+D52</f>
        <v>50.4</v>
      </c>
      <c r="G52" s="4">
        <v>5</v>
      </c>
      <c r="H52" s="10">
        <f>F52*G52</f>
        <v>252</v>
      </c>
      <c r="I52" s="71" t="s">
        <v>40</v>
      </c>
      <c r="J52" s="9" t="s">
        <v>137</v>
      </c>
      <c r="K52" s="9" t="s">
        <v>42</v>
      </c>
      <c r="L52" s="61">
        <v>50</v>
      </c>
      <c r="M52" s="61">
        <v>6</v>
      </c>
      <c r="N52" s="61">
        <f t="shared" ref="N52:N56" si="20">M52+L52</f>
        <v>56</v>
      </c>
      <c r="O52" s="4">
        <v>5</v>
      </c>
      <c r="P52" s="10">
        <f>N52*O52</f>
        <v>280</v>
      </c>
      <c r="Q52" s="11">
        <f>N52-F52</f>
        <v>5.6000000000000014</v>
      </c>
      <c r="R52" s="12">
        <f>O52-G52</f>
        <v>0</v>
      </c>
      <c r="S52" s="10">
        <f t="shared" ref="S52:S54" si="21">P52-H52</f>
        <v>28</v>
      </c>
      <c r="T52" s="13" t="s">
        <v>168</v>
      </c>
      <c r="U52" s="147"/>
    </row>
    <row r="53" spans="1:21" s="54" customFormat="1" ht="13.5" thickBot="1" x14ac:dyDescent="0.25">
      <c r="A53" s="58" t="s">
        <v>41</v>
      </c>
      <c r="B53" s="77" t="s">
        <v>117</v>
      </c>
      <c r="C53" s="35"/>
      <c r="D53" s="25"/>
      <c r="E53" s="25"/>
      <c r="F53" s="14"/>
      <c r="G53" s="25"/>
      <c r="H53" s="19"/>
      <c r="I53" s="58" t="s">
        <v>41</v>
      </c>
      <c r="J53" s="77" t="s">
        <v>117</v>
      </c>
      <c r="K53" s="35"/>
      <c r="L53" s="14"/>
      <c r="M53" s="14"/>
      <c r="N53" s="14"/>
      <c r="O53" s="25"/>
      <c r="P53" s="19"/>
      <c r="Q53" s="28"/>
      <c r="R53" s="29"/>
      <c r="S53" s="19"/>
      <c r="T53" s="30"/>
      <c r="U53" s="147"/>
    </row>
    <row r="54" spans="1:21" s="54" customFormat="1" ht="57.6" customHeight="1" thickBot="1" x14ac:dyDescent="0.25">
      <c r="A54" s="71" t="s">
        <v>138</v>
      </c>
      <c r="B54" s="9" t="s">
        <v>139</v>
      </c>
      <c r="C54" s="9" t="s">
        <v>103</v>
      </c>
      <c r="D54" s="4">
        <v>20.66</v>
      </c>
      <c r="E54" s="4">
        <v>4.34</v>
      </c>
      <c r="F54" s="61">
        <f>E54+D54</f>
        <v>25</v>
      </c>
      <c r="G54" s="4">
        <v>20</v>
      </c>
      <c r="H54" s="10">
        <f>G54*F54</f>
        <v>500</v>
      </c>
      <c r="I54" s="71" t="s">
        <v>138</v>
      </c>
      <c r="J54" s="9" t="s">
        <v>139</v>
      </c>
      <c r="K54" s="9" t="s">
        <v>103</v>
      </c>
      <c r="L54" s="61">
        <v>23.3</v>
      </c>
      <c r="M54" s="61">
        <v>4.8899999999999997</v>
      </c>
      <c r="N54" s="61">
        <f t="shared" si="20"/>
        <v>28.19</v>
      </c>
      <c r="O54" s="4">
        <v>20</v>
      </c>
      <c r="P54" s="10">
        <f>N54*O54</f>
        <v>563.80000000000007</v>
      </c>
      <c r="Q54" s="11">
        <f t="shared" ref="Q54:R56" si="22">N54-F54</f>
        <v>3.1900000000000013</v>
      </c>
      <c r="R54" s="12">
        <f t="shared" si="22"/>
        <v>0</v>
      </c>
      <c r="S54" s="10">
        <f t="shared" si="21"/>
        <v>63.800000000000068</v>
      </c>
      <c r="T54" s="13" t="s">
        <v>168</v>
      </c>
      <c r="U54" s="147"/>
    </row>
    <row r="55" spans="1:21" s="54" customFormat="1" ht="45.6" customHeight="1" thickBot="1" x14ac:dyDescent="0.25">
      <c r="A55" s="71" t="s">
        <v>140</v>
      </c>
      <c r="B55" s="9" t="s">
        <v>142</v>
      </c>
      <c r="C55" s="9" t="s">
        <v>104</v>
      </c>
      <c r="D55" s="4">
        <v>148.76</v>
      </c>
      <c r="E55" s="4">
        <v>31.24</v>
      </c>
      <c r="F55" s="61">
        <f>E55+D55</f>
        <v>180</v>
      </c>
      <c r="G55" s="4">
        <v>5</v>
      </c>
      <c r="H55" s="10">
        <f>G55*F55</f>
        <v>900</v>
      </c>
      <c r="I55" s="71" t="s">
        <v>140</v>
      </c>
      <c r="J55" s="9" t="s">
        <v>142</v>
      </c>
      <c r="K55" s="9" t="s">
        <v>104</v>
      </c>
      <c r="L55" s="61">
        <v>157</v>
      </c>
      <c r="M55" s="61">
        <v>32.97</v>
      </c>
      <c r="N55" s="61">
        <f t="shared" si="20"/>
        <v>189.97</v>
      </c>
      <c r="O55" s="4">
        <v>5</v>
      </c>
      <c r="P55" s="10">
        <f>N55*O55</f>
        <v>949.85</v>
      </c>
      <c r="Q55" s="11">
        <f t="shared" si="22"/>
        <v>9.9699999999999989</v>
      </c>
      <c r="R55" s="12">
        <f t="shared" si="22"/>
        <v>0</v>
      </c>
      <c r="S55" s="10">
        <f>P55-H55</f>
        <v>49.850000000000023</v>
      </c>
      <c r="T55" s="13" t="s">
        <v>168</v>
      </c>
      <c r="U55" s="147"/>
    </row>
    <row r="56" spans="1:21" s="54" customFormat="1" ht="58.5" customHeight="1" thickBot="1" x14ac:dyDescent="0.25">
      <c r="A56" s="71" t="s">
        <v>141</v>
      </c>
      <c r="B56" s="9" t="s">
        <v>143</v>
      </c>
      <c r="C56" s="9" t="s">
        <v>104</v>
      </c>
      <c r="D56" s="61">
        <v>140.5</v>
      </c>
      <c r="E56" s="61">
        <v>29.5</v>
      </c>
      <c r="F56" s="61">
        <f>E56+D56</f>
        <v>170</v>
      </c>
      <c r="G56" s="4">
        <v>5</v>
      </c>
      <c r="H56" s="10">
        <f>G56*F56</f>
        <v>850</v>
      </c>
      <c r="I56" s="71" t="s">
        <v>141</v>
      </c>
      <c r="J56" s="9" t="s">
        <v>143</v>
      </c>
      <c r="K56" s="9" t="s">
        <v>104</v>
      </c>
      <c r="L56" s="61">
        <v>146.19999999999999</v>
      </c>
      <c r="M56" s="61">
        <v>30.7</v>
      </c>
      <c r="N56" s="61">
        <f t="shared" si="20"/>
        <v>176.89999999999998</v>
      </c>
      <c r="O56" s="4">
        <v>5</v>
      </c>
      <c r="P56" s="10">
        <f>N56*O56</f>
        <v>884.49999999999989</v>
      </c>
      <c r="Q56" s="11">
        <f t="shared" si="22"/>
        <v>6.8999999999999773</v>
      </c>
      <c r="R56" s="12">
        <f t="shared" si="22"/>
        <v>0</v>
      </c>
      <c r="S56" s="10">
        <f>P56-H56</f>
        <v>34.499999999999886</v>
      </c>
      <c r="T56" s="13" t="s">
        <v>168</v>
      </c>
      <c r="U56" s="147"/>
    </row>
    <row r="57" spans="1:21" s="158" customFormat="1" ht="13.5" thickBot="1" x14ac:dyDescent="0.25">
      <c r="A57" s="197" t="s">
        <v>194</v>
      </c>
      <c r="B57" s="198"/>
      <c r="C57" s="198"/>
      <c r="D57" s="198"/>
      <c r="E57" s="198"/>
      <c r="F57" s="198"/>
      <c r="G57" s="198"/>
      <c r="H57" s="199"/>
      <c r="I57" s="197" t="s">
        <v>167</v>
      </c>
      <c r="J57" s="198"/>
      <c r="K57" s="198"/>
      <c r="L57" s="198"/>
      <c r="M57" s="198"/>
      <c r="N57" s="198"/>
      <c r="O57" s="198"/>
      <c r="P57" s="198"/>
      <c r="Q57" s="198"/>
      <c r="R57" s="198"/>
      <c r="S57" s="198"/>
      <c r="T57" s="199"/>
      <c r="U57" s="157"/>
    </row>
    <row r="58" spans="1:21" s="54" customFormat="1" ht="22.5" customHeight="1" thickBot="1" x14ac:dyDescent="0.25">
      <c r="A58" s="87" t="s">
        <v>72</v>
      </c>
      <c r="B58" s="77" t="s">
        <v>43</v>
      </c>
      <c r="C58" s="56"/>
      <c r="D58" s="14"/>
      <c r="E58" s="14"/>
      <c r="F58" s="25"/>
      <c r="G58" s="25"/>
      <c r="H58" s="19"/>
      <c r="I58" s="116" t="s">
        <v>105</v>
      </c>
      <c r="J58" s="77" t="s">
        <v>180</v>
      </c>
      <c r="K58" s="9"/>
      <c r="L58" s="61"/>
      <c r="M58" s="61"/>
      <c r="N58" s="4"/>
      <c r="O58" s="4"/>
      <c r="P58" s="10"/>
      <c r="Q58" s="11"/>
      <c r="R58" s="12"/>
      <c r="S58" s="10"/>
      <c r="T58" s="10"/>
      <c r="U58" s="147"/>
    </row>
    <row r="59" spans="1:21" s="54" customFormat="1" ht="36.75" customHeight="1" x14ac:dyDescent="0.2">
      <c r="A59" s="167" t="s">
        <v>81</v>
      </c>
      <c r="B59" s="88" t="s">
        <v>106</v>
      </c>
      <c r="C59" s="88" t="s">
        <v>44</v>
      </c>
      <c r="D59" s="86">
        <v>1.83</v>
      </c>
      <c r="E59" s="86">
        <v>0.38</v>
      </c>
      <c r="F59" s="86">
        <f>E59+D59</f>
        <v>2.21</v>
      </c>
      <c r="G59" s="102">
        <v>5306</v>
      </c>
      <c r="H59" s="100">
        <f>G59*F59</f>
        <v>11726.26</v>
      </c>
      <c r="I59" s="117" t="s">
        <v>81</v>
      </c>
      <c r="J59" s="79" t="s">
        <v>178</v>
      </c>
      <c r="K59" s="79" t="s">
        <v>44</v>
      </c>
      <c r="L59" s="80">
        <v>2.31</v>
      </c>
      <c r="M59" s="80">
        <v>0.49</v>
      </c>
      <c r="N59" s="80">
        <f>M59+L59</f>
        <v>2.8</v>
      </c>
      <c r="O59" s="104">
        <v>5306</v>
      </c>
      <c r="P59" s="118">
        <f>N59*O59</f>
        <v>14856.8</v>
      </c>
      <c r="Q59" s="129">
        <f>N59-F59</f>
        <v>0.58999999999999986</v>
      </c>
      <c r="R59" s="104">
        <f>O59-G59</f>
        <v>0</v>
      </c>
      <c r="S59" s="98">
        <f>P59-H59</f>
        <v>3130.5399999999991</v>
      </c>
      <c r="T59" s="138" t="s">
        <v>168</v>
      </c>
      <c r="U59" s="147"/>
    </row>
    <row r="60" spans="1:21" s="54" customFormat="1" ht="37.5" customHeight="1" thickBot="1" x14ac:dyDescent="0.25">
      <c r="A60" s="83" t="s">
        <v>82</v>
      </c>
      <c r="B60" s="84" t="s">
        <v>68</v>
      </c>
      <c r="C60" s="84" t="s">
        <v>44</v>
      </c>
      <c r="D60" s="85">
        <v>1.38</v>
      </c>
      <c r="E60" s="85">
        <v>0.28999999999999998</v>
      </c>
      <c r="F60" s="90">
        <f>E60+D60</f>
        <v>1.67</v>
      </c>
      <c r="G60" s="103">
        <v>1664</v>
      </c>
      <c r="H60" s="99">
        <f>F60*G60</f>
        <v>2778.88</v>
      </c>
      <c r="I60" s="89" t="s">
        <v>82</v>
      </c>
      <c r="J60" s="84" t="s">
        <v>175</v>
      </c>
      <c r="K60" s="84" t="s">
        <v>44</v>
      </c>
      <c r="L60" s="85">
        <v>1.48</v>
      </c>
      <c r="M60" s="85">
        <v>0.31</v>
      </c>
      <c r="N60" s="85">
        <f>M60+L60</f>
        <v>1.79</v>
      </c>
      <c r="O60" s="103">
        <v>1664</v>
      </c>
      <c r="P60" s="119">
        <f>N60*O60</f>
        <v>2978.56</v>
      </c>
      <c r="Q60" s="139">
        <f t="shared" ref="Q60:S60" si="23">N60-F60</f>
        <v>0.12000000000000011</v>
      </c>
      <c r="R60" s="122">
        <f t="shared" si="23"/>
        <v>0</v>
      </c>
      <c r="S60" s="140">
        <f t="shared" si="23"/>
        <v>199.67999999999984</v>
      </c>
      <c r="T60" s="141" t="s">
        <v>164</v>
      </c>
      <c r="U60" s="147"/>
    </row>
    <row r="61" spans="1:21" s="54" customFormat="1" ht="27" customHeight="1" thickBot="1" x14ac:dyDescent="0.25">
      <c r="A61" s="87" t="s">
        <v>73</v>
      </c>
      <c r="B61" s="77" t="s">
        <v>45</v>
      </c>
      <c r="C61" s="35"/>
      <c r="D61" s="14"/>
      <c r="E61" s="14"/>
      <c r="F61" s="25"/>
      <c r="G61" s="25"/>
      <c r="H61" s="19"/>
      <c r="I61" s="116" t="s">
        <v>73</v>
      </c>
      <c r="J61" s="77" t="s">
        <v>179</v>
      </c>
      <c r="K61" s="146"/>
      <c r="L61" s="61"/>
      <c r="M61" s="61"/>
      <c r="N61" s="61"/>
      <c r="O61" s="4"/>
      <c r="P61" s="10"/>
      <c r="Q61" s="11"/>
      <c r="R61" s="12"/>
      <c r="S61" s="10"/>
      <c r="T61" s="13"/>
      <c r="U61" s="147"/>
    </row>
    <row r="62" spans="1:21" s="54" customFormat="1" ht="36" customHeight="1" x14ac:dyDescent="0.2">
      <c r="A62" s="91" t="s">
        <v>77</v>
      </c>
      <c r="B62" s="79" t="s">
        <v>116</v>
      </c>
      <c r="C62" s="79" t="s">
        <v>44</v>
      </c>
      <c r="D62" s="80">
        <v>1.99</v>
      </c>
      <c r="E62" s="80">
        <v>0.42</v>
      </c>
      <c r="F62" s="80">
        <f>E62+D62</f>
        <v>2.41</v>
      </c>
      <c r="G62" s="104">
        <v>5300</v>
      </c>
      <c r="H62" s="98">
        <f>G62*F62</f>
        <v>12773</v>
      </c>
      <c r="I62" s="91" t="s">
        <v>77</v>
      </c>
      <c r="J62" s="79" t="s">
        <v>174</v>
      </c>
      <c r="K62" s="79" t="s">
        <v>44</v>
      </c>
      <c r="L62" s="80">
        <v>2.3199999999999998</v>
      </c>
      <c r="M62" s="80">
        <v>0.49</v>
      </c>
      <c r="N62" s="80">
        <f>M62+L62</f>
        <v>2.8099999999999996</v>
      </c>
      <c r="O62" s="104">
        <v>5300</v>
      </c>
      <c r="P62" s="118">
        <f>N62*O62</f>
        <v>14892.999999999998</v>
      </c>
      <c r="Q62" s="129">
        <f t="shared" ref="Q62:S63" si="24">N62-F62</f>
        <v>0.39999999999999947</v>
      </c>
      <c r="R62" s="104">
        <f t="shared" si="24"/>
        <v>0</v>
      </c>
      <c r="S62" s="98">
        <f t="shared" si="24"/>
        <v>2119.9999999999982</v>
      </c>
      <c r="T62" s="138" t="s">
        <v>164</v>
      </c>
      <c r="U62" s="147"/>
    </row>
    <row r="63" spans="1:21" s="54" customFormat="1" ht="36.6" customHeight="1" x14ac:dyDescent="0.2">
      <c r="A63" s="92" t="s">
        <v>78</v>
      </c>
      <c r="B63" s="69" t="s">
        <v>69</v>
      </c>
      <c r="C63" s="69" t="s">
        <v>44</v>
      </c>
      <c r="D63" s="70">
        <v>1.19</v>
      </c>
      <c r="E63" s="70">
        <v>0.25</v>
      </c>
      <c r="F63" s="70">
        <f>E63+D63</f>
        <v>1.44</v>
      </c>
      <c r="G63" s="76">
        <v>595</v>
      </c>
      <c r="H63" s="97">
        <f>F63*G63</f>
        <v>856.8</v>
      </c>
      <c r="I63" s="92" t="s">
        <v>78</v>
      </c>
      <c r="J63" s="69" t="s">
        <v>183</v>
      </c>
      <c r="K63" s="69" t="s">
        <v>44</v>
      </c>
      <c r="L63" s="70">
        <v>1.28</v>
      </c>
      <c r="M63" s="70">
        <v>0.27</v>
      </c>
      <c r="N63" s="70">
        <f>M63+L63</f>
        <v>1.55</v>
      </c>
      <c r="O63" s="76">
        <v>595</v>
      </c>
      <c r="P63" s="120">
        <f>N63*O63</f>
        <v>922.25</v>
      </c>
      <c r="Q63" s="127">
        <f t="shared" si="24"/>
        <v>0.1100000000000001</v>
      </c>
      <c r="R63" s="101">
        <f t="shared" si="24"/>
        <v>0</v>
      </c>
      <c r="S63" s="97">
        <f t="shared" si="24"/>
        <v>65.450000000000045</v>
      </c>
      <c r="T63" s="3" t="s">
        <v>164</v>
      </c>
      <c r="U63" s="147"/>
    </row>
    <row r="64" spans="1:21" s="54" customFormat="1" ht="37.5" customHeight="1" x14ac:dyDescent="0.2">
      <c r="A64" s="68" t="s">
        <v>79</v>
      </c>
      <c r="B64" s="69" t="s">
        <v>70</v>
      </c>
      <c r="C64" s="69" t="s">
        <v>44</v>
      </c>
      <c r="D64" s="70">
        <v>1.5</v>
      </c>
      <c r="E64" s="70">
        <v>0.32</v>
      </c>
      <c r="F64" s="76">
        <f>E64+D64</f>
        <v>1.82</v>
      </c>
      <c r="G64" s="76">
        <v>441</v>
      </c>
      <c r="H64" s="97">
        <f>F64*G64</f>
        <v>802.62</v>
      </c>
      <c r="I64" s="68" t="s">
        <v>79</v>
      </c>
      <c r="J64" s="69" t="s">
        <v>184</v>
      </c>
      <c r="K64" s="69" t="s">
        <v>44</v>
      </c>
      <c r="L64" s="70">
        <v>1.58</v>
      </c>
      <c r="M64" s="70">
        <v>0.33</v>
      </c>
      <c r="N64" s="70">
        <f>M64+L64</f>
        <v>1.9100000000000001</v>
      </c>
      <c r="O64" s="76">
        <v>441</v>
      </c>
      <c r="P64" s="120">
        <f>N64*O64</f>
        <v>842.31000000000006</v>
      </c>
      <c r="Q64" s="127">
        <f t="shared" ref="Q64:S64" si="25">N64-F64</f>
        <v>9.000000000000008E-2</v>
      </c>
      <c r="R64" s="101">
        <f t="shared" si="25"/>
        <v>0</v>
      </c>
      <c r="S64" s="97">
        <f t="shared" si="25"/>
        <v>39.690000000000055</v>
      </c>
      <c r="T64" s="141" t="s">
        <v>168</v>
      </c>
      <c r="U64" s="147"/>
    </row>
    <row r="65" spans="1:22" s="54" customFormat="1" ht="66" customHeight="1" thickBot="1" x14ac:dyDescent="0.25">
      <c r="A65" s="167" t="s">
        <v>86</v>
      </c>
      <c r="B65" s="88" t="s">
        <v>121</v>
      </c>
      <c r="C65" s="88" t="s">
        <v>44</v>
      </c>
      <c r="D65" s="86">
        <v>3.81</v>
      </c>
      <c r="E65" s="86">
        <v>0.8</v>
      </c>
      <c r="F65" s="86">
        <f>E65+D65</f>
        <v>4.6100000000000003</v>
      </c>
      <c r="G65" s="102">
        <v>1500</v>
      </c>
      <c r="H65" s="100">
        <f>G65*F65</f>
        <v>6915.0000000000009</v>
      </c>
      <c r="I65" s="121" t="s">
        <v>86</v>
      </c>
      <c r="J65" s="94" t="s">
        <v>173</v>
      </c>
      <c r="K65" s="94" t="s">
        <v>44</v>
      </c>
      <c r="L65" s="95">
        <v>3.81</v>
      </c>
      <c r="M65" s="95">
        <v>0.8</v>
      </c>
      <c r="N65" s="95">
        <f>M65+L65</f>
        <v>4.6100000000000003</v>
      </c>
      <c r="O65" s="122">
        <v>1500</v>
      </c>
      <c r="P65" s="123">
        <f>N65*O65</f>
        <v>6915.0000000000009</v>
      </c>
      <c r="Q65" s="139">
        <f>N65-F65</f>
        <v>0</v>
      </c>
      <c r="R65" s="122">
        <f>O65-G65</f>
        <v>0</v>
      </c>
      <c r="S65" s="140">
        <f>P65-H65</f>
        <v>0</v>
      </c>
      <c r="T65" s="141" t="s">
        <v>202</v>
      </c>
      <c r="U65" s="159"/>
    </row>
    <row r="66" spans="1:22" s="54" customFormat="1" ht="13.5" thickBot="1" x14ac:dyDescent="0.25">
      <c r="A66" s="71" t="s">
        <v>76</v>
      </c>
      <c r="B66" s="77" t="s">
        <v>88</v>
      </c>
      <c r="C66" s="35"/>
      <c r="D66" s="14"/>
      <c r="E66" s="14"/>
      <c r="F66" s="25"/>
      <c r="G66" s="25"/>
      <c r="H66" s="19"/>
      <c r="I66" s="59" t="s">
        <v>76</v>
      </c>
      <c r="J66" s="77" t="s">
        <v>181</v>
      </c>
      <c r="K66" s="35"/>
      <c r="L66" s="14"/>
      <c r="M66" s="14"/>
      <c r="N66" s="14"/>
      <c r="O66" s="25"/>
      <c r="P66" s="19"/>
      <c r="Q66" s="28"/>
      <c r="R66" s="29"/>
      <c r="S66" s="19"/>
      <c r="T66" s="30"/>
      <c r="U66" s="147"/>
    </row>
    <row r="67" spans="1:22" s="54" customFormat="1" ht="61.5" customHeight="1" x14ac:dyDescent="0.2">
      <c r="A67" s="91" t="s">
        <v>83</v>
      </c>
      <c r="B67" s="79" t="s">
        <v>190</v>
      </c>
      <c r="C67" s="79" t="s">
        <v>85</v>
      </c>
      <c r="D67" s="80">
        <v>2.5099999999999998</v>
      </c>
      <c r="E67" s="80">
        <v>0.3</v>
      </c>
      <c r="F67" s="80">
        <f>E67+D67</f>
        <v>2.8099999999999996</v>
      </c>
      <c r="G67" s="105">
        <v>17644.68</v>
      </c>
      <c r="H67" s="106">
        <f>G67*F67</f>
        <v>49581.550799999997</v>
      </c>
      <c r="I67" s="92" t="s">
        <v>83</v>
      </c>
      <c r="J67" s="79" t="s">
        <v>189</v>
      </c>
      <c r="K67" s="79" t="s">
        <v>85</v>
      </c>
      <c r="L67" s="80">
        <v>3.49</v>
      </c>
      <c r="M67" s="80">
        <v>0.42</v>
      </c>
      <c r="N67" s="80">
        <f>M67+L67</f>
        <v>3.91</v>
      </c>
      <c r="O67" s="104">
        <v>4372</v>
      </c>
      <c r="P67" s="118">
        <f>N67*O67</f>
        <v>17094.52</v>
      </c>
      <c r="Q67" s="129">
        <f t="shared" ref="Q67:S68" si="26">N67-F67</f>
        <v>1.1000000000000005</v>
      </c>
      <c r="R67" s="105">
        <f>O67-G67</f>
        <v>-13272.68</v>
      </c>
      <c r="S67" s="98">
        <f t="shared" si="26"/>
        <v>-32487.030799999997</v>
      </c>
      <c r="T67" s="141" t="s">
        <v>193</v>
      </c>
      <c r="U67" s="147"/>
    </row>
    <row r="68" spans="1:22" s="54" customFormat="1" ht="42" customHeight="1" x14ac:dyDescent="0.2">
      <c r="A68" s="68" t="s">
        <v>84</v>
      </c>
      <c r="B68" s="69" t="s">
        <v>148</v>
      </c>
      <c r="C68" s="69" t="s">
        <v>85</v>
      </c>
      <c r="D68" s="70">
        <v>4.08</v>
      </c>
      <c r="E68" s="70">
        <v>0.86</v>
      </c>
      <c r="F68" s="76">
        <f>E68+D68</f>
        <v>4.9400000000000004</v>
      </c>
      <c r="G68" s="76">
        <v>2100</v>
      </c>
      <c r="H68" s="97">
        <f>G68*F68</f>
        <v>10374</v>
      </c>
      <c r="I68" s="68" t="s">
        <v>84</v>
      </c>
      <c r="J68" s="69" t="s">
        <v>187</v>
      </c>
      <c r="K68" s="69" t="s">
        <v>85</v>
      </c>
      <c r="L68" s="70">
        <v>4.28</v>
      </c>
      <c r="M68" s="70">
        <v>0.9</v>
      </c>
      <c r="N68" s="70">
        <f>M68+L68</f>
        <v>5.1800000000000006</v>
      </c>
      <c r="O68" s="101">
        <v>2100</v>
      </c>
      <c r="P68" s="120">
        <f>N68*O68</f>
        <v>10878.000000000002</v>
      </c>
      <c r="Q68" s="127">
        <f>N68-F68</f>
        <v>0.24000000000000021</v>
      </c>
      <c r="R68" s="101">
        <f>O68-G68</f>
        <v>0</v>
      </c>
      <c r="S68" s="97">
        <f t="shared" si="26"/>
        <v>504.00000000000182</v>
      </c>
      <c r="T68" s="141" t="s">
        <v>168</v>
      </c>
      <c r="U68" s="147"/>
    </row>
    <row r="69" spans="1:22" s="54" customFormat="1" ht="50.25" customHeight="1" thickBot="1" x14ac:dyDescent="0.25">
      <c r="A69" s="93"/>
      <c r="B69" s="94"/>
      <c r="C69" s="94"/>
      <c r="D69" s="86"/>
      <c r="E69" s="95"/>
      <c r="F69" s="95"/>
      <c r="G69" s="107"/>
      <c r="H69" s="100"/>
      <c r="I69" s="93" t="s">
        <v>170</v>
      </c>
      <c r="J69" s="94" t="s">
        <v>182</v>
      </c>
      <c r="K69" s="94" t="s">
        <v>85</v>
      </c>
      <c r="L69" s="95">
        <v>3.49</v>
      </c>
      <c r="M69" s="95">
        <v>0.73</v>
      </c>
      <c r="N69" s="95">
        <f>M69+L69</f>
        <v>4.2200000000000006</v>
      </c>
      <c r="O69" s="122">
        <v>13272</v>
      </c>
      <c r="P69" s="123">
        <f>O69*N69</f>
        <v>56007.840000000011</v>
      </c>
      <c r="Q69" s="139">
        <f>N69-F69</f>
        <v>4.2200000000000006</v>
      </c>
      <c r="R69" s="122">
        <f>O69-G69</f>
        <v>13272</v>
      </c>
      <c r="S69" s="140">
        <f>P69-H69</f>
        <v>56007.840000000011</v>
      </c>
      <c r="T69" s="142" t="s">
        <v>192</v>
      </c>
      <c r="U69" s="147"/>
    </row>
    <row r="70" spans="1:22" s="54" customFormat="1" ht="48.95" customHeight="1" thickBot="1" x14ac:dyDescent="0.25">
      <c r="A70" s="87" t="s">
        <v>74</v>
      </c>
      <c r="B70" s="77" t="s">
        <v>89</v>
      </c>
      <c r="C70" s="9"/>
      <c r="D70" s="14"/>
      <c r="E70" s="14"/>
      <c r="F70" s="25"/>
      <c r="G70" s="25"/>
      <c r="H70" s="19"/>
      <c r="I70" s="116" t="s">
        <v>74</v>
      </c>
      <c r="J70" s="77" t="s">
        <v>205</v>
      </c>
      <c r="K70" s="9" t="s">
        <v>147</v>
      </c>
      <c r="L70" s="61">
        <v>72.89</v>
      </c>
      <c r="M70" s="61">
        <v>15.31</v>
      </c>
      <c r="N70" s="61">
        <v>88.2</v>
      </c>
      <c r="O70" s="4">
        <v>612</v>
      </c>
      <c r="P70" s="10">
        <v>53978.400000000001</v>
      </c>
      <c r="Q70" s="11">
        <f>L70-D71</f>
        <v>1.0900000000000034</v>
      </c>
      <c r="R70" s="12">
        <f>O70-G71</f>
        <v>0</v>
      </c>
      <c r="S70" s="10">
        <f>P70-H71</f>
        <v>807.84000000000378</v>
      </c>
      <c r="T70" s="169" t="s">
        <v>216</v>
      </c>
      <c r="U70" s="147"/>
    </row>
    <row r="71" spans="1:22" s="54" customFormat="1" ht="39" customHeight="1" thickBot="1" x14ac:dyDescent="0.25">
      <c r="A71" s="87" t="s">
        <v>144</v>
      </c>
      <c r="B71" s="9" t="s">
        <v>148</v>
      </c>
      <c r="C71" s="9" t="s">
        <v>147</v>
      </c>
      <c r="D71" s="61">
        <v>71.8</v>
      </c>
      <c r="E71" s="61">
        <v>15.08</v>
      </c>
      <c r="F71" s="61">
        <f>E71+D71</f>
        <v>86.88</v>
      </c>
      <c r="G71" s="4">
        <v>612</v>
      </c>
      <c r="H71" s="10">
        <f>G71*F71</f>
        <v>53170.559999999998</v>
      </c>
      <c r="I71" s="87"/>
      <c r="J71" s="9" t="s">
        <v>212</v>
      </c>
      <c r="K71" s="9"/>
      <c r="L71" s="61"/>
      <c r="M71" s="61"/>
      <c r="N71" s="61"/>
      <c r="O71" s="4"/>
      <c r="P71" s="10"/>
      <c r="Q71" s="11"/>
      <c r="R71" s="12"/>
      <c r="S71" s="10"/>
      <c r="T71" s="143" t="s">
        <v>207</v>
      </c>
      <c r="U71" s="147"/>
    </row>
    <row r="72" spans="1:22" s="54" customFormat="1" ht="35.25" customHeight="1" thickBot="1" x14ac:dyDescent="0.25">
      <c r="A72" s="87" t="s">
        <v>145</v>
      </c>
      <c r="B72" s="9" t="s">
        <v>160</v>
      </c>
      <c r="C72" s="9" t="s">
        <v>44</v>
      </c>
      <c r="D72" s="61">
        <v>3.14</v>
      </c>
      <c r="E72" s="61">
        <v>0.38</v>
      </c>
      <c r="F72" s="61">
        <f>E72+D72</f>
        <v>3.52</v>
      </c>
      <c r="G72" s="12">
        <v>31493</v>
      </c>
      <c r="H72" s="10">
        <f>G72*F72</f>
        <v>110855.36</v>
      </c>
      <c r="I72" s="124"/>
      <c r="J72" s="9" t="s">
        <v>213</v>
      </c>
      <c r="K72" s="9"/>
      <c r="L72" s="61"/>
      <c r="M72" s="61"/>
      <c r="N72" s="61"/>
      <c r="O72" s="12"/>
      <c r="P72" s="10"/>
      <c r="Q72" s="11"/>
      <c r="R72" s="12"/>
      <c r="S72" s="10"/>
      <c r="T72" s="5" t="s">
        <v>197</v>
      </c>
      <c r="U72" s="147"/>
    </row>
    <row r="73" spans="1:22" s="54" customFormat="1" ht="13.5" thickBot="1" x14ac:dyDescent="0.25">
      <c r="A73" s="58" t="s">
        <v>75</v>
      </c>
      <c r="B73" s="77" t="s">
        <v>92</v>
      </c>
      <c r="C73" s="9"/>
      <c r="D73" s="61"/>
      <c r="E73" s="61"/>
      <c r="F73" s="4"/>
      <c r="G73" s="25"/>
      <c r="H73" s="19"/>
      <c r="I73" s="116" t="s">
        <v>75</v>
      </c>
      <c r="J73" s="77" t="s">
        <v>92</v>
      </c>
      <c r="K73" s="35"/>
      <c r="L73" s="14"/>
      <c r="M73" s="14"/>
      <c r="N73" s="14"/>
      <c r="O73" s="25"/>
      <c r="P73" s="19"/>
      <c r="Q73" s="28"/>
      <c r="R73" s="29"/>
      <c r="S73" s="10"/>
      <c r="T73" s="57"/>
      <c r="U73" s="147"/>
    </row>
    <row r="74" spans="1:22" s="54" customFormat="1" ht="41.25" customHeight="1" x14ac:dyDescent="0.2">
      <c r="A74" s="91" t="s">
        <v>146</v>
      </c>
      <c r="B74" s="79" t="s">
        <v>161</v>
      </c>
      <c r="C74" s="79" t="s">
        <v>44</v>
      </c>
      <c r="D74" s="80">
        <v>4.3899999999999997</v>
      </c>
      <c r="E74" s="80">
        <v>0.92</v>
      </c>
      <c r="F74" s="80">
        <f>E74+D74</f>
        <v>5.31</v>
      </c>
      <c r="G74" s="105">
        <v>800</v>
      </c>
      <c r="H74" s="106">
        <f>G74*F74</f>
        <v>4248</v>
      </c>
      <c r="I74" s="91" t="s">
        <v>146</v>
      </c>
      <c r="J74" s="79" t="s">
        <v>172</v>
      </c>
      <c r="K74" s="79" t="s">
        <v>44</v>
      </c>
      <c r="L74" s="80">
        <v>4.5599999999999996</v>
      </c>
      <c r="M74" s="80">
        <v>0.96</v>
      </c>
      <c r="N74" s="80">
        <f>L74+M74</f>
        <v>5.52</v>
      </c>
      <c r="O74" s="104">
        <v>800</v>
      </c>
      <c r="P74" s="118">
        <f>N74*O74</f>
        <v>4416</v>
      </c>
      <c r="Q74" s="129">
        <f t="shared" ref="Q74:S74" si="27">N74-F74</f>
        <v>0.20999999999999996</v>
      </c>
      <c r="R74" s="104">
        <f t="shared" si="27"/>
        <v>0</v>
      </c>
      <c r="S74" s="98">
        <f t="shared" si="27"/>
        <v>168</v>
      </c>
      <c r="T74" s="160" t="s">
        <v>168</v>
      </c>
      <c r="U74" s="147"/>
    </row>
    <row r="75" spans="1:22" s="54" customFormat="1" ht="69.75" customHeight="1" x14ac:dyDescent="0.2">
      <c r="A75" s="68"/>
      <c r="B75" s="69"/>
      <c r="C75" s="69"/>
      <c r="D75" s="70"/>
      <c r="E75" s="70"/>
      <c r="F75" s="76"/>
      <c r="G75" s="76"/>
      <c r="H75" s="97"/>
      <c r="I75" s="68" t="s">
        <v>165</v>
      </c>
      <c r="J75" s="69" t="s">
        <v>177</v>
      </c>
      <c r="K75" s="69" t="s">
        <v>44</v>
      </c>
      <c r="L75" s="70">
        <v>4.18</v>
      </c>
      <c r="M75" s="70">
        <v>0.5</v>
      </c>
      <c r="N75" s="70">
        <f>M75+L75</f>
        <v>4.68</v>
      </c>
      <c r="O75" s="101">
        <v>879</v>
      </c>
      <c r="P75" s="120">
        <f>O75*N75</f>
        <v>4113.7199999999993</v>
      </c>
      <c r="Q75" s="127">
        <f>N75-F72</f>
        <v>1.1599999999999997</v>
      </c>
      <c r="R75" s="101">
        <f>O75-G72</f>
        <v>-30614</v>
      </c>
      <c r="S75" s="97">
        <f>P75-H72</f>
        <v>-106741.64</v>
      </c>
      <c r="T75" s="142" t="s">
        <v>214</v>
      </c>
      <c r="U75" s="147"/>
    </row>
    <row r="76" spans="1:22" s="54" customFormat="1" ht="51" customHeight="1" thickBot="1" x14ac:dyDescent="0.25">
      <c r="A76" s="93"/>
      <c r="B76" s="94"/>
      <c r="C76" s="94"/>
      <c r="D76" s="86"/>
      <c r="E76" s="95"/>
      <c r="F76" s="95"/>
      <c r="G76" s="107"/>
      <c r="H76" s="100"/>
      <c r="I76" s="93" t="s">
        <v>171</v>
      </c>
      <c r="J76" s="94" t="s">
        <v>176</v>
      </c>
      <c r="K76" s="94" t="s">
        <v>44</v>
      </c>
      <c r="L76" s="95">
        <v>4.18</v>
      </c>
      <c r="M76" s="95">
        <v>0.88</v>
      </c>
      <c r="N76" s="95">
        <f>M76+L76</f>
        <v>5.0599999999999996</v>
      </c>
      <c r="O76" s="122">
        <v>4296</v>
      </c>
      <c r="P76" s="123">
        <f>O76*N76</f>
        <v>21737.759999999998</v>
      </c>
      <c r="Q76" s="139">
        <f>N76-F76</f>
        <v>5.0599999999999996</v>
      </c>
      <c r="R76" s="122">
        <f>O76-G76</f>
        <v>4296</v>
      </c>
      <c r="S76" s="140">
        <f t="shared" ref="S76" si="28">P76-H76</f>
        <v>21737.759999999998</v>
      </c>
      <c r="T76" s="156" t="s">
        <v>191</v>
      </c>
      <c r="U76" s="147"/>
    </row>
    <row r="77" spans="1:22" ht="16.149999999999999" customHeight="1" thickBot="1" x14ac:dyDescent="0.25">
      <c r="A77" s="186" t="s">
        <v>126</v>
      </c>
      <c r="B77" s="187"/>
      <c r="C77" s="187"/>
      <c r="D77" s="187"/>
      <c r="E77" s="187"/>
      <c r="F77" s="187"/>
      <c r="G77" s="187"/>
      <c r="H77" s="145">
        <f>ROUND(SUM(H15:H75),0)</f>
        <v>468056</v>
      </c>
      <c r="I77" s="37"/>
      <c r="J77" s="37"/>
      <c r="K77" s="37"/>
      <c r="L77" s="31"/>
      <c r="M77" s="31"/>
      <c r="N77" s="31"/>
      <c r="O77" s="31"/>
      <c r="P77" s="43">
        <f>ROUND(SUM(P15:P76),0)</f>
        <v>452509</v>
      </c>
      <c r="Q77" s="20"/>
      <c r="R77" s="20"/>
      <c r="S77" s="43">
        <f>ROUND(SUM(S15:S76),0)</f>
        <v>-15547</v>
      </c>
      <c r="T77" s="21"/>
      <c r="U77" s="147"/>
      <c r="V77" s="2"/>
    </row>
    <row r="78" spans="1:22" ht="16.149999999999999" customHeight="1" x14ac:dyDescent="0.2">
      <c r="A78" s="38"/>
      <c r="B78" s="38"/>
      <c r="C78" s="38"/>
      <c r="D78" s="38"/>
      <c r="E78" s="38"/>
      <c r="F78" s="38"/>
      <c r="G78" s="38"/>
      <c r="H78" s="39"/>
      <c r="I78" s="40"/>
      <c r="J78" s="40"/>
      <c r="K78" s="40"/>
      <c r="L78" s="41"/>
      <c r="M78" s="41"/>
      <c r="N78" s="41"/>
      <c r="O78" s="41"/>
      <c r="P78" s="39">
        <f>P77-H77</f>
        <v>-15547</v>
      </c>
      <c r="Q78" s="39"/>
      <c r="R78" s="39"/>
      <c r="S78" s="39"/>
      <c r="T78" s="42"/>
      <c r="U78" s="147"/>
      <c r="V78" s="2"/>
    </row>
    <row r="79" spans="1:22" ht="16.149999999999999" customHeight="1" x14ac:dyDescent="0.2">
      <c r="A79" s="38"/>
      <c r="B79" s="38"/>
      <c r="C79" s="38"/>
      <c r="D79" s="38"/>
      <c r="E79" s="38"/>
      <c r="F79" s="38"/>
      <c r="G79" s="38"/>
      <c r="H79" s="39"/>
      <c r="I79" s="40"/>
      <c r="J79" s="40"/>
      <c r="K79" s="40"/>
      <c r="L79" s="41"/>
      <c r="M79" s="41"/>
      <c r="N79" s="41"/>
      <c r="O79" s="41"/>
      <c r="P79" s="39"/>
      <c r="Q79" s="39"/>
      <c r="R79" s="39"/>
      <c r="S79" s="39"/>
      <c r="T79" s="42"/>
      <c r="U79" s="147"/>
      <c r="V79" s="2"/>
    </row>
    <row r="80" spans="1:22" x14ac:dyDescent="0.2">
      <c r="A80" s="183" t="s">
        <v>46</v>
      </c>
      <c r="B80" s="183"/>
      <c r="C80" s="183"/>
      <c r="D80" s="183"/>
      <c r="E80" s="183"/>
      <c r="F80" s="183"/>
      <c r="G80" s="183"/>
      <c r="H80" s="183"/>
      <c r="I80" s="183"/>
      <c r="J80" s="183"/>
      <c r="K80" s="183"/>
      <c r="L80" s="183"/>
      <c r="M80" s="183"/>
      <c r="N80" s="183"/>
      <c r="O80" s="183"/>
      <c r="P80" s="183"/>
      <c r="Q80" s="183"/>
      <c r="R80" s="183"/>
      <c r="S80" s="183"/>
      <c r="U80" s="147"/>
    </row>
    <row r="81" spans="1:21" x14ac:dyDescent="0.2">
      <c r="A81" s="183" t="s">
        <v>47</v>
      </c>
      <c r="B81" s="183"/>
      <c r="C81" s="183"/>
      <c r="D81" s="183"/>
      <c r="E81" s="183"/>
      <c r="F81" s="183"/>
      <c r="G81" s="183"/>
      <c r="H81" s="183"/>
      <c r="I81" s="183"/>
      <c r="J81" s="183"/>
      <c r="K81" s="183"/>
      <c r="L81" s="183"/>
      <c r="M81" s="183"/>
      <c r="N81" s="183"/>
      <c r="O81" s="183"/>
      <c r="P81" s="183"/>
      <c r="Q81" s="183"/>
      <c r="R81" s="183"/>
      <c r="S81" s="183"/>
      <c r="U81" s="147"/>
    </row>
    <row r="82" spans="1:21" ht="25.5" customHeight="1" x14ac:dyDescent="0.2">
      <c r="A82" s="183" t="s">
        <v>48</v>
      </c>
      <c r="B82" s="183"/>
      <c r="C82" s="183"/>
      <c r="D82" s="183"/>
      <c r="E82" s="183"/>
      <c r="F82" s="183"/>
      <c r="G82" s="183"/>
      <c r="H82" s="183"/>
      <c r="I82" s="183"/>
      <c r="J82" s="183"/>
      <c r="K82" s="183"/>
      <c r="L82" s="183"/>
      <c r="M82" s="183"/>
      <c r="N82" s="183"/>
      <c r="O82" s="183"/>
      <c r="P82" s="183"/>
      <c r="Q82" s="183"/>
      <c r="R82" s="183"/>
      <c r="S82" s="183"/>
      <c r="U82" s="147"/>
    </row>
    <row r="83" spans="1:21" s="22" customFormat="1" x14ac:dyDescent="0.2">
      <c r="U83" s="24"/>
    </row>
    <row r="84" spans="1:21" s="22" customFormat="1" ht="13.5" customHeight="1" x14ac:dyDescent="0.2">
      <c r="P84" s="23"/>
      <c r="Q84" s="23"/>
      <c r="U84" s="24"/>
    </row>
    <row r="85" spans="1:21" s="22" customFormat="1" x14ac:dyDescent="0.2">
      <c r="H85" s="24"/>
      <c r="P85" s="24"/>
      <c r="U85" s="24"/>
    </row>
    <row r="88" spans="1:21" s="22" customFormat="1" x14ac:dyDescent="0.2">
      <c r="P88" s="24"/>
      <c r="U88" s="24"/>
    </row>
    <row r="91" spans="1:21" x14ac:dyDescent="0.2">
      <c r="C91" s="2"/>
    </row>
  </sheetData>
  <autoFilter ref="A13:Y82" xr:uid="{00000000-0009-0000-0000-000000000000}"/>
  <mergeCells count="43">
    <mergeCell ref="A10:H10"/>
    <mergeCell ref="I14:T14"/>
    <mergeCell ref="I10:N10"/>
    <mergeCell ref="O10:P10"/>
    <mergeCell ref="I57:T57"/>
    <mergeCell ref="A57:H57"/>
    <mergeCell ref="I51:T51"/>
    <mergeCell ref="A51:H51"/>
    <mergeCell ref="I44:T44"/>
    <mergeCell ref="A44:H44"/>
    <mergeCell ref="I28:T28"/>
    <mergeCell ref="A28:H28"/>
    <mergeCell ref="A14:H14"/>
    <mergeCell ref="H11:H12"/>
    <mergeCell ref="T10:T13"/>
    <mergeCell ref="S11:S12"/>
    <mergeCell ref="A82:S82"/>
    <mergeCell ref="E11:E12"/>
    <mergeCell ref="R11:R12"/>
    <mergeCell ref="A81:S81"/>
    <mergeCell ref="D11:D12"/>
    <mergeCell ref="A77:G77"/>
    <mergeCell ref="O11:O12"/>
    <mergeCell ref="C11:C12"/>
    <mergeCell ref="A80:S80"/>
    <mergeCell ref="K11:K12"/>
    <mergeCell ref="J11:J12"/>
    <mergeCell ref="R1:S1"/>
    <mergeCell ref="M11:M12"/>
    <mergeCell ref="O2:S2"/>
    <mergeCell ref="A8:S8"/>
    <mergeCell ref="B11:B12"/>
    <mergeCell ref="Q11:Q12"/>
    <mergeCell ref="N11:N12"/>
    <mergeCell ref="L11:L12"/>
    <mergeCell ref="P11:P12"/>
    <mergeCell ref="A11:A12"/>
    <mergeCell ref="G11:G12"/>
    <mergeCell ref="I11:I12"/>
    <mergeCell ref="F11:F12"/>
    <mergeCell ref="P6:T6"/>
    <mergeCell ref="O3:S3"/>
    <mergeCell ref="Q10:S10"/>
  </mergeCells>
  <phoneticPr fontId="7" type="noConversion"/>
  <pageMargins left="0.23622047244094491" right="0.23622047244094491" top="1.0565625000000001" bottom="0.74803149606299213" header="0.31496062992125984" footer="0.31496062992125984"/>
  <pageSetup paperSize="9" scale="53" fitToHeight="0" orientation="landscape" r:id="rId1"/>
  <headerFooter alignWithMargins="0">
    <oddHeader>&amp;R&amp;"Times New Roman,Regular"&amp;12 1.pielikums</oddHeader>
    <oddFooter>&amp;L&amp;"Times New Roman,Regular"LMpielik_1_19092019_LMAnot_cenradis; 1.pielikums Ministru kabineta noteikumu projekta "Ilgstošas sociālās aprūpes un sociālās rehabilitācijas iestāžu maksas pakalpojumu cenrādis" anotācijai</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MKP_izmaiņas</vt:lpstr>
      <vt:lpstr>MKP_izmaiņas!Print_Titles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Ministru kabineta noteikumu projekta "Ilgstošas sociālās aprūpes un sociālās rehabilitācijas iestāžu maksas pakalpojumu cenrādis"</dc:title>
  <dc:creator>Viktorija Blaua</dc:creator>
  <cp:keywords>Anotācijas 1.pielikums</cp:keywords>
  <cp:lastModifiedBy>Guna Tuča</cp:lastModifiedBy>
  <cp:lastPrinted>2024-06-12T13:34:31Z</cp:lastPrinted>
  <dcterms:created xsi:type="dcterms:W3CDTF">2017-10-09T11:15:43Z</dcterms:created>
  <dcterms:modified xsi:type="dcterms:W3CDTF">2024-06-26T07:17:00Z</dcterms:modified>
  <cp:category>Egita Dorožkina, tālr.: 67021668, fax. 67276445, e-pasts: Egita.Dorozkina@lm.gov.lv;Guna Tuča,tālr. 76021624, e-pasts: Guna.Tuca@lm.gov.lv</cp:category>
</cp:coreProperties>
</file>