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Apro robeža_2023_jan_apr\LNG\"/>
    </mc:Choice>
  </mc:AlternateContent>
  <xr:revisionPtr revIDLastSave="0" documentId="13_ncr:1_{EA8A24D6-F776-48EA-AB68-886F8DC9930F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VRS mar" sheetId="26" r:id="rId1"/>
    <sheet name="1.tabula" sheetId="25" r:id="rId2"/>
    <sheet name="2.tabula" sheetId="27" r:id="rId3"/>
    <sheet name="3.tabula" sheetId="28" r:id="rId4"/>
  </sheets>
  <definedNames>
    <definedName name="_xlnm.Print_Area" localSheetId="3">'3.tabula'!$A$1:$L$23</definedName>
    <definedName name="_xlnm.Print_Titles" localSheetId="1">'1.tabula'!$6:$6</definedName>
    <definedName name="_xlnm.Print_Titles" localSheetId="2">'2.tabula'!$6:$6</definedName>
    <definedName name="_xlnm.Print_Titles" localSheetId="3">'3.tabula'!$6:$6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2" i="28" l="1"/>
  <c r="J32" i="28" s="1"/>
  <c r="I31" i="28"/>
  <c r="J31" i="28" s="1"/>
  <c r="I30" i="28"/>
  <c r="J30" i="28" s="1"/>
  <c r="I29" i="28"/>
  <c r="J29" i="28" s="1"/>
  <c r="I28" i="28"/>
  <c r="J28" i="28" s="1"/>
  <c r="I27" i="28"/>
  <c r="J27" i="28" s="1"/>
  <c r="I26" i="28"/>
  <c r="J26" i="28" s="1"/>
  <c r="I25" i="28"/>
  <c r="J25" i="28" s="1"/>
  <c r="I24" i="28"/>
  <c r="J24" i="28" s="1"/>
  <c r="I23" i="28"/>
  <c r="J23" i="28" s="1"/>
  <c r="I22" i="28"/>
  <c r="J22" i="28" s="1"/>
  <c r="I21" i="28"/>
  <c r="J21" i="28" s="1"/>
  <c r="I20" i="28"/>
  <c r="J20" i="28" s="1"/>
  <c r="I19" i="28"/>
  <c r="J19" i="28" s="1"/>
  <c r="I18" i="28"/>
  <c r="J18" i="28" s="1"/>
  <c r="I17" i="28"/>
  <c r="J17" i="28" s="1"/>
  <c r="I16" i="28"/>
  <c r="J16" i="28" s="1"/>
  <c r="I15" i="28"/>
  <c r="J15" i="28" s="1"/>
  <c r="I14" i="28"/>
  <c r="J14" i="28" s="1"/>
  <c r="I13" i="28"/>
  <c r="J13" i="28" s="1"/>
  <c r="I12" i="28"/>
  <c r="J12" i="28" s="1"/>
  <c r="I11" i="28"/>
  <c r="J11" i="28" s="1"/>
  <c r="I10" i="28"/>
  <c r="J10" i="28" s="1"/>
  <c r="I9" i="28"/>
  <c r="J9" i="28" s="1"/>
  <c r="I8" i="28"/>
  <c r="J8" i="28" s="1"/>
  <c r="H7" i="28"/>
  <c r="K25" i="28" l="1"/>
  <c r="L25" i="28" s="1"/>
  <c r="K26" i="28"/>
  <c r="L26" i="28" s="1"/>
  <c r="K28" i="28"/>
  <c r="L28" i="28" s="1"/>
  <c r="K9" i="28"/>
  <c r="L9" i="28" s="1"/>
  <c r="K10" i="28"/>
  <c r="L10" i="28" s="1"/>
  <c r="K12" i="28"/>
  <c r="L12" i="28" s="1"/>
  <c r="K13" i="28"/>
  <c r="L13" i="28"/>
  <c r="K21" i="28"/>
  <c r="L21" i="28" s="1"/>
  <c r="K29" i="28"/>
  <c r="L29" i="28" s="1"/>
  <c r="K18" i="28"/>
  <c r="L18" i="28" s="1"/>
  <c r="K20" i="28"/>
  <c r="L20" i="28" s="1"/>
  <c r="K14" i="28"/>
  <c r="L14" i="28" s="1"/>
  <c r="K22" i="28"/>
  <c r="L22" i="28" s="1"/>
  <c r="K30" i="28"/>
  <c r="L30" i="28" s="1"/>
  <c r="K11" i="28"/>
  <c r="L11" i="28"/>
  <c r="K27" i="28"/>
  <c r="L27" i="28" s="1"/>
  <c r="K15" i="28"/>
  <c r="L15" i="28" s="1"/>
  <c r="K23" i="28"/>
  <c r="L23" i="28"/>
  <c r="K31" i="28"/>
  <c r="L31" i="28"/>
  <c r="K17" i="28"/>
  <c r="L17" i="28"/>
  <c r="K19" i="28"/>
  <c r="L19" i="28" s="1"/>
  <c r="K8" i="28"/>
  <c r="J7" i="28"/>
  <c r="K16" i="28"/>
  <c r="L16" i="28" s="1"/>
  <c r="K24" i="28"/>
  <c r="L24" i="28" s="1"/>
  <c r="K32" i="28"/>
  <c r="L32" i="28" s="1"/>
  <c r="K7" i="28" l="1"/>
  <c r="L8" i="28"/>
  <c r="L7" i="28" s="1"/>
  <c r="I179" i="27" l="1"/>
  <c r="J179" i="27" s="1"/>
  <c r="K179" i="27" s="1"/>
  <c r="I178" i="27"/>
  <c r="J178" i="27" s="1"/>
  <c r="K178" i="27" s="1"/>
  <c r="I177" i="27"/>
  <c r="J177" i="27" s="1"/>
  <c r="K177" i="27" s="1"/>
  <c r="I176" i="27"/>
  <c r="J176" i="27" s="1"/>
  <c r="K176" i="27" s="1"/>
  <c r="I175" i="27"/>
  <c r="J175" i="27" s="1"/>
  <c r="K175" i="27" s="1"/>
  <c r="I174" i="27"/>
  <c r="J174" i="27" s="1"/>
  <c r="K174" i="27" s="1"/>
  <c r="I173" i="27"/>
  <c r="J173" i="27" s="1"/>
  <c r="K173" i="27" s="1"/>
  <c r="I172" i="27"/>
  <c r="J172" i="27" s="1"/>
  <c r="K172" i="27" s="1"/>
  <c r="I171" i="27"/>
  <c r="J171" i="27" s="1"/>
  <c r="K171" i="27" s="1"/>
  <c r="I170" i="27"/>
  <c r="J170" i="27" s="1"/>
  <c r="K170" i="27" s="1"/>
  <c r="I169" i="27"/>
  <c r="J169" i="27" s="1"/>
  <c r="K169" i="27" s="1"/>
  <c r="I168" i="27"/>
  <c r="J168" i="27" s="1"/>
  <c r="K168" i="27" s="1"/>
  <c r="I167" i="27"/>
  <c r="J167" i="27" s="1"/>
  <c r="K167" i="27" s="1"/>
  <c r="I166" i="27"/>
  <c r="J166" i="27" s="1"/>
  <c r="K166" i="27" s="1"/>
  <c r="I165" i="27"/>
  <c r="J165" i="27" s="1"/>
  <c r="K165" i="27" s="1"/>
  <c r="I164" i="27"/>
  <c r="J164" i="27" s="1"/>
  <c r="K164" i="27" s="1"/>
  <c r="I163" i="27"/>
  <c r="J163" i="27" s="1"/>
  <c r="K163" i="27" s="1"/>
  <c r="I162" i="27"/>
  <c r="J162" i="27" s="1"/>
  <c r="K162" i="27" s="1"/>
  <c r="I161" i="27"/>
  <c r="J161" i="27" s="1"/>
  <c r="K161" i="27" s="1"/>
  <c r="I160" i="27"/>
  <c r="J160" i="27" s="1"/>
  <c r="K160" i="27" s="1"/>
  <c r="I159" i="27"/>
  <c r="J159" i="27" s="1"/>
  <c r="K159" i="27" s="1"/>
  <c r="I158" i="27"/>
  <c r="J158" i="27" s="1"/>
  <c r="K158" i="27" s="1"/>
  <c r="I157" i="27"/>
  <c r="J157" i="27" s="1"/>
  <c r="K157" i="27" s="1"/>
  <c r="I156" i="27"/>
  <c r="J156" i="27" s="1"/>
  <c r="K156" i="27" s="1"/>
  <c r="I155" i="27"/>
  <c r="J155" i="27" s="1"/>
  <c r="K155" i="27" s="1"/>
  <c r="I154" i="27"/>
  <c r="J154" i="27" s="1"/>
  <c r="K154" i="27" s="1"/>
  <c r="I153" i="27"/>
  <c r="J153" i="27" s="1"/>
  <c r="K153" i="27" s="1"/>
  <c r="I152" i="27"/>
  <c r="J152" i="27" s="1"/>
  <c r="K152" i="27" s="1"/>
  <c r="I151" i="27"/>
  <c r="J151" i="27" s="1"/>
  <c r="K151" i="27" s="1"/>
  <c r="I150" i="27"/>
  <c r="J150" i="27" s="1"/>
  <c r="I149" i="27"/>
  <c r="J149" i="27" s="1"/>
  <c r="K149" i="27" s="1"/>
  <c r="I148" i="27"/>
  <c r="J148" i="27" s="1"/>
  <c r="K148" i="27" s="1"/>
  <c r="L147" i="27"/>
  <c r="I147" i="27"/>
  <c r="J147" i="27" s="1"/>
  <c r="K147" i="27" s="1"/>
  <c r="I146" i="27"/>
  <c r="J146" i="27" s="1"/>
  <c r="I145" i="27"/>
  <c r="J145" i="27" s="1"/>
  <c r="K145" i="27" s="1"/>
  <c r="I144" i="27"/>
  <c r="J144" i="27" s="1"/>
  <c r="K144" i="27" s="1"/>
  <c r="I143" i="27"/>
  <c r="J143" i="27" s="1"/>
  <c r="K143" i="27" s="1"/>
  <c r="I142" i="27"/>
  <c r="J142" i="27" s="1"/>
  <c r="I141" i="27"/>
  <c r="J141" i="27" s="1"/>
  <c r="K141" i="27" s="1"/>
  <c r="I140" i="27"/>
  <c r="J140" i="27" s="1"/>
  <c r="K140" i="27" s="1"/>
  <c r="L139" i="27"/>
  <c r="I139" i="27"/>
  <c r="J139" i="27" s="1"/>
  <c r="K139" i="27" s="1"/>
  <c r="I138" i="27"/>
  <c r="J138" i="27" s="1"/>
  <c r="I137" i="27"/>
  <c r="J137" i="27" s="1"/>
  <c r="K137" i="27" s="1"/>
  <c r="I136" i="27"/>
  <c r="J136" i="27" s="1"/>
  <c r="K136" i="27" s="1"/>
  <c r="I135" i="27"/>
  <c r="J135" i="27" s="1"/>
  <c r="K135" i="27" s="1"/>
  <c r="I134" i="27"/>
  <c r="J134" i="27" s="1"/>
  <c r="I133" i="27"/>
  <c r="J133" i="27" s="1"/>
  <c r="K133" i="27" s="1"/>
  <c r="I132" i="27"/>
  <c r="J132" i="27" s="1"/>
  <c r="K132" i="27" s="1"/>
  <c r="L131" i="27"/>
  <c r="I131" i="27"/>
  <c r="J131" i="27" s="1"/>
  <c r="K131" i="27" s="1"/>
  <c r="I130" i="27"/>
  <c r="J130" i="27" s="1"/>
  <c r="I129" i="27"/>
  <c r="J129" i="27" s="1"/>
  <c r="K129" i="27" s="1"/>
  <c r="I128" i="27"/>
  <c r="J128" i="27" s="1"/>
  <c r="K128" i="27" s="1"/>
  <c r="I127" i="27"/>
  <c r="J127" i="27" s="1"/>
  <c r="K127" i="27" s="1"/>
  <c r="I126" i="27"/>
  <c r="J126" i="27" s="1"/>
  <c r="I125" i="27"/>
  <c r="J125" i="27" s="1"/>
  <c r="K125" i="27" s="1"/>
  <c r="I124" i="27"/>
  <c r="J124" i="27" s="1"/>
  <c r="K124" i="27" s="1"/>
  <c r="L123" i="27"/>
  <c r="I123" i="27"/>
  <c r="J123" i="27" s="1"/>
  <c r="K123" i="27" s="1"/>
  <c r="I122" i="27"/>
  <c r="J122" i="27" s="1"/>
  <c r="I121" i="27"/>
  <c r="J121" i="27" s="1"/>
  <c r="K121" i="27" s="1"/>
  <c r="I120" i="27"/>
  <c r="J120" i="27" s="1"/>
  <c r="K120" i="27" s="1"/>
  <c r="I119" i="27"/>
  <c r="J119" i="27" s="1"/>
  <c r="K119" i="27" s="1"/>
  <c r="I118" i="27"/>
  <c r="J118" i="27" s="1"/>
  <c r="I117" i="27"/>
  <c r="J117" i="27" s="1"/>
  <c r="K117" i="27" s="1"/>
  <c r="I116" i="27"/>
  <c r="J116" i="27" s="1"/>
  <c r="K116" i="27" s="1"/>
  <c r="I115" i="27"/>
  <c r="J115" i="27" s="1"/>
  <c r="K115" i="27" s="1"/>
  <c r="L115" i="27" s="1"/>
  <c r="I114" i="27"/>
  <c r="J114" i="27" s="1"/>
  <c r="I113" i="27"/>
  <c r="J113" i="27" s="1"/>
  <c r="K113" i="27" s="1"/>
  <c r="I112" i="27"/>
  <c r="J112" i="27" s="1"/>
  <c r="K112" i="27" s="1"/>
  <c r="I111" i="27"/>
  <c r="J111" i="27" s="1"/>
  <c r="K111" i="27" s="1"/>
  <c r="I110" i="27"/>
  <c r="J110" i="27" s="1"/>
  <c r="I109" i="27"/>
  <c r="J109" i="27" s="1"/>
  <c r="K109" i="27" s="1"/>
  <c r="I108" i="27"/>
  <c r="J108" i="27" s="1"/>
  <c r="K108" i="27" s="1"/>
  <c r="I107" i="27"/>
  <c r="J107" i="27" s="1"/>
  <c r="K107" i="27" s="1"/>
  <c r="I106" i="27"/>
  <c r="J106" i="27" s="1"/>
  <c r="I105" i="27"/>
  <c r="J105" i="27" s="1"/>
  <c r="K105" i="27" s="1"/>
  <c r="I104" i="27"/>
  <c r="J104" i="27" s="1"/>
  <c r="K104" i="27" s="1"/>
  <c r="I103" i="27"/>
  <c r="J103" i="27" s="1"/>
  <c r="K103" i="27" s="1"/>
  <c r="I102" i="27"/>
  <c r="J102" i="27" s="1"/>
  <c r="I101" i="27"/>
  <c r="J101" i="27" s="1"/>
  <c r="K101" i="27" s="1"/>
  <c r="I100" i="27"/>
  <c r="J100" i="27" s="1"/>
  <c r="K100" i="27" s="1"/>
  <c r="I99" i="27"/>
  <c r="J99" i="27" s="1"/>
  <c r="K99" i="27" s="1"/>
  <c r="I98" i="27"/>
  <c r="J98" i="27" s="1"/>
  <c r="I97" i="27"/>
  <c r="J97" i="27" s="1"/>
  <c r="K97" i="27" s="1"/>
  <c r="I96" i="27"/>
  <c r="J96" i="27" s="1"/>
  <c r="K96" i="27" s="1"/>
  <c r="I95" i="27"/>
  <c r="J95" i="27" s="1"/>
  <c r="K95" i="27" s="1"/>
  <c r="I94" i="27"/>
  <c r="J94" i="27" s="1"/>
  <c r="I93" i="27"/>
  <c r="J93" i="27" s="1"/>
  <c r="K93" i="27" s="1"/>
  <c r="I92" i="27"/>
  <c r="J92" i="27" s="1"/>
  <c r="K92" i="27" s="1"/>
  <c r="I91" i="27"/>
  <c r="J91" i="27" s="1"/>
  <c r="K91" i="27" s="1"/>
  <c r="I90" i="27"/>
  <c r="J90" i="27" s="1"/>
  <c r="I89" i="27"/>
  <c r="J89" i="27" s="1"/>
  <c r="K89" i="27" s="1"/>
  <c r="I88" i="27"/>
  <c r="J88" i="27" s="1"/>
  <c r="K88" i="27" s="1"/>
  <c r="I87" i="27"/>
  <c r="J87" i="27" s="1"/>
  <c r="K87" i="27" s="1"/>
  <c r="I86" i="27"/>
  <c r="J86" i="27" s="1"/>
  <c r="I85" i="27"/>
  <c r="J85" i="27" s="1"/>
  <c r="K85" i="27" s="1"/>
  <c r="I84" i="27"/>
  <c r="J84" i="27" s="1"/>
  <c r="I83" i="27"/>
  <c r="J83" i="27" s="1"/>
  <c r="K83" i="27" s="1"/>
  <c r="I82" i="27"/>
  <c r="J82" i="27" s="1"/>
  <c r="I81" i="27"/>
  <c r="J81" i="27" s="1"/>
  <c r="K81" i="27" s="1"/>
  <c r="I80" i="27"/>
  <c r="J80" i="27" s="1"/>
  <c r="I79" i="27"/>
  <c r="J79" i="27" s="1"/>
  <c r="K79" i="27" s="1"/>
  <c r="I78" i="27"/>
  <c r="J78" i="27" s="1"/>
  <c r="I77" i="27"/>
  <c r="J77" i="27" s="1"/>
  <c r="K77" i="27" s="1"/>
  <c r="I76" i="27"/>
  <c r="J76" i="27" s="1"/>
  <c r="I75" i="27"/>
  <c r="J75" i="27" s="1"/>
  <c r="K75" i="27" s="1"/>
  <c r="I74" i="27"/>
  <c r="J74" i="27" s="1"/>
  <c r="I73" i="27"/>
  <c r="J73" i="27" s="1"/>
  <c r="K73" i="27" s="1"/>
  <c r="I72" i="27"/>
  <c r="J72" i="27" s="1"/>
  <c r="I71" i="27"/>
  <c r="J71" i="27" s="1"/>
  <c r="K71" i="27" s="1"/>
  <c r="I70" i="27"/>
  <c r="J70" i="27" s="1"/>
  <c r="I69" i="27"/>
  <c r="J69" i="27" s="1"/>
  <c r="K69" i="27" s="1"/>
  <c r="I68" i="27"/>
  <c r="J68" i="27" s="1"/>
  <c r="I67" i="27"/>
  <c r="J67" i="27" s="1"/>
  <c r="K67" i="27" s="1"/>
  <c r="I66" i="27"/>
  <c r="J66" i="27" s="1"/>
  <c r="I65" i="27"/>
  <c r="J65" i="27" s="1"/>
  <c r="K65" i="27" s="1"/>
  <c r="I64" i="27"/>
  <c r="J64" i="27" s="1"/>
  <c r="I63" i="27"/>
  <c r="J63" i="27" s="1"/>
  <c r="K63" i="27" s="1"/>
  <c r="I62" i="27"/>
  <c r="J62" i="27" s="1"/>
  <c r="K62" i="27" s="1"/>
  <c r="I61" i="27"/>
  <c r="J61" i="27" s="1"/>
  <c r="K61" i="27" s="1"/>
  <c r="I60" i="27"/>
  <c r="J60" i="27" s="1"/>
  <c r="I59" i="27"/>
  <c r="J59" i="27" s="1"/>
  <c r="K59" i="27" s="1"/>
  <c r="I58" i="27"/>
  <c r="J58" i="27" s="1"/>
  <c r="I57" i="27"/>
  <c r="J57" i="27" s="1"/>
  <c r="K57" i="27" s="1"/>
  <c r="I56" i="27"/>
  <c r="J56" i="27" s="1"/>
  <c r="I55" i="27"/>
  <c r="J55" i="27" s="1"/>
  <c r="K55" i="27" s="1"/>
  <c r="I54" i="27"/>
  <c r="J54" i="27" s="1"/>
  <c r="K54" i="27" s="1"/>
  <c r="I53" i="27"/>
  <c r="J53" i="27" s="1"/>
  <c r="K53" i="27" s="1"/>
  <c r="I52" i="27"/>
  <c r="J52" i="27" s="1"/>
  <c r="I51" i="27"/>
  <c r="J51" i="27" s="1"/>
  <c r="K51" i="27" s="1"/>
  <c r="I50" i="27"/>
  <c r="J50" i="27" s="1"/>
  <c r="I49" i="27"/>
  <c r="J49" i="27" s="1"/>
  <c r="K49" i="27" s="1"/>
  <c r="I48" i="27"/>
  <c r="J48" i="27" s="1"/>
  <c r="I47" i="27"/>
  <c r="J47" i="27" s="1"/>
  <c r="K47" i="27" s="1"/>
  <c r="I46" i="27"/>
  <c r="J46" i="27" s="1"/>
  <c r="K46" i="27" s="1"/>
  <c r="I45" i="27"/>
  <c r="J45" i="27" s="1"/>
  <c r="K45" i="27" s="1"/>
  <c r="I44" i="27"/>
  <c r="J44" i="27" s="1"/>
  <c r="I43" i="27"/>
  <c r="J43" i="27" s="1"/>
  <c r="K43" i="27" s="1"/>
  <c r="I42" i="27"/>
  <c r="J42" i="27" s="1"/>
  <c r="I41" i="27"/>
  <c r="J41" i="27" s="1"/>
  <c r="K41" i="27" s="1"/>
  <c r="I40" i="27"/>
  <c r="J40" i="27" s="1"/>
  <c r="I39" i="27"/>
  <c r="J39" i="27" s="1"/>
  <c r="K39" i="27" s="1"/>
  <c r="I38" i="27"/>
  <c r="J38" i="27" s="1"/>
  <c r="I37" i="27"/>
  <c r="J37" i="27" s="1"/>
  <c r="K37" i="27" s="1"/>
  <c r="I36" i="27"/>
  <c r="J36" i="27" s="1"/>
  <c r="I35" i="27"/>
  <c r="J35" i="27" s="1"/>
  <c r="K35" i="27" s="1"/>
  <c r="I34" i="27"/>
  <c r="J34" i="27" s="1"/>
  <c r="I33" i="27"/>
  <c r="J33" i="27" s="1"/>
  <c r="K33" i="27" s="1"/>
  <c r="I32" i="27"/>
  <c r="J32" i="27" s="1"/>
  <c r="I31" i="27"/>
  <c r="J31" i="27" s="1"/>
  <c r="K31" i="27" s="1"/>
  <c r="I30" i="27"/>
  <c r="J30" i="27" s="1"/>
  <c r="K30" i="27" s="1"/>
  <c r="I29" i="27"/>
  <c r="J29" i="27" s="1"/>
  <c r="K29" i="27" s="1"/>
  <c r="I28" i="27"/>
  <c r="J28" i="27" s="1"/>
  <c r="I27" i="27"/>
  <c r="J27" i="27" s="1"/>
  <c r="K27" i="27" s="1"/>
  <c r="I26" i="27"/>
  <c r="J26" i="27" s="1"/>
  <c r="I25" i="27"/>
  <c r="J25" i="27" s="1"/>
  <c r="K25" i="27" s="1"/>
  <c r="I24" i="27"/>
  <c r="J24" i="27" s="1"/>
  <c r="I23" i="27"/>
  <c r="J23" i="27" s="1"/>
  <c r="K23" i="27" s="1"/>
  <c r="I22" i="27"/>
  <c r="J22" i="27" s="1"/>
  <c r="I21" i="27"/>
  <c r="J21" i="27" s="1"/>
  <c r="K21" i="27" s="1"/>
  <c r="I20" i="27"/>
  <c r="J20" i="27" s="1"/>
  <c r="I19" i="27"/>
  <c r="J19" i="27" s="1"/>
  <c r="K19" i="27" s="1"/>
  <c r="I18" i="27"/>
  <c r="J18" i="27" s="1"/>
  <c r="I17" i="27"/>
  <c r="J17" i="27" s="1"/>
  <c r="K17" i="27" s="1"/>
  <c r="I16" i="27"/>
  <c r="J16" i="27" s="1"/>
  <c r="I15" i="27"/>
  <c r="J15" i="27" s="1"/>
  <c r="K15" i="27" s="1"/>
  <c r="I14" i="27"/>
  <c r="J14" i="27" s="1"/>
  <c r="I13" i="27"/>
  <c r="J13" i="27" s="1"/>
  <c r="K13" i="27" s="1"/>
  <c r="I12" i="27"/>
  <c r="J12" i="27" s="1"/>
  <c r="I11" i="27"/>
  <c r="J11" i="27" s="1"/>
  <c r="K11" i="27" s="1"/>
  <c r="I10" i="27"/>
  <c r="J10" i="27" s="1"/>
  <c r="I9" i="27"/>
  <c r="J9" i="27" s="1"/>
  <c r="I8" i="27"/>
  <c r="J8" i="27" s="1"/>
  <c r="H7" i="27"/>
  <c r="L33" i="27" l="1"/>
  <c r="L45" i="27"/>
  <c r="L57" i="27"/>
  <c r="L143" i="27"/>
  <c r="L155" i="27"/>
  <c r="L171" i="27"/>
  <c r="L29" i="27"/>
  <c r="L41" i="27"/>
  <c r="L81" i="27"/>
  <c r="L119" i="27"/>
  <c r="L151" i="27"/>
  <c r="L167" i="27"/>
  <c r="L25" i="27"/>
  <c r="L65" i="27"/>
  <c r="L77" i="27"/>
  <c r="L127" i="27"/>
  <c r="L163" i="27"/>
  <c r="L179" i="27"/>
  <c r="L49" i="27"/>
  <c r="L61" i="27"/>
  <c r="L73" i="27"/>
  <c r="L135" i="27"/>
  <c r="L159" i="27"/>
  <c r="L175" i="27"/>
  <c r="K36" i="27"/>
  <c r="L36" i="27" s="1"/>
  <c r="K10" i="27"/>
  <c r="L10" i="27" s="1"/>
  <c r="K60" i="27"/>
  <c r="L60" i="27" s="1"/>
  <c r="K72" i="27"/>
  <c r="L72" i="27" s="1"/>
  <c r="K66" i="27"/>
  <c r="L66" i="27" s="1"/>
  <c r="K84" i="27"/>
  <c r="L84" i="27" s="1"/>
  <c r="K9" i="27"/>
  <c r="L9" i="27"/>
  <c r="K20" i="27"/>
  <c r="L20" i="27" s="1"/>
  <c r="K50" i="27"/>
  <c r="L50" i="27" s="1"/>
  <c r="K82" i="27"/>
  <c r="L82" i="27" s="1"/>
  <c r="K48" i="27"/>
  <c r="L48" i="27" s="1"/>
  <c r="K32" i="27"/>
  <c r="L32" i="27" s="1"/>
  <c r="K56" i="27"/>
  <c r="L56" i="27" s="1"/>
  <c r="K14" i="27"/>
  <c r="L14" i="27"/>
  <c r="K28" i="27"/>
  <c r="L28" i="27" s="1"/>
  <c r="K34" i="27"/>
  <c r="L34" i="27" s="1"/>
  <c r="K52" i="27"/>
  <c r="L52" i="27" s="1"/>
  <c r="K18" i="27"/>
  <c r="L18" i="27" s="1"/>
  <c r="K12" i="27"/>
  <c r="L12" i="27" s="1"/>
  <c r="K44" i="27"/>
  <c r="L44" i="27" s="1"/>
  <c r="K68" i="27"/>
  <c r="L68" i="27" s="1"/>
  <c r="K22" i="27"/>
  <c r="L22" i="27" s="1"/>
  <c r="K40" i="27"/>
  <c r="L40" i="27" s="1"/>
  <c r="K80" i="27"/>
  <c r="L80" i="27" s="1"/>
  <c r="K8" i="27"/>
  <c r="J7" i="27"/>
  <c r="K16" i="27"/>
  <c r="L16" i="27" s="1"/>
  <c r="K24" i="27"/>
  <c r="L24" i="27" s="1"/>
  <c r="K64" i="27"/>
  <c r="L64" i="27" s="1"/>
  <c r="K76" i="27"/>
  <c r="L76" i="27" s="1"/>
  <c r="L164" i="27"/>
  <c r="L104" i="27"/>
  <c r="L124" i="27"/>
  <c r="L144" i="27"/>
  <c r="L156" i="27"/>
  <c r="L43" i="27"/>
  <c r="L59" i="27"/>
  <c r="L53" i="27"/>
  <c r="L69" i="27"/>
  <c r="L85" i="27"/>
  <c r="L11" i="27"/>
  <c r="L19" i="27"/>
  <c r="L31" i="27"/>
  <c r="L47" i="27"/>
  <c r="L63" i="27"/>
  <c r="L79" i="27"/>
  <c r="L89" i="27"/>
  <c r="L93" i="27"/>
  <c r="L97" i="27"/>
  <c r="L101" i="27"/>
  <c r="L105" i="27"/>
  <c r="L109" i="27"/>
  <c r="L113" i="27"/>
  <c r="L117" i="27"/>
  <c r="L121" i="27"/>
  <c r="L125" i="27"/>
  <c r="L129" i="27"/>
  <c r="L133" i="27"/>
  <c r="L137" i="27"/>
  <c r="L141" i="27"/>
  <c r="L145" i="27"/>
  <c r="L149" i="27"/>
  <c r="L153" i="27"/>
  <c r="L157" i="27"/>
  <c r="L161" i="27"/>
  <c r="L165" i="27"/>
  <c r="L169" i="27"/>
  <c r="L173" i="27"/>
  <c r="L177" i="27"/>
  <c r="L100" i="27"/>
  <c r="L120" i="27"/>
  <c r="L140" i="27"/>
  <c r="L160" i="27"/>
  <c r="L75" i="27"/>
  <c r="L38" i="27"/>
  <c r="L130" i="27"/>
  <c r="L146" i="27"/>
  <c r="L154" i="27"/>
  <c r="L158" i="27"/>
  <c r="L162" i="27"/>
  <c r="L166" i="27"/>
  <c r="L170" i="27"/>
  <c r="L174" i="27"/>
  <c r="L178" i="27"/>
  <c r="L46" i="27"/>
  <c r="L92" i="27"/>
  <c r="L112" i="27"/>
  <c r="L132" i="27"/>
  <c r="L152" i="27"/>
  <c r="L172" i="27"/>
  <c r="L13" i="27"/>
  <c r="L102" i="27"/>
  <c r="L17" i="27"/>
  <c r="L35" i="27"/>
  <c r="K38" i="27"/>
  <c r="L51" i="27"/>
  <c r="L67" i="27"/>
  <c r="K70" i="27"/>
  <c r="L70" i="27" s="1"/>
  <c r="L83" i="27"/>
  <c r="K86" i="27"/>
  <c r="L86" i="27" s="1"/>
  <c r="K90" i="27"/>
  <c r="L90" i="27" s="1"/>
  <c r="K94" i="27"/>
  <c r="L94" i="27" s="1"/>
  <c r="K98" i="27"/>
  <c r="L98" i="27" s="1"/>
  <c r="K102" i="27"/>
  <c r="K106" i="27"/>
  <c r="L106" i="27" s="1"/>
  <c r="K110" i="27"/>
  <c r="L110" i="27" s="1"/>
  <c r="K114" i="27"/>
  <c r="L114" i="27" s="1"/>
  <c r="K118" i="27"/>
  <c r="L118" i="27" s="1"/>
  <c r="K122" i="27"/>
  <c r="L122" i="27" s="1"/>
  <c r="K126" i="27"/>
  <c r="L126" i="27" s="1"/>
  <c r="K130" i="27"/>
  <c r="K134" i="27"/>
  <c r="L134" i="27" s="1"/>
  <c r="K138" i="27"/>
  <c r="L138" i="27" s="1"/>
  <c r="K142" i="27"/>
  <c r="L142" i="27" s="1"/>
  <c r="K146" i="27"/>
  <c r="K150" i="27"/>
  <c r="L150" i="27" s="1"/>
  <c r="L30" i="27"/>
  <c r="L96" i="27"/>
  <c r="L116" i="27"/>
  <c r="L136" i="27"/>
  <c r="L168" i="27"/>
  <c r="L54" i="27"/>
  <c r="L74" i="27"/>
  <c r="L62" i="27"/>
  <c r="L88" i="27"/>
  <c r="L108" i="27"/>
  <c r="L128" i="27"/>
  <c r="L148" i="27"/>
  <c r="L176" i="27"/>
  <c r="L21" i="27"/>
  <c r="L27" i="27"/>
  <c r="K78" i="27"/>
  <c r="L78" i="27" s="1"/>
  <c r="L37" i="27"/>
  <c r="L15" i="27"/>
  <c r="L23" i="27"/>
  <c r="K26" i="27"/>
  <c r="L26" i="27" s="1"/>
  <c r="L39" i="27"/>
  <c r="K42" i="27"/>
  <c r="L42" i="27" s="1"/>
  <c r="L55" i="27"/>
  <c r="K58" i="27"/>
  <c r="L58" i="27" s="1"/>
  <c r="L71" i="27"/>
  <c r="K74" i="27"/>
  <c r="L87" i="27"/>
  <c r="L91" i="27"/>
  <c r="L95" i="27"/>
  <c r="L99" i="27"/>
  <c r="L103" i="27"/>
  <c r="L107" i="27"/>
  <c r="L111" i="27"/>
  <c r="K7" i="27" l="1"/>
  <c r="L8" i="27"/>
  <c r="L7" i="27" s="1"/>
  <c r="D17" i="26" l="1"/>
  <c r="D16" i="26" s="1"/>
  <c r="D25" i="26" l="1"/>
  <c r="H7" i="25"/>
  <c r="I369" i="25"/>
  <c r="J369" i="25" s="1"/>
  <c r="I368" i="25"/>
  <c r="J368" i="25" s="1"/>
  <c r="I367" i="25"/>
  <c r="J367" i="25" s="1"/>
  <c r="I366" i="25"/>
  <c r="J366" i="25" s="1"/>
  <c r="I365" i="25"/>
  <c r="J365" i="25" s="1"/>
  <c r="I364" i="25"/>
  <c r="J364" i="25" s="1"/>
  <c r="I363" i="25"/>
  <c r="J363" i="25" s="1"/>
  <c r="I362" i="25"/>
  <c r="J362" i="25" s="1"/>
  <c r="I361" i="25"/>
  <c r="J361" i="25" s="1"/>
  <c r="I360" i="25"/>
  <c r="J360" i="25" s="1"/>
  <c r="I359" i="25"/>
  <c r="J359" i="25" s="1"/>
  <c r="I358" i="25"/>
  <c r="J358" i="25" s="1"/>
  <c r="I357" i="25"/>
  <c r="J357" i="25" s="1"/>
  <c r="I356" i="25"/>
  <c r="J356" i="25" s="1"/>
  <c r="I355" i="25"/>
  <c r="J355" i="25" s="1"/>
  <c r="I354" i="25"/>
  <c r="J354" i="25" s="1"/>
  <c r="I353" i="25"/>
  <c r="J353" i="25" s="1"/>
  <c r="I352" i="25"/>
  <c r="J352" i="25" s="1"/>
  <c r="I351" i="25"/>
  <c r="J351" i="25" s="1"/>
  <c r="I350" i="25"/>
  <c r="J350" i="25" s="1"/>
  <c r="I349" i="25"/>
  <c r="J349" i="25" s="1"/>
  <c r="I348" i="25"/>
  <c r="J348" i="25" s="1"/>
  <c r="I347" i="25"/>
  <c r="J347" i="25" s="1"/>
  <c r="I346" i="25"/>
  <c r="J346" i="25" s="1"/>
  <c r="I345" i="25"/>
  <c r="J345" i="25" s="1"/>
  <c r="I344" i="25"/>
  <c r="J344" i="25" s="1"/>
  <c r="I343" i="25"/>
  <c r="J343" i="25" s="1"/>
  <c r="I342" i="25"/>
  <c r="J342" i="25" s="1"/>
  <c r="I341" i="25"/>
  <c r="J341" i="25" s="1"/>
  <c r="I340" i="25"/>
  <c r="J340" i="25" s="1"/>
  <c r="I339" i="25"/>
  <c r="J339" i="25" s="1"/>
  <c r="I338" i="25"/>
  <c r="J338" i="25" s="1"/>
  <c r="I337" i="25"/>
  <c r="J337" i="25" s="1"/>
  <c r="I336" i="25"/>
  <c r="J336" i="25" s="1"/>
  <c r="I335" i="25"/>
  <c r="J335" i="25" s="1"/>
  <c r="I334" i="25"/>
  <c r="J334" i="25" s="1"/>
  <c r="I333" i="25"/>
  <c r="J333" i="25" s="1"/>
  <c r="I332" i="25"/>
  <c r="J332" i="25" s="1"/>
  <c r="I331" i="25"/>
  <c r="J331" i="25" s="1"/>
  <c r="I330" i="25"/>
  <c r="J330" i="25" s="1"/>
  <c r="I329" i="25"/>
  <c r="J329" i="25" s="1"/>
  <c r="I328" i="25"/>
  <c r="J328" i="25" s="1"/>
  <c r="I327" i="25"/>
  <c r="J327" i="25" s="1"/>
  <c r="I326" i="25"/>
  <c r="J326" i="25" s="1"/>
  <c r="I325" i="25"/>
  <c r="J325" i="25" s="1"/>
  <c r="I324" i="25"/>
  <c r="J324" i="25" s="1"/>
  <c r="I323" i="25"/>
  <c r="J323" i="25" s="1"/>
  <c r="I322" i="25"/>
  <c r="J322" i="25" s="1"/>
  <c r="I321" i="25"/>
  <c r="J321" i="25" s="1"/>
  <c r="I320" i="25"/>
  <c r="J320" i="25" s="1"/>
  <c r="I319" i="25"/>
  <c r="J319" i="25" s="1"/>
  <c r="I318" i="25"/>
  <c r="J318" i="25" s="1"/>
  <c r="I317" i="25"/>
  <c r="J317" i="25" s="1"/>
  <c r="I316" i="25"/>
  <c r="J316" i="25" s="1"/>
  <c r="I315" i="25"/>
  <c r="J315" i="25" s="1"/>
  <c r="I314" i="25"/>
  <c r="J314" i="25" s="1"/>
  <c r="I313" i="25"/>
  <c r="J313" i="25" s="1"/>
  <c r="I312" i="25"/>
  <c r="J312" i="25" s="1"/>
  <c r="I311" i="25"/>
  <c r="J311" i="25" s="1"/>
  <c r="I310" i="25"/>
  <c r="J310" i="25" s="1"/>
  <c r="I309" i="25"/>
  <c r="J309" i="25" s="1"/>
  <c r="I308" i="25"/>
  <c r="J308" i="25" s="1"/>
  <c r="I307" i="25"/>
  <c r="J307" i="25" s="1"/>
  <c r="I306" i="25"/>
  <c r="J306" i="25" s="1"/>
  <c r="I305" i="25"/>
  <c r="J305" i="25" s="1"/>
  <c r="I304" i="25"/>
  <c r="J304" i="25" s="1"/>
  <c r="I303" i="25"/>
  <c r="J303" i="25" s="1"/>
  <c r="I302" i="25"/>
  <c r="J302" i="25" s="1"/>
  <c r="I301" i="25"/>
  <c r="J301" i="25" s="1"/>
  <c r="I300" i="25"/>
  <c r="J300" i="25" s="1"/>
  <c r="I299" i="25"/>
  <c r="J299" i="25" s="1"/>
  <c r="I298" i="25"/>
  <c r="J298" i="25" s="1"/>
  <c r="I297" i="25"/>
  <c r="J297" i="25" s="1"/>
  <c r="I296" i="25"/>
  <c r="J296" i="25" s="1"/>
  <c r="I295" i="25"/>
  <c r="J295" i="25" s="1"/>
  <c r="I294" i="25"/>
  <c r="J294" i="25" s="1"/>
  <c r="I293" i="25"/>
  <c r="J293" i="25" s="1"/>
  <c r="I292" i="25"/>
  <c r="J292" i="25" s="1"/>
  <c r="I291" i="25"/>
  <c r="J291" i="25" s="1"/>
  <c r="I290" i="25"/>
  <c r="J290" i="25" s="1"/>
  <c r="I289" i="25"/>
  <c r="J289" i="25" s="1"/>
  <c r="I288" i="25"/>
  <c r="J288" i="25" s="1"/>
  <c r="I287" i="25"/>
  <c r="J287" i="25" s="1"/>
  <c r="I286" i="25"/>
  <c r="J286" i="25" s="1"/>
  <c r="I285" i="25"/>
  <c r="J285" i="25" s="1"/>
  <c r="I284" i="25"/>
  <c r="J284" i="25" s="1"/>
  <c r="I283" i="25"/>
  <c r="J283" i="25" s="1"/>
  <c r="I282" i="25"/>
  <c r="J282" i="25" s="1"/>
  <c r="I281" i="25"/>
  <c r="J281" i="25" s="1"/>
  <c r="I280" i="25"/>
  <c r="J280" i="25" s="1"/>
  <c r="I279" i="25"/>
  <c r="J279" i="25" s="1"/>
  <c r="I278" i="25"/>
  <c r="J278" i="25" s="1"/>
  <c r="I277" i="25"/>
  <c r="J277" i="25" s="1"/>
  <c r="I276" i="25"/>
  <c r="J276" i="25" s="1"/>
  <c r="I275" i="25"/>
  <c r="J275" i="25" s="1"/>
  <c r="I274" i="25"/>
  <c r="J274" i="25" s="1"/>
  <c r="I273" i="25"/>
  <c r="J273" i="25" s="1"/>
  <c r="I272" i="25"/>
  <c r="J272" i="25" s="1"/>
  <c r="I271" i="25"/>
  <c r="J271" i="25" s="1"/>
  <c r="I270" i="25"/>
  <c r="J270" i="25" s="1"/>
  <c r="I269" i="25"/>
  <c r="J269" i="25" s="1"/>
  <c r="I268" i="25"/>
  <c r="J268" i="25" s="1"/>
  <c r="I267" i="25"/>
  <c r="J267" i="25" s="1"/>
  <c r="I266" i="25"/>
  <c r="J266" i="25" s="1"/>
  <c r="I265" i="25"/>
  <c r="J265" i="25" s="1"/>
  <c r="I264" i="25"/>
  <c r="J264" i="25" s="1"/>
  <c r="I263" i="25"/>
  <c r="J263" i="25" s="1"/>
  <c r="I262" i="25"/>
  <c r="J262" i="25" s="1"/>
  <c r="I261" i="25"/>
  <c r="J261" i="25" s="1"/>
  <c r="I260" i="25"/>
  <c r="J260" i="25" s="1"/>
  <c r="I259" i="25"/>
  <c r="J259" i="25" s="1"/>
  <c r="I258" i="25"/>
  <c r="J258" i="25" s="1"/>
  <c r="I257" i="25"/>
  <c r="J257" i="25" s="1"/>
  <c r="I256" i="25"/>
  <c r="J256" i="25" s="1"/>
  <c r="I255" i="25"/>
  <c r="J255" i="25" s="1"/>
  <c r="I254" i="25"/>
  <c r="J254" i="25" s="1"/>
  <c r="I253" i="25"/>
  <c r="J253" i="25" s="1"/>
  <c r="I252" i="25"/>
  <c r="J252" i="25" s="1"/>
  <c r="I251" i="25"/>
  <c r="J251" i="25" s="1"/>
  <c r="I250" i="25"/>
  <c r="J250" i="25" s="1"/>
  <c r="I249" i="25"/>
  <c r="J249" i="25" s="1"/>
  <c r="I248" i="25"/>
  <c r="J248" i="25" s="1"/>
  <c r="I247" i="25"/>
  <c r="J247" i="25" s="1"/>
  <c r="I246" i="25"/>
  <c r="J246" i="25" s="1"/>
  <c r="I245" i="25"/>
  <c r="J245" i="25" s="1"/>
  <c r="I244" i="25"/>
  <c r="J244" i="25" s="1"/>
  <c r="I243" i="25"/>
  <c r="J243" i="25" s="1"/>
  <c r="I242" i="25"/>
  <c r="J242" i="25" s="1"/>
  <c r="I241" i="25"/>
  <c r="J241" i="25" s="1"/>
  <c r="I240" i="25"/>
  <c r="J240" i="25" s="1"/>
  <c r="I239" i="25"/>
  <c r="J239" i="25" s="1"/>
  <c r="I238" i="25"/>
  <c r="J238" i="25" s="1"/>
  <c r="I237" i="25"/>
  <c r="J237" i="25" s="1"/>
  <c r="I236" i="25"/>
  <c r="J236" i="25" s="1"/>
  <c r="I235" i="25"/>
  <c r="J235" i="25" s="1"/>
  <c r="I234" i="25"/>
  <c r="J234" i="25" s="1"/>
  <c r="I233" i="25"/>
  <c r="J233" i="25" s="1"/>
  <c r="I232" i="25"/>
  <c r="J232" i="25" s="1"/>
  <c r="J231" i="25"/>
  <c r="I231" i="25"/>
  <c r="I230" i="25"/>
  <c r="J230" i="25" s="1"/>
  <c r="I229" i="25"/>
  <c r="J229" i="25" s="1"/>
  <c r="I228" i="25"/>
  <c r="J228" i="25" s="1"/>
  <c r="J227" i="25"/>
  <c r="I227" i="25"/>
  <c r="I226" i="25"/>
  <c r="J226" i="25" s="1"/>
  <c r="I225" i="25"/>
  <c r="J225" i="25" s="1"/>
  <c r="I224" i="25"/>
  <c r="J224" i="25" s="1"/>
  <c r="I223" i="25"/>
  <c r="J223" i="25" s="1"/>
  <c r="I222" i="25"/>
  <c r="J222" i="25" s="1"/>
  <c r="I221" i="25"/>
  <c r="J221" i="25" s="1"/>
  <c r="I220" i="25"/>
  <c r="J220" i="25" s="1"/>
  <c r="I219" i="25"/>
  <c r="J219" i="25" s="1"/>
  <c r="I218" i="25"/>
  <c r="J218" i="25" s="1"/>
  <c r="I217" i="25"/>
  <c r="J217" i="25" s="1"/>
  <c r="I216" i="25"/>
  <c r="J216" i="25" s="1"/>
  <c r="I215" i="25"/>
  <c r="J215" i="25" s="1"/>
  <c r="I214" i="25"/>
  <c r="J214" i="25" s="1"/>
  <c r="I213" i="25"/>
  <c r="J213" i="25" s="1"/>
  <c r="I212" i="25"/>
  <c r="J212" i="25" s="1"/>
  <c r="I211" i="25"/>
  <c r="J211" i="25" s="1"/>
  <c r="I210" i="25"/>
  <c r="J210" i="25" s="1"/>
  <c r="I209" i="25"/>
  <c r="J209" i="25" s="1"/>
  <c r="I208" i="25"/>
  <c r="J208" i="25" s="1"/>
  <c r="I207" i="25"/>
  <c r="J207" i="25" s="1"/>
  <c r="I206" i="25"/>
  <c r="J206" i="25" s="1"/>
  <c r="I205" i="25"/>
  <c r="J205" i="25" s="1"/>
  <c r="I204" i="25"/>
  <c r="J204" i="25" s="1"/>
  <c r="I203" i="25"/>
  <c r="J203" i="25" s="1"/>
  <c r="I202" i="25"/>
  <c r="J202" i="25" s="1"/>
  <c r="I201" i="25"/>
  <c r="J201" i="25" s="1"/>
  <c r="I200" i="25"/>
  <c r="J200" i="25" s="1"/>
  <c r="L199" i="25"/>
  <c r="I199" i="25"/>
  <c r="J199" i="25" s="1"/>
  <c r="K199" i="25" s="1"/>
  <c r="I198" i="25"/>
  <c r="J198" i="25" s="1"/>
  <c r="K198" i="25" s="1"/>
  <c r="L198" i="25" s="1"/>
  <c r="I197" i="25"/>
  <c r="J197" i="25" s="1"/>
  <c r="I196" i="25"/>
  <c r="J196" i="25" s="1"/>
  <c r="K196" i="25" s="1"/>
  <c r="I195" i="25"/>
  <c r="J195" i="25" s="1"/>
  <c r="K195" i="25" s="1"/>
  <c r="I194" i="25"/>
  <c r="J194" i="25" s="1"/>
  <c r="I193" i="25"/>
  <c r="J193" i="25" s="1"/>
  <c r="K193" i="25" s="1"/>
  <c r="I192" i="25"/>
  <c r="J192" i="25" s="1"/>
  <c r="K192" i="25" s="1"/>
  <c r="L192" i="25" s="1"/>
  <c r="I191" i="25"/>
  <c r="J191" i="25" s="1"/>
  <c r="K191" i="25" s="1"/>
  <c r="I190" i="25"/>
  <c r="J190" i="25" s="1"/>
  <c r="K190" i="25" s="1"/>
  <c r="L190" i="25" s="1"/>
  <c r="I189" i="25"/>
  <c r="J189" i="25" s="1"/>
  <c r="K189" i="25" s="1"/>
  <c r="I188" i="25"/>
  <c r="J188" i="25" s="1"/>
  <c r="I187" i="25"/>
  <c r="J187" i="25" s="1"/>
  <c r="K187" i="25" s="1"/>
  <c r="I186" i="25"/>
  <c r="J186" i="25" s="1"/>
  <c r="K186" i="25" s="1"/>
  <c r="L186" i="25" s="1"/>
  <c r="I185" i="25"/>
  <c r="J185" i="25" s="1"/>
  <c r="K185" i="25" s="1"/>
  <c r="I184" i="25"/>
  <c r="J184" i="25" s="1"/>
  <c r="K184" i="25" s="1"/>
  <c r="L184" i="25" s="1"/>
  <c r="I183" i="25"/>
  <c r="J183" i="25" s="1"/>
  <c r="K183" i="25" s="1"/>
  <c r="I182" i="25"/>
  <c r="J182" i="25" s="1"/>
  <c r="K182" i="25" s="1"/>
  <c r="L182" i="25" s="1"/>
  <c r="I181" i="25"/>
  <c r="J181" i="25" s="1"/>
  <c r="I180" i="25"/>
  <c r="J180" i="25" s="1"/>
  <c r="I179" i="25"/>
  <c r="J179" i="25" s="1"/>
  <c r="K179" i="25" s="1"/>
  <c r="I178" i="25"/>
  <c r="J178" i="25" s="1"/>
  <c r="I177" i="25"/>
  <c r="J177" i="25" s="1"/>
  <c r="K177" i="25" s="1"/>
  <c r="I176" i="25"/>
  <c r="J176" i="25" s="1"/>
  <c r="K176" i="25" s="1"/>
  <c r="L176" i="25" s="1"/>
  <c r="I175" i="25"/>
  <c r="J175" i="25" s="1"/>
  <c r="K175" i="25" s="1"/>
  <c r="I174" i="25"/>
  <c r="J174" i="25" s="1"/>
  <c r="K174" i="25" s="1"/>
  <c r="L174" i="25" s="1"/>
  <c r="I173" i="25"/>
  <c r="J173" i="25" s="1"/>
  <c r="K173" i="25" s="1"/>
  <c r="I172" i="25"/>
  <c r="J172" i="25" s="1"/>
  <c r="I171" i="25"/>
  <c r="J171" i="25" s="1"/>
  <c r="K171" i="25" s="1"/>
  <c r="I170" i="25"/>
  <c r="J170" i="25" s="1"/>
  <c r="K170" i="25" s="1"/>
  <c r="L170" i="25" s="1"/>
  <c r="I169" i="25"/>
  <c r="J169" i="25" s="1"/>
  <c r="K169" i="25" s="1"/>
  <c r="I168" i="25"/>
  <c r="J168" i="25" s="1"/>
  <c r="K168" i="25" s="1"/>
  <c r="L168" i="25" s="1"/>
  <c r="I167" i="25"/>
  <c r="J167" i="25" s="1"/>
  <c r="K167" i="25" s="1"/>
  <c r="I166" i="25"/>
  <c r="J166" i="25" s="1"/>
  <c r="K166" i="25" s="1"/>
  <c r="L166" i="25" s="1"/>
  <c r="I165" i="25"/>
  <c r="J165" i="25" s="1"/>
  <c r="I164" i="25"/>
  <c r="J164" i="25" s="1"/>
  <c r="K164" i="25" s="1"/>
  <c r="I163" i="25"/>
  <c r="J163" i="25" s="1"/>
  <c r="K163" i="25" s="1"/>
  <c r="I162" i="25"/>
  <c r="J162" i="25" s="1"/>
  <c r="I161" i="25"/>
  <c r="J161" i="25" s="1"/>
  <c r="I160" i="25"/>
  <c r="J160" i="25" s="1"/>
  <c r="K160" i="25" s="1"/>
  <c r="L160" i="25" s="1"/>
  <c r="I159" i="25"/>
  <c r="J159" i="25" s="1"/>
  <c r="K159" i="25" s="1"/>
  <c r="I158" i="25"/>
  <c r="J158" i="25" s="1"/>
  <c r="K158" i="25" s="1"/>
  <c r="I157" i="25"/>
  <c r="J157" i="25" s="1"/>
  <c r="K157" i="25" s="1"/>
  <c r="I156" i="25"/>
  <c r="J156" i="25" s="1"/>
  <c r="I155" i="25"/>
  <c r="J155" i="25" s="1"/>
  <c r="K155" i="25" s="1"/>
  <c r="I154" i="25"/>
  <c r="J154" i="25" s="1"/>
  <c r="K154" i="25" s="1"/>
  <c r="L154" i="25" s="1"/>
  <c r="I153" i="25"/>
  <c r="J153" i="25" s="1"/>
  <c r="K153" i="25" s="1"/>
  <c r="K152" i="25"/>
  <c r="L152" i="25" s="1"/>
  <c r="I152" i="25"/>
  <c r="J152" i="25" s="1"/>
  <c r="L151" i="25"/>
  <c r="I151" i="25"/>
  <c r="J151" i="25" s="1"/>
  <c r="K151" i="25" s="1"/>
  <c r="I150" i="25"/>
  <c r="J150" i="25" s="1"/>
  <c r="K150" i="25" s="1"/>
  <c r="L150" i="25" s="1"/>
  <c r="I149" i="25"/>
  <c r="J149" i="25" s="1"/>
  <c r="I148" i="25"/>
  <c r="J148" i="25" s="1"/>
  <c r="K148" i="25" s="1"/>
  <c r="L147" i="25"/>
  <c r="I147" i="25"/>
  <c r="J147" i="25" s="1"/>
  <c r="K147" i="25" s="1"/>
  <c r="I146" i="25"/>
  <c r="J146" i="25" s="1"/>
  <c r="I145" i="25"/>
  <c r="J145" i="25" s="1"/>
  <c r="I144" i="25"/>
  <c r="J144" i="25" s="1"/>
  <c r="K144" i="25" s="1"/>
  <c r="L144" i="25" s="1"/>
  <c r="J143" i="25"/>
  <c r="I143" i="25"/>
  <c r="I142" i="25"/>
  <c r="J142" i="25" s="1"/>
  <c r="K142" i="25" s="1"/>
  <c r="L142" i="25" s="1"/>
  <c r="I141" i="25"/>
  <c r="J141" i="25" s="1"/>
  <c r="I140" i="25"/>
  <c r="J140" i="25" s="1"/>
  <c r="K140" i="25" s="1"/>
  <c r="I139" i="25"/>
  <c r="J139" i="25" s="1"/>
  <c r="K139" i="25" s="1"/>
  <c r="I138" i="25"/>
  <c r="J138" i="25" s="1"/>
  <c r="J137" i="25"/>
  <c r="I137" i="25"/>
  <c r="I136" i="25"/>
  <c r="J136" i="25" s="1"/>
  <c r="K136" i="25" s="1"/>
  <c r="L136" i="25" s="1"/>
  <c r="I135" i="25"/>
  <c r="J135" i="25" s="1"/>
  <c r="I134" i="25"/>
  <c r="J134" i="25" s="1"/>
  <c r="K134" i="25" s="1"/>
  <c r="I133" i="25"/>
  <c r="J133" i="25" s="1"/>
  <c r="I132" i="25"/>
  <c r="J132" i="25" s="1"/>
  <c r="K132" i="25" s="1"/>
  <c r="I131" i="25"/>
  <c r="J131" i="25" s="1"/>
  <c r="K131" i="25" s="1"/>
  <c r="I130" i="25"/>
  <c r="J130" i="25" s="1"/>
  <c r="I129" i="25"/>
  <c r="J129" i="25" s="1"/>
  <c r="I128" i="25"/>
  <c r="J128" i="25" s="1"/>
  <c r="K128" i="25" s="1"/>
  <c r="L128" i="25" s="1"/>
  <c r="I127" i="25"/>
  <c r="J127" i="25" s="1"/>
  <c r="I126" i="25"/>
  <c r="J126" i="25" s="1"/>
  <c r="K126" i="25" s="1"/>
  <c r="I125" i="25"/>
  <c r="J125" i="25" s="1"/>
  <c r="I124" i="25"/>
  <c r="J124" i="25" s="1"/>
  <c r="K124" i="25" s="1"/>
  <c r="J123" i="25"/>
  <c r="K123" i="25" s="1"/>
  <c r="I123" i="25"/>
  <c r="I122" i="25"/>
  <c r="J122" i="25" s="1"/>
  <c r="I121" i="25"/>
  <c r="J121" i="25" s="1"/>
  <c r="I120" i="25"/>
  <c r="J120" i="25" s="1"/>
  <c r="K120" i="25" s="1"/>
  <c r="L120" i="25" s="1"/>
  <c r="I119" i="25"/>
  <c r="J119" i="25" s="1"/>
  <c r="I118" i="25"/>
  <c r="J118" i="25" s="1"/>
  <c r="K118" i="25" s="1"/>
  <c r="L118" i="25" s="1"/>
  <c r="I117" i="25"/>
  <c r="J117" i="25" s="1"/>
  <c r="I116" i="25"/>
  <c r="J116" i="25" s="1"/>
  <c r="K116" i="25" s="1"/>
  <c r="I115" i="25"/>
  <c r="J115" i="25" s="1"/>
  <c r="K115" i="25" s="1"/>
  <c r="I114" i="25"/>
  <c r="J114" i="25" s="1"/>
  <c r="I113" i="25"/>
  <c r="J113" i="25" s="1"/>
  <c r="I112" i="25"/>
  <c r="J112" i="25" s="1"/>
  <c r="K112" i="25" s="1"/>
  <c r="L112" i="25" s="1"/>
  <c r="I111" i="25"/>
  <c r="J111" i="25" s="1"/>
  <c r="I110" i="25"/>
  <c r="J110" i="25" s="1"/>
  <c r="K110" i="25" s="1"/>
  <c r="L110" i="25" s="1"/>
  <c r="I109" i="25"/>
  <c r="J109" i="25" s="1"/>
  <c r="I108" i="25"/>
  <c r="J108" i="25" s="1"/>
  <c r="K108" i="25" s="1"/>
  <c r="I107" i="25"/>
  <c r="J107" i="25" s="1"/>
  <c r="K107" i="25" s="1"/>
  <c r="I106" i="25"/>
  <c r="J106" i="25" s="1"/>
  <c r="I105" i="25"/>
  <c r="J105" i="25" s="1"/>
  <c r="I104" i="25"/>
  <c r="J104" i="25" s="1"/>
  <c r="K104" i="25" s="1"/>
  <c r="L104" i="25" s="1"/>
  <c r="I103" i="25"/>
  <c r="J103" i="25" s="1"/>
  <c r="I102" i="25"/>
  <c r="J102" i="25" s="1"/>
  <c r="K102" i="25" s="1"/>
  <c r="L102" i="25" s="1"/>
  <c r="I101" i="25"/>
  <c r="J101" i="25" s="1"/>
  <c r="I100" i="25"/>
  <c r="J100" i="25" s="1"/>
  <c r="K100" i="25" s="1"/>
  <c r="I99" i="25"/>
  <c r="J99" i="25" s="1"/>
  <c r="K99" i="25" s="1"/>
  <c r="I98" i="25"/>
  <c r="J98" i="25" s="1"/>
  <c r="I97" i="25"/>
  <c r="J97" i="25" s="1"/>
  <c r="I96" i="25"/>
  <c r="J96" i="25" s="1"/>
  <c r="K96" i="25" s="1"/>
  <c r="L96" i="25" s="1"/>
  <c r="J95" i="25"/>
  <c r="I95" i="25"/>
  <c r="I94" i="25"/>
  <c r="J94" i="25" s="1"/>
  <c r="K94" i="25" s="1"/>
  <c r="I93" i="25"/>
  <c r="J93" i="25" s="1"/>
  <c r="I92" i="25"/>
  <c r="J92" i="25" s="1"/>
  <c r="K92" i="25" s="1"/>
  <c r="J91" i="25"/>
  <c r="K91" i="25" s="1"/>
  <c r="I91" i="25"/>
  <c r="I90" i="25"/>
  <c r="J90" i="25" s="1"/>
  <c r="J89" i="25"/>
  <c r="I89" i="25"/>
  <c r="I88" i="25"/>
  <c r="J88" i="25" s="1"/>
  <c r="K88" i="25" s="1"/>
  <c r="L88" i="25" s="1"/>
  <c r="I87" i="25"/>
  <c r="J87" i="25" s="1"/>
  <c r="I86" i="25"/>
  <c r="J86" i="25" s="1"/>
  <c r="K86" i="25" s="1"/>
  <c r="L86" i="25" s="1"/>
  <c r="I85" i="25"/>
  <c r="J85" i="25" s="1"/>
  <c r="L84" i="25"/>
  <c r="I84" i="25"/>
  <c r="J84" i="25" s="1"/>
  <c r="K84" i="25" s="1"/>
  <c r="I83" i="25"/>
  <c r="J83" i="25" s="1"/>
  <c r="K83" i="25" s="1"/>
  <c r="I82" i="25"/>
  <c r="J82" i="25" s="1"/>
  <c r="I81" i="25"/>
  <c r="J81" i="25" s="1"/>
  <c r="I80" i="25"/>
  <c r="J80" i="25" s="1"/>
  <c r="K80" i="25" s="1"/>
  <c r="L80" i="25" s="1"/>
  <c r="J79" i="25"/>
  <c r="I79" i="25"/>
  <c r="I78" i="25"/>
  <c r="J78" i="25" s="1"/>
  <c r="K78" i="25" s="1"/>
  <c r="L78" i="25" s="1"/>
  <c r="I77" i="25"/>
  <c r="J77" i="25" s="1"/>
  <c r="I76" i="25"/>
  <c r="J76" i="25" s="1"/>
  <c r="K76" i="25" s="1"/>
  <c r="I75" i="25"/>
  <c r="J75" i="25" s="1"/>
  <c r="I74" i="25"/>
  <c r="J74" i="25" s="1"/>
  <c r="K74" i="25" s="1"/>
  <c r="I73" i="25"/>
  <c r="J73" i="25" s="1"/>
  <c r="I72" i="25"/>
  <c r="J72" i="25" s="1"/>
  <c r="I71" i="25"/>
  <c r="J71" i="25" s="1"/>
  <c r="K71" i="25" s="1"/>
  <c r="I70" i="25"/>
  <c r="J70" i="25" s="1"/>
  <c r="I69" i="25"/>
  <c r="J69" i="25" s="1"/>
  <c r="K69" i="25" s="1"/>
  <c r="L69" i="25" s="1"/>
  <c r="J68" i="25"/>
  <c r="I68" i="25"/>
  <c r="L67" i="25"/>
  <c r="J67" i="25"/>
  <c r="K67" i="25" s="1"/>
  <c r="I67" i="25"/>
  <c r="J66" i="25"/>
  <c r="I66" i="25"/>
  <c r="I65" i="25"/>
  <c r="J65" i="25" s="1"/>
  <c r="K65" i="25" s="1"/>
  <c r="L65" i="25" s="1"/>
  <c r="I64" i="25"/>
  <c r="J64" i="25" s="1"/>
  <c r="J63" i="25"/>
  <c r="K63" i="25" s="1"/>
  <c r="L63" i="25" s="1"/>
  <c r="I63" i="25"/>
  <c r="I62" i="25"/>
  <c r="J62" i="25" s="1"/>
  <c r="I61" i="25"/>
  <c r="J61" i="25" s="1"/>
  <c r="I60" i="25"/>
  <c r="J60" i="25" s="1"/>
  <c r="J59" i="25"/>
  <c r="K59" i="25" s="1"/>
  <c r="I59" i="25"/>
  <c r="J58" i="25"/>
  <c r="I58" i="25"/>
  <c r="I57" i="25"/>
  <c r="J57" i="25" s="1"/>
  <c r="K57" i="25" s="1"/>
  <c r="L57" i="25" s="1"/>
  <c r="J56" i="25"/>
  <c r="I56" i="25"/>
  <c r="J55" i="25"/>
  <c r="K55" i="25" s="1"/>
  <c r="L55" i="25" s="1"/>
  <c r="I55" i="25"/>
  <c r="I54" i="25"/>
  <c r="J54" i="25" s="1"/>
  <c r="I53" i="25"/>
  <c r="J53" i="25" s="1"/>
  <c r="K53" i="25" s="1"/>
  <c r="L53" i="25" s="1"/>
  <c r="I52" i="25"/>
  <c r="J52" i="25" s="1"/>
  <c r="I51" i="25"/>
  <c r="J51" i="25" s="1"/>
  <c r="J50" i="25"/>
  <c r="I50" i="25"/>
  <c r="I49" i="25"/>
  <c r="J49" i="25" s="1"/>
  <c r="K49" i="25" s="1"/>
  <c r="L49" i="25" s="1"/>
  <c r="I48" i="25"/>
  <c r="J48" i="25" s="1"/>
  <c r="I47" i="25"/>
  <c r="J47" i="25" s="1"/>
  <c r="K47" i="25" s="1"/>
  <c r="L47" i="25" s="1"/>
  <c r="J46" i="25"/>
  <c r="I46" i="25"/>
  <c r="L45" i="25"/>
  <c r="J45" i="25"/>
  <c r="K45" i="25" s="1"/>
  <c r="I45" i="25"/>
  <c r="J44" i="25"/>
  <c r="I44" i="25"/>
  <c r="J43" i="25"/>
  <c r="K43" i="25" s="1"/>
  <c r="I43" i="25"/>
  <c r="J42" i="25"/>
  <c r="I42" i="25"/>
  <c r="I41" i="25"/>
  <c r="J41" i="25" s="1"/>
  <c r="K41" i="25" s="1"/>
  <c r="I40" i="25"/>
  <c r="J40" i="25" s="1"/>
  <c r="J39" i="25"/>
  <c r="K39" i="25" s="1"/>
  <c r="I39" i="25"/>
  <c r="J38" i="25"/>
  <c r="I38" i="25"/>
  <c r="I37" i="25"/>
  <c r="J37" i="25" s="1"/>
  <c r="K37" i="25" s="1"/>
  <c r="I36" i="25"/>
  <c r="J36" i="25" s="1"/>
  <c r="I35" i="25"/>
  <c r="J35" i="25" s="1"/>
  <c r="I34" i="25"/>
  <c r="J34" i="25" s="1"/>
  <c r="I33" i="25"/>
  <c r="J33" i="25" s="1"/>
  <c r="K33" i="25" s="1"/>
  <c r="I32" i="25"/>
  <c r="J32" i="25" s="1"/>
  <c r="I31" i="25"/>
  <c r="J31" i="25" s="1"/>
  <c r="K31" i="25" s="1"/>
  <c r="I30" i="25"/>
  <c r="J30" i="25" s="1"/>
  <c r="I29" i="25"/>
  <c r="J29" i="25" s="1"/>
  <c r="I28" i="25"/>
  <c r="J28" i="25" s="1"/>
  <c r="I27" i="25"/>
  <c r="J27" i="25" s="1"/>
  <c r="I26" i="25"/>
  <c r="J26" i="25" s="1"/>
  <c r="J25" i="25"/>
  <c r="K25" i="25" s="1"/>
  <c r="I25" i="25"/>
  <c r="I24" i="25"/>
  <c r="J24" i="25" s="1"/>
  <c r="I23" i="25"/>
  <c r="J23" i="25" s="1"/>
  <c r="K23" i="25" s="1"/>
  <c r="J22" i="25"/>
  <c r="I22" i="25"/>
  <c r="I21" i="25"/>
  <c r="J21" i="25" s="1"/>
  <c r="K21" i="25" s="1"/>
  <c r="I20" i="25"/>
  <c r="J20" i="25" s="1"/>
  <c r="I19" i="25"/>
  <c r="J19" i="25" s="1"/>
  <c r="I18" i="25"/>
  <c r="J18" i="25" s="1"/>
  <c r="I17" i="25"/>
  <c r="J17" i="25" s="1"/>
  <c r="K17" i="25" s="1"/>
  <c r="I16" i="25"/>
  <c r="J16" i="25" s="1"/>
  <c r="I15" i="25"/>
  <c r="J15" i="25" s="1"/>
  <c r="K15" i="25" s="1"/>
  <c r="I14" i="25"/>
  <c r="J14" i="25" s="1"/>
  <c r="I13" i="25"/>
  <c r="J13" i="25" s="1"/>
  <c r="J12" i="25"/>
  <c r="I12" i="25"/>
  <c r="I11" i="25"/>
  <c r="J11" i="25" s="1"/>
  <c r="J10" i="25"/>
  <c r="I10" i="25"/>
  <c r="I9" i="25"/>
  <c r="J9" i="25" s="1"/>
  <c r="K9" i="25" s="1"/>
  <c r="I8" i="25"/>
  <c r="J8" i="25" s="1"/>
  <c r="D24" i="26" l="1"/>
  <c r="D15" i="26"/>
  <c r="D26" i="26"/>
  <c r="D13" i="26" s="1"/>
  <c r="D12" i="26"/>
  <c r="K61" i="25"/>
  <c r="L61" i="25"/>
  <c r="K27" i="25"/>
  <c r="L27" i="25" s="1"/>
  <c r="L124" i="25"/>
  <c r="L187" i="25"/>
  <c r="L195" i="25"/>
  <c r="L126" i="25"/>
  <c r="L183" i="25"/>
  <c r="L43" i="25"/>
  <c r="L171" i="25"/>
  <c r="K13" i="25"/>
  <c r="L13" i="25"/>
  <c r="K29" i="25"/>
  <c r="L29" i="25" s="1"/>
  <c r="J7" i="25"/>
  <c r="K35" i="25"/>
  <c r="L35" i="25"/>
  <c r="K11" i="25"/>
  <c r="L11" i="25" s="1"/>
  <c r="K51" i="25"/>
  <c r="L51" i="25" s="1"/>
  <c r="K19" i="25"/>
  <c r="L19" i="25"/>
  <c r="L134" i="25"/>
  <c r="L155" i="25"/>
  <c r="L167" i="25"/>
  <c r="L179" i="25"/>
  <c r="L59" i="25"/>
  <c r="L163" i="25"/>
  <c r="K180" i="25"/>
  <c r="L180" i="25" s="1"/>
  <c r="L196" i="25"/>
  <c r="L164" i="25"/>
  <c r="L94" i="25"/>
  <c r="L116" i="25"/>
  <c r="K149" i="25"/>
  <c r="L149" i="25" s="1"/>
  <c r="K237" i="25"/>
  <c r="L237" i="25" s="1"/>
  <c r="K36" i="25"/>
  <c r="L36" i="25"/>
  <c r="K194" i="25"/>
  <c r="L194" i="25" s="1"/>
  <c r="K206" i="25"/>
  <c r="L206" i="25" s="1"/>
  <c r="K225" i="25"/>
  <c r="L225" i="25" s="1"/>
  <c r="K238" i="25"/>
  <c r="L238" i="25" s="1"/>
  <c r="K257" i="25"/>
  <c r="L257" i="25" s="1"/>
  <c r="K270" i="25"/>
  <c r="L270" i="25" s="1"/>
  <c r="K284" i="25"/>
  <c r="L284" i="25" s="1"/>
  <c r="K14" i="25"/>
  <c r="L14" i="25" s="1"/>
  <c r="L17" i="25"/>
  <c r="K30" i="25"/>
  <c r="L30" i="25" s="1"/>
  <c r="L33" i="25"/>
  <c r="K46" i="25"/>
  <c r="L46" i="25" s="1"/>
  <c r="K62" i="25"/>
  <c r="L62" i="25" s="1"/>
  <c r="K72" i="25"/>
  <c r="L72" i="25" s="1"/>
  <c r="K77" i="25"/>
  <c r="L77" i="25" s="1"/>
  <c r="K81" i="25"/>
  <c r="L81" i="25"/>
  <c r="K101" i="25"/>
  <c r="L101" i="25" s="1"/>
  <c r="K106" i="25"/>
  <c r="L106" i="25" s="1"/>
  <c r="K135" i="25"/>
  <c r="L135" i="25" s="1"/>
  <c r="L140" i="25"/>
  <c r="K145" i="25"/>
  <c r="L145" i="25" s="1"/>
  <c r="K161" i="25"/>
  <c r="L161" i="25" s="1"/>
  <c r="K178" i="25"/>
  <c r="L178" i="25" s="1"/>
  <c r="K213" i="25"/>
  <c r="L213" i="25" s="1"/>
  <c r="K245" i="25"/>
  <c r="L245" i="25" s="1"/>
  <c r="K10" i="25"/>
  <c r="L10" i="25" s="1"/>
  <c r="K42" i="25"/>
  <c r="L42" i="25" s="1"/>
  <c r="K90" i="25"/>
  <c r="L90" i="25" s="1"/>
  <c r="K129" i="25"/>
  <c r="L129" i="25" s="1"/>
  <c r="K20" i="25"/>
  <c r="L20" i="25" s="1"/>
  <c r="K68" i="25"/>
  <c r="L68" i="25" s="1"/>
  <c r="K40" i="25"/>
  <c r="L40" i="25" s="1"/>
  <c r="K85" i="25"/>
  <c r="L85" i="25" s="1"/>
  <c r="K211" i="25"/>
  <c r="L211" i="25" s="1"/>
  <c r="L39" i="25"/>
  <c r="K105" i="25"/>
  <c r="L105" i="25" s="1"/>
  <c r="K125" i="25"/>
  <c r="L125" i="25" s="1"/>
  <c r="K8" i="25"/>
  <c r="K73" i="25"/>
  <c r="L73" i="25" s="1"/>
  <c r="K111" i="25"/>
  <c r="L111" i="25" s="1"/>
  <c r="K146" i="25"/>
  <c r="L146" i="25" s="1"/>
  <c r="K201" i="25"/>
  <c r="L201" i="25" s="1"/>
  <c r="K286" i="25"/>
  <c r="L286" i="25" s="1"/>
  <c r="K18" i="25"/>
  <c r="L18" i="25" s="1"/>
  <c r="L21" i="25"/>
  <c r="K34" i="25"/>
  <c r="L34" i="25" s="1"/>
  <c r="L37" i="25"/>
  <c r="K50" i="25"/>
  <c r="L50" i="25" s="1"/>
  <c r="K66" i="25"/>
  <c r="L66" i="25" s="1"/>
  <c r="K87" i="25"/>
  <c r="L87" i="25" s="1"/>
  <c r="L92" i="25"/>
  <c r="K97" i="25"/>
  <c r="L97" i="25" s="1"/>
  <c r="K117" i="25"/>
  <c r="L117" i="25" s="1"/>
  <c r="K122" i="25"/>
  <c r="L122" i="25" s="1"/>
  <c r="K221" i="25"/>
  <c r="L221" i="25" s="1"/>
  <c r="K227" i="25"/>
  <c r="L227" i="25" s="1"/>
  <c r="K253" i="25"/>
  <c r="L253" i="25" s="1"/>
  <c r="K259" i="25"/>
  <c r="L259" i="25" s="1"/>
  <c r="K300" i="25"/>
  <c r="L300" i="25" s="1"/>
  <c r="K308" i="25"/>
  <c r="L308" i="25" s="1"/>
  <c r="K366" i="25"/>
  <c r="L366" i="25" s="1"/>
  <c r="K26" i="25"/>
  <c r="L26" i="25" s="1"/>
  <c r="K58" i="25"/>
  <c r="L58" i="25" s="1"/>
  <c r="L76" i="25"/>
  <c r="K119" i="25"/>
  <c r="L119" i="25" s="1"/>
  <c r="K205" i="25"/>
  <c r="L205" i="25" s="1"/>
  <c r="L100" i="25"/>
  <c r="K56" i="25"/>
  <c r="L56" i="25" s="1"/>
  <c r="K82" i="25"/>
  <c r="L82" i="25" s="1"/>
  <c r="K162" i="25"/>
  <c r="L162" i="25" s="1"/>
  <c r="K233" i="25"/>
  <c r="L233" i="25" s="1"/>
  <c r="K12" i="25"/>
  <c r="L12" i="25" s="1"/>
  <c r="L15" i="25"/>
  <c r="K28" i="25"/>
  <c r="L28" i="25" s="1"/>
  <c r="L31" i="25"/>
  <c r="K44" i="25"/>
  <c r="L44" i="25" s="1"/>
  <c r="K60" i="25"/>
  <c r="L60" i="25" s="1"/>
  <c r="K93" i="25"/>
  <c r="L93" i="25" s="1"/>
  <c r="K98" i="25"/>
  <c r="L98" i="25" s="1"/>
  <c r="K127" i="25"/>
  <c r="L127" i="25" s="1"/>
  <c r="L132" i="25"/>
  <c r="K137" i="25"/>
  <c r="L137" i="25" s="1"/>
  <c r="K209" i="25"/>
  <c r="L209" i="25" s="1"/>
  <c r="K222" i="25"/>
  <c r="L222" i="25" s="1"/>
  <c r="K241" i="25"/>
  <c r="L241" i="25" s="1"/>
  <c r="K254" i="25"/>
  <c r="L254" i="25" s="1"/>
  <c r="K334" i="25"/>
  <c r="L334" i="25" s="1"/>
  <c r="K165" i="25"/>
  <c r="L165" i="25" s="1"/>
  <c r="K243" i="25"/>
  <c r="L243" i="25" s="1"/>
  <c r="L23" i="25"/>
  <c r="K52" i="25"/>
  <c r="L52" i="25" s="1"/>
  <c r="K95" i="25"/>
  <c r="L95" i="25" s="1"/>
  <c r="K130" i="25"/>
  <c r="L130" i="25" s="1"/>
  <c r="K24" i="25"/>
  <c r="L24" i="25" s="1"/>
  <c r="K121" i="25"/>
  <c r="L121" i="25" s="1"/>
  <c r="K141" i="25"/>
  <c r="L141" i="25" s="1"/>
  <c r="K265" i="25"/>
  <c r="L265" i="25" s="1"/>
  <c r="L9" i="25"/>
  <c r="K22" i="25"/>
  <c r="L22" i="25" s="1"/>
  <c r="L25" i="25"/>
  <c r="K38" i="25"/>
  <c r="L38" i="25" s="1"/>
  <c r="L41" i="25"/>
  <c r="K54" i="25"/>
  <c r="L54" i="25" s="1"/>
  <c r="K70" i="25"/>
  <c r="L70" i="25" s="1"/>
  <c r="L74" i="25"/>
  <c r="K103" i="25"/>
  <c r="L103" i="25"/>
  <c r="L108" i="25"/>
  <c r="K113" i="25"/>
  <c r="L113" i="25" s="1"/>
  <c r="K133" i="25"/>
  <c r="L133" i="25" s="1"/>
  <c r="K138" i="25"/>
  <c r="L138" i="25" s="1"/>
  <c r="L148" i="25"/>
  <c r="L158" i="25"/>
  <c r="K197" i="25"/>
  <c r="L197" i="25" s="1"/>
  <c r="K229" i="25"/>
  <c r="L229" i="25" s="1"/>
  <c r="L261" i="25"/>
  <c r="K261" i="25"/>
  <c r="K268" i="25"/>
  <c r="L268" i="25" s="1"/>
  <c r="L289" i="25"/>
  <c r="K289" i="25"/>
  <c r="K295" i="25"/>
  <c r="L295" i="25" s="1"/>
  <c r="K302" i="25"/>
  <c r="L302" i="25" s="1"/>
  <c r="K16" i="25"/>
  <c r="L16" i="25" s="1"/>
  <c r="K32" i="25"/>
  <c r="L32" i="25" s="1"/>
  <c r="K48" i="25"/>
  <c r="L48" i="25" s="1"/>
  <c r="K64" i="25"/>
  <c r="L64" i="25" s="1"/>
  <c r="K75" i="25"/>
  <c r="L75" i="25" s="1"/>
  <c r="K79" i="25"/>
  <c r="L79" i="25" s="1"/>
  <c r="K89" i="25"/>
  <c r="L89" i="25"/>
  <c r="K109" i="25"/>
  <c r="L109" i="25" s="1"/>
  <c r="K114" i="25"/>
  <c r="L114" i="25" s="1"/>
  <c r="K143" i="25"/>
  <c r="L143" i="25" s="1"/>
  <c r="K181" i="25"/>
  <c r="L181" i="25" s="1"/>
  <c r="L217" i="25"/>
  <c r="K217" i="25"/>
  <c r="K249" i="25"/>
  <c r="L249" i="25" s="1"/>
  <c r="K276" i="25"/>
  <c r="L276" i="25" s="1"/>
  <c r="K210" i="25"/>
  <c r="L210" i="25" s="1"/>
  <c r="K215" i="25"/>
  <c r="L215" i="25" s="1"/>
  <c r="K226" i="25"/>
  <c r="L226" i="25" s="1"/>
  <c r="K231" i="25"/>
  <c r="L231" i="25" s="1"/>
  <c r="K242" i="25"/>
  <c r="L242" i="25" s="1"/>
  <c r="K247" i="25"/>
  <c r="L247" i="25" s="1"/>
  <c r="K258" i="25"/>
  <c r="L258" i="25" s="1"/>
  <c r="K263" i="25"/>
  <c r="L263" i="25" s="1"/>
  <c r="K281" i="25"/>
  <c r="L281" i="25" s="1"/>
  <c r="K287" i="25"/>
  <c r="L287" i="25" s="1"/>
  <c r="K306" i="25"/>
  <c r="L306" i="25" s="1"/>
  <c r="K312" i="25"/>
  <c r="L312" i="25" s="1"/>
  <c r="K318" i="25"/>
  <c r="L318" i="25" s="1"/>
  <c r="K338" i="25"/>
  <c r="L338" i="25" s="1"/>
  <c r="K344" i="25"/>
  <c r="L344" i="25" s="1"/>
  <c r="K350" i="25"/>
  <c r="L350" i="25" s="1"/>
  <c r="L177" i="25"/>
  <c r="L193" i="25"/>
  <c r="K200" i="25"/>
  <c r="L200" i="25" s="1"/>
  <c r="K216" i="25"/>
  <c r="L216" i="25" s="1"/>
  <c r="K232" i="25"/>
  <c r="L232" i="25" s="1"/>
  <c r="K248" i="25"/>
  <c r="L248" i="25" s="1"/>
  <c r="K264" i="25"/>
  <c r="L264" i="25" s="1"/>
  <c r="K282" i="25"/>
  <c r="L282" i="25" s="1"/>
  <c r="L288" i="25"/>
  <c r="K288" i="25"/>
  <c r="K294" i="25"/>
  <c r="L294" i="25" s="1"/>
  <c r="K307" i="25"/>
  <c r="L307" i="25" s="1"/>
  <c r="K313" i="25"/>
  <c r="L313" i="25" s="1"/>
  <c r="K332" i="25"/>
  <c r="L332" i="25" s="1"/>
  <c r="K339" i="25"/>
  <c r="L339" i="25" s="1"/>
  <c r="K345" i="25"/>
  <c r="L345" i="25" s="1"/>
  <c r="K364" i="25"/>
  <c r="L364" i="25" s="1"/>
  <c r="K314" i="25"/>
  <c r="L314" i="25" s="1"/>
  <c r="K340" i="25"/>
  <c r="L340" i="25" s="1"/>
  <c r="K228" i="25"/>
  <c r="L228" i="25" s="1"/>
  <c r="K244" i="25"/>
  <c r="L244" i="25" s="1"/>
  <c r="K260" i="25"/>
  <c r="L260" i="25" s="1"/>
  <c r="K271" i="25"/>
  <c r="L271" i="25" s="1"/>
  <c r="K290" i="25"/>
  <c r="L290" i="25" s="1"/>
  <c r="K320" i="25"/>
  <c r="L320" i="25" s="1"/>
  <c r="K359" i="25"/>
  <c r="L359" i="25" s="1"/>
  <c r="K212" i="25"/>
  <c r="L212" i="25" s="1"/>
  <c r="K156" i="25"/>
  <c r="L156" i="25" s="1"/>
  <c r="L159" i="25"/>
  <c r="K172" i="25"/>
  <c r="L172" i="25" s="1"/>
  <c r="L175" i="25"/>
  <c r="K188" i="25"/>
  <c r="L188" i="25" s="1"/>
  <c r="L191" i="25"/>
  <c r="K202" i="25"/>
  <c r="L202" i="25" s="1"/>
  <c r="K207" i="25"/>
  <c r="L207" i="25" s="1"/>
  <c r="K218" i="25"/>
  <c r="L218" i="25" s="1"/>
  <c r="K223" i="25"/>
  <c r="L223" i="25" s="1"/>
  <c r="K234" i="25"/>
  <c r="L234" i="25" s="1"/>
  <c r="K239" i="25"/>
  <c r="L239" i="25" s="1"/>
  <c r="K250" i="25"/>
  <c r="L250" i="25" s="1"/>
  <c r="K255" i="25"/>
  <c r="L255" i="25" s="1"/>
  <c r="K266" i="25"/>
  <c r="L266" i="25" s="1"/>
  <c r="L272" i="25"/>
  <c r="K272" i="25"/>
  <c r="K278" i="25"/>
  <c r="L278" i="25" s="1"/>
  <c r="K291" i="25"/>
  <c r="L291" i="25" s="1"/>
  <c r="K296" i="25"/>
  <c r="L296" i="25" s="1"/>
  <c r="K322" i="25"/>
  <c r="L322" i="25" s="1"/>
  <c r="K328" i="25"/>
  <c r="L328" i="25" s="1"/>
  <c r="K354" i="25"/>
  <c r="L354" i="25" s="1"/>
  <c r="K360" i="25"/>
  <c r="L360" i="25" s="1"/>
  <c r="K327" i="25"/>
  <c r="L327" i="25" s="1"/>
  <c r="K346" i="25"/>
  <c r="L346" i="25" s="1"/>
  <c r="K352" i="25"/>
  <c r="L352" i="25" s="1"/>
  <c r="L153" i="25"/>
  <c r="L169" i="25"/>
  <c r="L185" i="25"/>
  <c r="K208" i="25"/>
  <c r="L208" i="25" s="1"/>
  <c r="K224" i="25"/>
  <c r="L224" i="25" s="1"/>
  <c r="K240" i="25"/>
  <c r="L240" i="25" s="1"/>
  <c r="K256" i="25"/>
  <c r="L256" i="25" s="1"/>
  <c r="K273" i="25"/>
  <c r="L273" i="25" s="1"/>
  <c r="K279" i="25"/>
  <c r="L279" i="25" s="1"/>
  <c r="K297" i="25"/>
  <c r="L297" i="25" s="1"/>
  <c r="K316" i="25"/>
  <c r="L316" i="25" s="1"/>
  <c r="L323" i="25"/>
  <c r="K323" i="25"/>
  <c r="K329" i="25"/>
  <c r="L329" i="25" s="1"/>
  <c r="K348" i="25"/>
  <c r="L348" i="25" s="1"/>
  <c r="K355" i="25"/>
  <c r="L355" i="25" s="1"/>
  <c r="K361" i="25"/>
  <c r="L361" i="25" s="1"/>
  <c r="K203" i="25"/>
  <c r="L203" i="25" s="1"/>
  <c r="K214" i="25"/>
  <c r="L214" i="25" s="1"/>
  <c r="K219" i="25"/>
  <c r="L219" i="25" s="1"/>
  <c r="K230" i="25"/>
  <c r="L230" i="25" s="1"/>
  <c r="K235" i="25"/>
  <c r="L235" i="25" s="1"/>
  <c r="K246" i="25"/>
  <c r="L246" i="25" s="1"/>
  <c r="K251" i="25"/>
  <c r="L251" i="25" s="1"/>
  <c r="K262" i="25"/>
  <c r="L262" i="25" s="1"/>
  <c r="K274" i="25"/>
  <c r="L274" i="25" s="1"/>
  <c r="K292" i="25"/>
  <c r="L292" i="25" s="1"/>
  <c r="K298" i="25"/>
  <c r="L298" i="25" s="1"/>
  <c r="K304" i="25"/>
  <c r="L304" i="25" s="1"/>
  <c r="K311" i="25"/>
  <c r="L311" i="25" s="1"/>
  <c r="K324" i="25"/>
  <c r="L324" i="25" s="1"/>
  <c r="K330" i="25"/>
  <c r="L330" i="25" s="1"/>
  <c r="K336" i="25"/>
  <c r="L336" i="25" s="1"/>
  <c r="K343" i="25"/>
  <c r="L343" i="25" s="1"/>
  <c r="K356" i="25"/>
  <c r="L356" i="25" s="1"/>
  <c r="K362" i="25"/>
  <c r="L362" i="25" s="1"/>
  <c r="K368" i="25"/>
  <c r="L368" i="25" s="1"/>
  <c r="L71" i="25"/>
  <c r="L83" i="25"/>
  <c r="L91" i="25"/>
  <c r="L99" i="25"/>
  <c r="L107" i="25"/>
  <c r="L115" i="25"/>
  <c r="L123" i="25"/>
  <c r="L131" i="25"/>
  <c r="L139" i="25"/>
  <c r="L157" i="25"/>
  <c r="L173" i="25"/>
  <c r="L189" i="25"/>
  <c r="K204" i="25"/>
  <c r="L204" i="25" s="1"/>
  <c r="K220" i="25"/>
  <c r="L220" i="25" s="1"/>
  <c r="K236" i="25"/>
  <c r="L236" i="25" s="1"/>
  <c r="K252" i="25"/>
  <c r="L252" i="25" s="1"/>
  <c r="K275" i="25"/>
  <c r="L275" i="25" s="1"/>
  <c r="K280" i="25"/>
  <c r="L280" i="25" s="1"/>
  <c r="K305" i="25"/>
  <c r="L305" i="25" s="1"/>
  <c r="K269" i="25"/>
  <c r="L269" i="25" s="1"/>
  <c r="K285" i="25"/>
  <c r="L285" i="25" s="1"/>
  <c r="K301" i="25"/>
  <c r="L301" i="25" s="1"/>
  <c r="K317" i="25"/>
  <c r="L317" i="25" s="1"/>
  <c r="K333" i="25"/>
  <c r="L333" i="25" s="1"/>
  <c r="K349" i="25"/>
  <c r="L349" i="25" s="1"/>
  <c r="K365" i="25"/>
  <c r="L365" i="25" s="1"/>
  <c r="K303" i="25"/>
  <c r="L303" i="25" s="1"/>
  <c r="K319" i="25"/>
  <c r="L319" i="25" s="1"/>
  <c r="K335" i="25"/>
  <c r="L335" i="25" s="1"/>
  <c r="K351" i="25"/>
  <c r="L351" i="25" s="1"/>
  <c r="K367" i="25"/>
  <c r="L367" i="25" s="1"/>
  <c r="K277" i="25"/>
  <c r="L277" i="25" s="1"/>
  <c r="K293" i="25"/>
  <c r="L293" i="25" s="1"/>
  <c r="K309" i="25"/>
  <c r="L309" i="25" s="1"/>
  <c r="K325" i="25"/>
  <c r="L325" i="25" s="1"/>
  <c r="K341" i="25"/>
  <c r="L341" i="25" s="1"/>
  <c r="K357" i="25"/>
  <c r="L357" i="25" s="1"/>
  <c r="K267" i="25"/>
  <c r="L267" i="25" s="1"/>
  <c r="K283" i="25"/>
  <c r="L283" i="25" s="1"/>
  <c r="K299" i="25"/>
  <c r="L299" i="25" s="1"/>
  <c r="K315" i="25"/>
  <c r="L315" i="25" s="1"/>
  <c r="K331" i="25"/>
  <c r="L331" i="25" s="1"/>
  <c r="K347" i="25"/>
  <c r="L347" i="25" s="1"/>
  <c r="K363" i="25"/>
  <c r="L363" i="25" s="1"/>
  <c r="K310" i="25"/>
  <c r="L310" i="25" s="1"/>
  <c r="K321" i="25"/>
  <c r="L321" i="25" s="1"/>
  <c r="K326" i="25"/>
  <c r="L326" i="25" s="1"/>
  <c r="K337" i="25"/>
  <c r="L337" i="25" s="1"/>
  <c r="K342" i="25"/>
  <c r="L342" i="25" s="1"/>
  <c r="K353" i="25"/>
  <c r="L353" i="25" s="1"/>
  <c r="K358" i="25"/>
  <c r="L358" i="25" s="1"/>
  <c r="K369" i="25"/>
  <c r="L369" i="25" s="1"/>
  <c r="D11" i="26" l="1"/>
  <c r="D23" i="26"/>
  <c r="D10" i="26" s="1"/>
  <c r="L8" i="25"/>
  <c r="L7" i="25" s="1"/>
  <c r="K7" i="25"/>
</calcChain>
</file>

<file path=xl/sharedStrings.xml><?xml version="1.0" encoding="utf-8"?>
<sst xmlns="http://schemas.openxmlformats.org/spreadsheetml/2006/main" count="2313" uniqueCount="391">
  <si>
    <t>Struktūrvienība</t>
  </si>
  <si>
    <t>VRS DAUGAVPILS PĀRVALDES ROBEŽNIEKU ROBEŽAPSARDZĪBAS NODAĻA</t>
  </si>
  <si>
    <t>VRS DAUGAVPILS PĀRVALDES SILENES ROBEŽAPSARDZĪBAS NODAĻA</t>
  </si>
  <si>
    <t>VRS DAUGAVPILS PĀRVALDES KAPLAVAS ROBEŽAPSARDZĪBAS NODAĻA</t>
  </si>
  <si>
    <t>VRS DAUGAVPILS PĀRVALDES ŠĶAUNES ROBEŽAPSARDZĪBAS NODAĻA</t>
  </si>
  <si>
    <t>Mēneš-alga</t>
  </si>
  <si>
    <t xml:space="preserve">Stundas likme </t>
  </si>
  <si>
    <t>jaunākais inspektors</t>
  </si>
  <si>
    <t>robežapsardzības nodaļas priekšnieks</t>
  </si>
  <si>
    <t>inspektors</t>
  </si>
  <si>
    <t>vecākais inspektors</t>
  </si>
  <si>
    <t>inspektors (kinologs)</t>
  </si>
  <si>
    <t>vecākais inspektors (robežuzraudzības tehnisko līdzekļu jomā)</t>
  </si>
  <si>
    <t>robežapsardzības nodaļas priekšnieka vietnieks</t>
  </si>
  <si>
    <t>Amats</t>
  </si>
  <si>
    <t>Nr.</t>
  </si>
  <si>
    <t>Pārvalde</t>
  </si>
  <si>
    <t>Tabeles Nr.</t>
  </si>
  <si>
    <t>Piemaksas apmērs</t>
  </si>
  <si>
    <t>Atlīdzība (EKK1000)</t>
  </si>
  <si>
    <t>VRS DAUGAVPILS PĀRVALDE</t>
  </si>
  <si>
    <t>16896</t>
  </si>
  <si>
    <t>17634</t>
  </si>
  <si>
    <t>37246</t>
  </si>
  <si>
    <t>18447</t>
  </si>
  <si>
    <t>33897</t>
  </si>
  <si>
    <t>33113</t>
  </si>
  <si>
    <t>19455</t>
  </si>
  <si>
    <t>37249</t>
  </si>
  <si>
    <t>19462</t>
  </si>
  <si>
    <t>37159</t>
  </si>
  <si>
    <t>33227</t>
  </si>
  <si>
    <t>36676</t>
  </si>
  <si>
    <t>16763</t>
  </si>
  <si>
    <t>35791</t>
  </si>
  <si>
    <t>36677</t>
  </si>
  <si>
    <t>37147</t>
  </si>
  <si>
    <t>17013</t>
  </si>
  <si>
    <t>20295</t>
  </si>
  <si>
    <t>17371</t>
  </si>
  <si>
    <t>37201</t>
  </si>
  <si>
    <t>33118</t>
  </si>
  <si>
    <t>36342</t>
  </si>
  <si>
    <t>35380</t>
  </si>
  <si>
    <t>20337</t>
  </si>
  <si>
    <t>36675</t>
  </si>
  <si>
    <t>20349</t>
  </si>
  <si>
    <t>34116</t>
  </si>
  <si>
    <t>30454</t>
  </si>
  <si>
    <t>35776</t>
  </si>
  <si>
    <t>36323</t>
  </si>
  <si>
    <t>36305</t>
  </si>
  <si>
    <t>33167</t>
  </si>
  <si>
    <t>30401</t>
  </si>
  <si>
    <t>37153</t>
  </si>
  <si>
    <t>19769</t>
  </si>
  <si>
    <t>35788</t>
  </si>
  <si>
    <t>20923</t>
  </si>
  <si>
    <t xml:space="preserve">Iesaistes stundas </t>
  </si>
  <si>
    <t>Valsts robežsardze</t>
  </si>
  <si>
    <t>27746</t>
  </si>
  <si>
    <t>33901</t>
  </si>
  <si>
    <t>19804</t>
  </si>
  <si>
    <t>34320</t>
  </si>
  <si>
    <t>30347</t>
  </si>
  <si>
    <t>27722</t>
  </si>
  <si>
    <t>37597</t>
  </si>
  <si>
    <t>37599</t>
  </si>
  <si>
    <t>37595</t>
  </si>
  <si>
    <t>36338</t>
  </si>
  <si>
    <t>27752</t>
  </si>
  <si>
    <t>28838</t>
  </si>
  <si>
    <t>35345</t>
  </si>
  <si>
    <t>31868</t>
  </si>
  <si>
    <t>34356</t>
  </si>
  <si>
    <t>27051</t>
  </si>
  <si>
    <t>18437</t>
  </si>
  <si>
    <t>galvenais inspektors</t>
  </si>
  <si>
    <t>19228</t>
  </si>
  <si>
    <t>18460</t>
  </si>
  <si>
    <t>17118</t>
  </si>
  <si>
    <t>20280</t>
  </si>
  <si>
    <t>37214</t>
  </si>
  <si>
    <t>16768</t>
  </si>
  <si>
    <t>16800</t>
  </si>
  <si>
    <t>27729</t>
  </si>
  <si>
    <t>17631</t>
  </si>
  <si>
    <t>26480</t>
  </si>
  <si>
    <t>VRS DAUGAVPILS PĀRVALDES DAUGAVPILS I KATEGORIJAS DIENESTS</t>
  </si>
  <si>
    <t>20279</t>
  </si>
  <si>
    <t>20319</t>
  </si>
  <si>
    <t>20329</t>
  </si>
  <si>
    <t>28447</t>
  </si>
  <si>
    <t>Piemaksas apmērs 50%, 20% vai 10% no stundas likmes (EKK1145)</t>
  </si>
  <si>
    <t>VSAOI 23,59% (EKK1210)</t>
  </si>
  <si>
    <t>VRS DAUGAVPILS PĀRVALDES KRID OPERATĪVĀS DARBĪBAS NODAĻA</t>
  </si>
  <si>
    <t>galvenais inspektors (operatīvajā darbā)</t>
  </si>
  <si>
    <t>17662</t>
  </si>
  <si>
    <t>16831</t>
  </si>
  <si>
    <t>20379</t>
  </si>
  <si>
    <t>vecākais inspektors (operatīvajā darbā)</t>
  </si>
  <si>
    <t>28444</t>
  </si>
  <si>
    <t>VRS DAUGAVPILS PĀRVALDES KRIMINĀLIZMEKLĒŠANAS DIENESTS</t>
  </si>
  <si>
    <t>galvenais inspektors (izmeklēšanas darbā)</t>
  </si>
  <si>
    <t>20034</t>
  </si>
  <si>
    <t>27963</t>
  </si>
  <si>
    <t>17353</t>
  </si>
  <si>
    <t>20303</t>
  </si>
  <si>
    <t>16900</t>
  </si>
  <si>
    <t>27721</t>
  </si>
  <si>
    <t>17305</t>
  </si>
  <si>
    <t>19740</t>
  </si>
  <si>
    <t>19755</t>
  </si>
  <si>
    <t>16863</t>
  </si>
  <si>
    <t>29601</t>
  </si>
  <si>
    <t>17402</t>
  </si>
  <si>
    <t>17565</t>
  </si>
  <si>
    <t>30706</t>
  </si>
  <si>
    <t>16872</t>
  </si>
  <si>
    <t>31340</t>
  </si>
  <si>
    <t>19760</t>
  </si>
  <si>
    <t>27173</t>
  </si>
  <si>
    <t>26546</t>
  </si>
  <si>
    <t>34317</t>
  </si>
  <si>
    <t>19242</t>
  </si>
  <si>
    <t>26490</t>
  </si>
  <si>
    <t>17658</t>
  </si>
  <si>
    <t>17300</t>
  </si>
  <si>
    <t>30392</t>
  </si>
  <si>
    <t>28932</t>
  </si>
  <si>
    <t>33214</t>
  </si>
  <si>
    <t>VRS VIĻAKAS PĀRVALDE</t>
  </si>
  <si>
    <t>VRS VIĻAKAS PĀRVALDES VIĻAKAS II KATEGORIJAS DIENESTS</t>
  </si>
  <si>
    <t>35367</t>
  </si>
  <si>
    <t>18444</t>
  </si>
  <si>
    <t>37216</t>
  </si>
  <si>
    <t>VRS VIĻAKAS PĀRVALDES LAVOŠNIEKU ROBEŽAPSARDZĪBAS NODAĻA</t>
  </si>
  <si>
    <t>35787</t>
  </si>
  <si>
    <t>20293</t>
  </si>
  <si>
    <t>20294</t>
  </si>
  <si>
    <t>33896</t>
  </si>
  <si>
    <t>30438</t>
  </si>
  <si>
    <t>31883</t>
  </si>
  <si>
    <t>VRS LUDZAS PĀRVALDE</t>
  </si>
  <si>
    <t>30350</t>
  </si>
  <si>
    <t>17517</t>
  </si>
  <si>
    <t>16767</t>
  </si>
  <si>
    <t>18434</t>
  </si>
  <si>
    <t>37219</t>
  </si>
  <si>
    <t>17733</t>
  </si>
  <si>
    <t>37881</t>
  </si>
  <si>
    <t>17228</t>
  </si>
  <si>
    <t>19577</t>
  </si>
  <si>
    <t>33233</t>
  </si>
  <si>
    <t>37929</t>
  </si>
  <si>
    <t>37596</t>
  </si>
  <si>
    <t>17740</t>
  </si>
  <si>
    <t>17304</t>
  </si>
  <si>
    <t>19215</t>
  </si>
  <si>
    <t>20157</t>
  </si>
  <si>
    <t>18438</t>
  </si>
  <si>
    <t>27168</t>
  </si>
  <si>
    <t>36674</t>
  </si>
  <si>
    <t>34890</t>
  </si>
  <si>
    <t>26491</t>
  </si>
  <si>
    <t>32592</t>
  </si>
  <si>
    <t>16885</t>
  </si>
  <si>
    <t>35395</t>
  </si>
  <si>
    <t>VRS LUDZAS PĀRVALDES KRID OPERATĪVĀS DARBĪBAS NODAĻA</t>
  </si>
  <si>
    <t>VRS AVIĀCIJAS PĀRVALDE</t>
  </si>
  <si>
    <t>32610</t>
  </si>
  <si>
    <t>VRS AVIĀCIJAS PĀRVALDES AVIĀCIJAS DIENESTA PIRMAIS HELIKOPTERU POSMS</t>
  </si>
  <si>
    <t>helikoptera jaunākais pilots</t>
  </si>
  <si>
    <t>17608</t>
  </si>
  <si>
    <t>dienesta priekšnieks</t>
  </si>
  <si>
    <t>08497</t>
  </si>
  <si>
    <t>VRS VENTSPILS PĀRVALDE</t>
  </si>
  <si>
    <t>VRS VENTSPILS PĀRVALDES KURZEMES I KATEGORIJAS DIENESTS</t>
  </si>
  <si>
    <t>16777</t>
  </si>
  <si>
    <t>16783</t>
  </si>
  <si>
    <t>VRS VENTSPILS PĀRV.KURZEMES I KAT.DIEN. LIEPĀJAS I KAT. NODAĻA</t>
  </si>
  <si>
    <t>18468</t>
  </si>
  <si>
    <t>VRS LUDZAS PĀRVALDES LUDZAS II KATEGORIJAS DIENESTS</t>
  </si>
  <si>
    <t>VRS VENTSPILS PĀRVALDES VENTSPILS I KATEGORIJAS NODAĻA</t>
  </si>
  <si>
    <t>31827</t>
  </si>
  <si>
    <t>VRS AVIĀCIJAS PĀRVALDES AVIĀCIJAS DIENESTA OTRAIS HELIKOPTERU POSMS</t>
  </si>
  <si>
    <t>35526</t>
  </si>
  <si>
    <t>helikoptera pilots</t>
  </si>
  <si>
    <t>19587</t>
  </si>
  <si>
    <t>35810</t>
  </si>
  <si>
    <t>19558</t>
  </si>
  <si>
    <t>16926</t>
  </si>
  <si>
    <t>38271</t>
  </si>
  <si>
    <t>19019</t>
  </si>
  <si>
    <t>31226</t>
  </si>
  <si>
    <t>34385</t>
  </si>
  <si>
    <t>20415</t>
  </si>
  <si>
    <t>36663</t>
  </si>
  <si>
    <t>20106</t>
  </si>
  <si>
    <t>VRS VIĻAKAS PĀRVALDES RIKD KINOLOĢIJAS NODAĻA</t>
  </si>
  <si>
    <t>nodaļas priekšnieks</t>
  </si>
  <si>
    <t>19802</t>
  </si>
  <si>
    <t>27727</t>
  </si>
  <si>
    <t>17289</t>
  </si>
  <si>
    <t>30418</t>
  </si>
  <si>
    <t>31339</t>
  </si>
  <si>
    <t>36668</t>
  </si>
  <si>
    <t>19458</t>
  </si>
  <si>
    <t>26483</t>
  </si>
  <si>
    <t>VRS LUDZAS PĀRVALDES RIKD KINOLOĢIJAS NODAĻA</t>
  </si>
  <si>
    <t>17313</t>
  </si>
  <si>
    <t>17525</t>
  </si>
  <si>
    <t>33130</t>
  </si>
  <si>
    <t>20712</t>
  </si>
  <si>
    <t>35780</t>
  </si>
  <si>
    <t>36454</t>
  </si>
  <si>
    <t>29659</t>
  </si>
  <si>
    <t>37934</t>
  </si>
  <si>
    <t>28442</t>
  </si>
  <si>
    <t>37935</t>
  </si>
  <si>
    <t>VRS AVIĀCIJAS PĀRVALDES AVIĀCIJAS DIENESTS</t>
  </si>
  <si>
    <t>17245</t>
  </si>
  <si>
    <t>35378</t>
  </si>
  <si>
    <t>16923</t>
  </si>
  <si>
    <t>17628</t>
  </si>
  <si>
    <t>19591</t>
  </si>
  <si>
    <t>27732</t>
  </si>
  <si>
    <t>28879</t>
  </si>
  <si>
    <t>16736</t>
  </si>
  <si>
    <t>35811</t>
  </si>
  <si>
    <t>19018</t>
  </si>
  <si>
    <t>VRS AVIĀCIJAS PĀRVALDES SPECIĀLO OPERĀCIJU DIENESTA "SIGMA" TAKTISKĀ ATBALSTA NODAĻA</t>
  </si>
  <si>
    <t>VRS AVIĀCIJAS PĀRVALDES SPECIĀLO OPERĀCIJU DIENESTA "SIGMA" PIRMĀ TAKTISKĀ NODAĻA</t>
  </si>
  <si>
    <t>30443</t>
  </si>
  <si>
    <t>16944</t>
  </si>
  <si>
    <t>31887</t>
  </si>
  <si>
    <t>VRS AVIĀCIJAS PĀRVALDES SPECIĀLO OPERĀCIJU DIENESTA "SIGMA" OTRĀ TAKTISKĀ NODAĻA</t>
  </si>
  <si>
    <t>19784</t>
  </si>
  <si>
    <t>26541</t>
  </si>
  <si>
    <t>26405</t>
  </si>
  <si>
    <t>17406</t>
  </si>
  <si>
    <t>17366</t>
  </si>
  <si>
    <t>posma komandieris</t>
  </si>
  <si>
    <t>16171</t>
  </si>
  <si>
    <t>19498</t>
  </si>
  <si>
    <t>37936</t>
  </si>
  <si>
    <t>20110</t>
  </si>
  <si>
    <t>20581</t>
  </si>
  <si>
    <t>35397</t>
  </si>
  <si>
    <t>17341</t>
  </si>
  <si>
    <t>17361</t>
  </si>
  <si>
    <t>VRS DAUGAVPILS PĀRVALDES PIEDRUJAS ROBEŽAPSARDZĪBAS NODAĻA</t>
  </si>
  <si>
    <t>37941</t>
  </si>
  <si>
    <t>27765</t>
  </si>
  <si>
    <t>VRS LUDZAS PĀRVALDES TEREHOVAS I KATEGORIJAS RKP</t>
  </si>
  <si>
    <t>37164</t>
  </si>
  <si>
    <t>36310</t>
  </si>
  <si>
    <t>17279</t>
  </si>
  <si>
    <t>32609</t>
  </si>
  <si>
    <t>30412</t>
  </si>
  <si>
    <t>16865</t>
  </si>
  <si>
    <t>I kategorijas dienesta priekšnieka vietnieks</t>
  </si>
  <si>
    <t>17496</t>
  </si>
  <si>
    <t>18709</t>
  </si>
  <si>
    <t>37882</t>
  </si>
  <si>
    <t>37208</t>
  </si>
  <si>
    <t>19216</t>
  </si>
  <si>
    <t>16893</t>
  </si>
  <si>
    <t>19232</t>
  </si>
  <si>
    <t>30356</t>
  </si>
  <si>
    <t>30390</t>
  </si>
  <si>
    <t>34324</t>
  </si>
  <si>
    <t>3,17</t>
  </si>
  <si>
    <t>VRS LUDZAS PĀRVALDES ZILUPES I KATEGORIJAS DZ RKP</t>
  </si>
  <si>
    <t>37937</t>
  </si>
  <si>
    <t>VRS VIĻAKAS PĀRVALDES PUNDURU ROBEŽAPSARDZĪBAS NODAĻA</t>
  </si>
  <si>
    <t>34364</t>
  </si>
  <si>
    <t>36324</t>
  </si>
  <si>
    <t>17575</t>
  </si>
  <si>
    <t>37602</t>
  </si>
  <si>
    <t>VRS LUDZAS PĀRVALDES GREBŅEVAS ROBEŽAPSARDZĪBAS NODAĻA</t>
  </si>
  <si>
    <t>33406</t>
  </si>
  <si>
    <t>36671</t>
  </si>
  <si>
    <t>VRS LUDZAS PĀRVALDES KRIVANDAS ROBEŽAPSARDZĪBAS NODAĻA</t>
  </si>
  <si>
    <t>20049</t>
  </si>
  <si>
    <t>38462</t>
  </si>
  <si>
    <t>17454</t>
  </si>
  <si>
    <t>37909</t>
  </si>
  <si>
    <t>37205</t>
  </si>
  <si>
    <t>19270</t>
  </si>
  <si>
    <t>20068</t>
  </si>
  <si>
    <t>38458</t>
  </si>
  <si>
    <t>37940</t>
  </si>
  <si>
    <t>17121</t>
  </si>
  <si>
    <t>34391</t>
  </si>
  <si>
    <t>VRS VENTSPILS PĀRVALDES JŪRAS ROBEŽUZRAUDZĪBAS DIENESTS (JRUD)</t>
  </si>
  <si>
    <t>10515</t>
  </si>
  <si>
    <t>20305</t>
  </si>
  <si>
    <t>33159</t>
  </si>
  <si>
    <t>17403</t>
  </si>
  <si>
    <t>29598</t>
  </si>
  <si>
    <t>38459</t>
  </si>
  <si>
    <t>20316</t>
  </si>
  <si>
    <t>37924</t>
  </si>
  <si>
    <t>31839</t>
  </si>
  <si>
    <t>26519</t>
  </si>
  <si>
    <t>38460</t>
  </si>
  <si>
    <t>19303</t>
  </si>
  <si>
    <t>II kategorijas dienesta priekšnieks</t>
  </si>
  <si>
    <t>19874</t>
  </si>
  <si>
    <t>27448</t>
  </si>
  <si>
    <t>37217</t>
  </si>
  <si>
    <t>37598</t>
  </si>
  <si>
    <t>17386</t>
  </si>
  <si>
    <t>38456</t>
  </si>
  <si>
    <t>17745</t>
  </si>
  <si>
    <t>20095</t>
  </si>
  <si>
    <t>17500</t>
  </si>
  <si>
    <t>36678</t>
  </si>
  <si>
    <t>37594</t>
  </si>
  <si>
    <t>25886</t>
  </si>
  <si>
    <t>27758</t>
  </si>
  <si>
    <t>20078</t>
  </si>
  <si>
    <t>36308</t>
  </si>
  <si>
    <t>31867</t>
  </si>
  <si>
    <t>29603</t>
  </si>
  <si>
    <t>20587</t>
  </si>
  <si>
    <t>31876</t>
  </si>
  <si>
    <t>16862</t>
  </si>
  <si>
    <t>37606</t>
  </si>
  <si>
    <t>Piemaksa par darbu paaugstināta riska un slodzes apstākļos amatpersonām laika periodā no 2023.gada 1. marta līdz 31. martam</t>
  </si>
  <si>
    <t>Kods</t>
  </si>
  <si>
    <t>Koda nosaukums</t>
  </si>
  <si>
    <t>Detalizēts izdevumu aprēķins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</si>
  <si>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</si>
  <si>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Izdevumi kopā ar vidējās izpeļņas pieauguma kompensēšanu  </t>
  </si>
  <si>
    <t>Atlīdzība</t>
  </si>
  <si>
    <t>1)    Izdevumi saistībā ar rīkojuma Nr. 518 izpildei nepieciešamo pasākumu īstenošanu</t>
  </si>
  <si>
    <t>Atalgojums</t>
  </si>
  <si>
    <t>Piemaksa par darbu īpašos apstākļos, speciālās piemaksas</t>
  </si>
  <si>
    <t>Citas normatīvajos aktos noteiktās piemaksas, kas nav iepriekš klasificētas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</si>
  <si>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</si>
  <si>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</si>
  <si>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</si>
  <si>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</si>
  <si>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>Precizējums piemaksai par darbu paaugstināta riska un slodzes apstākļos amatpersonām laika periodā no 2023.gada 1. janvāra līdz 28.februārim, ņemot vērā izmaiņas noteiktajā mēnešalgā (noteiks koeficients mēnešalgai ar 01.2023.)</t>
  </si>
  <si>
    <t>26522</t>
  </si>
  <si>
    <t>34357</t>
  </si>
  <si>
    <t>33891</t>
  </si>
  <si>
    <t>VRS VIĻAKAS PĀRVALDE (VADĪBA)</t>
  </si>
  <si>
    <t>vecākais inspektors (pārvaldes priekšnieka palīgs)</t>
  </si>
  <si>
    <t>19029</t>
  </si>
  <si>
    <t>33074</t>
  </si>
  <si>
    <t xml:space="preserve">Piemaksas par nozīmīgu ieguldījumu attiecīgās institūcijas stratēģisko mērķu sasniegšanā amatpersonām ar speciālajām dienesta pakāpēm laika periodā no 2023.gada 1. marta līdz 31. martam </t>
  </si>
  <si>
    <t>Nr. p.k.</t>
  </si>
  <si>
    <t>Mērķa piemaksa (EKK1149)</t>
  </si>
  <si>
    <t>VSAOI 23,59%</t>
  </si>
  <si>
    <t>VRS AVIĀCIJAS PĀRVALDE (VADĪBA)</t>
  </si>
  <si>
    <t>pārvaldes priekšnieks</t>
  </si>
  <si>
    <t>20717</t>
  </si>
  <si>
    <t>VRS AVIĀCIJAS PĀRVALDES SPECIĀLO OPERĀCIJU DIENESTS "SIGMA"</t>
  </si>
  <si>
    <t>dienesta priekšnieka vietnieks (Pirmās taktiskās nodaļas priekšnieks)</t>
  </si>
  <si>
    <t>17481</t>
  </si>
  <si>
    <t>16914</t>
  </si>
  <si>
    <t>19589</t>
  </si>
  <si>
    <t>VRS DAUGAVPILS PĀRVALDE (VADĪBA)</t>
  </si>
  <si>
    <t>pārvaldes priekšnieka vietnieks (robežkontroles un imigrācijas jautājumos)</t>
  </si>
  <si>
    <t>17453</t>
  </si>
  <si>
    <t>VRS LUDZAS PĀRVALDE (VADĪBA)</t>
  </si>
  <si>
    <t>19321</t>
  </si>
  <si>
    <t>VRS RĪGAS PĀRVALDE</t>
  </si>
  <si>
    <t>VRS RĪGAS PĀRVALDES ATGRIEŠANAS UN PATVĒRUMA MEKLĒTĀJU DIENESTS</t>
  </si>
  <si>
    <t>17743</t>
  </si>
  <si>
    <t>20158</t>
  </si>
  <si>
    <t>20596</t>
  </si>
  <si>
    <t>18659</t>
  </si>
  <si>
    <t>20847</t>
  </si>
  <si>
    <t>20557</t>
  </si>
  <si>
    <t xml:space="preserve">Kopsavilkums </t>
  </si>
  <si>
    <t>8.pielikums</t>
  </si>
  <si>
    <t>8.pielikuma 1.tabula</t>
  </si>
  <si>
    <t>8.pielikuma 2.tabula</t>
  </si>
  <si>
    <t>8.pielikuma 3.tabula</t>
  </si>
  <si>
    <t>Detalizēts aprēķins par laika periodu no 2023.gada 1. marta līdz 31. martam 1.tabulā
Iesaistītas 362 amatpersona, iesaistes laiks - 27 773 stundas.</t>
  </si>
  <si>
    <t>Precizējums par laika periodu no 2023.gada 1. janvāra līdz 28. februārim 2.tabulā, ņemot vērā izmaiņas noteiktajā mēnešalgā (noteiks koeficients mēnešalgai ar 01.2023.).</t>
  </si>
  <si>
    <t>Detalizēts aprēķins piemaksām par nozīmīgu ieguldījumu attiecīgās institūcijas stratēģisko mērķu sasniegšanā par laika periodu no 2023.gada 1. marta līdz 31. martam  3.tabulā
Iesaistītas 25 amatpersonas, iesaistes laiks -2248 stundas.</t>
  </si>
  <si>
    <r>
      <t xml:space="preserve">48 754,62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=4 061,26 </t>
    </r>
    <r>
      <rPr>
        <i/>
        <sz val="11"/>
        <color theme="1"/>
        <rFont val="Times New Roman"/>
        <family val="1"/>
        <charset val="186"/>
      </rPr>
      <t>euro</t>
    </r>
  </si>
  <si>
    <t xml:space="preserve">Valsts robežsardzes izdevumi saistībā ar situāciju uz Latvijas Republikas - Baltkrievijas Republikas valsts robežas no 2023. gada 1. marta līdz 31. martam 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</si>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</sst>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0.00#"/>
  </numFmts>
  <fonts count="4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6">
    <xf numFmtId="0" fontId="0" fillId="0" borderId="0"/>
    <xf numFmtId="0" fontId="17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3" fillId="0" borderId="0"/>
    <xf numFmtId="0" fontId="20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9" fillId="0" borderId="0"/>
    <xf numFmtId="0" fontId="9" fillId="0" borderId="0"/>
    <xf numFmtId="0" fontId="8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5" fillId="0" borderId="0"/>
    <xf numFmtId="0" fontId="4" fillId="0" borderId="0"/>
    <xf numFmtId="0" fontId="18" fillId="0" borderId="0"/>
    <xf numFmtId="0" fontId="3" fillId="0" borderId="0"/>
    <xf numFmtId="9" fontId="3" fillId="0" borderId="0" applyFont="0" applyFill="0" applyBorder="0" applyAlignment="0" applyProtection="0"/>
    <xf numFmtId="0" fontId="26" fillId="0" borderId="0"/>
    <xf numFmtId="9" fontId="18" fillId="0" borderId="0" applyFont="0" applyFill="0" applyBorder="0" applyAlignment="0" applyProtection="0"/>
    <xf numFmtId="0" fontId="2" fillId="0" borderId="0"/>
    <xf numFmtId="9" fontId="18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29" fillId="0" borderId="0"/>
    <xf numFmtId="0" fontId="30" fillId="0" borderId="0"/>
    <xf numFmtId="0" fontId="31" fillId="0" borderId="0"/>
    <xf numFmtId="9" fontId="31" fillId="0" borderId="0" applyFont="0" applyFill="0" applyBorder="0" applyAlignment="0" applyProtection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</cellStyleXfs>
  <cellXfs count="127">
    <xf numFmtId="0" fontId="0" fillId="0" borderId="0" xfId="0"/>
    <xf numFmtId="1" fontId="19" fillId="2" borderId="0" xfId="0" applyNumberFormat="1" applyFont="1" applyFill="1" applyAlignment="1">
      <alignment horizontal="right"/>
    </xf>
    <xf numFmtId="0" fontId="19" fillId="2" borderId="0" xfId="0" applyFont="1" applyFill="1" applyAlignment="1">
      <alignment horizontal="right"/>
    </xf>
    <xf numFmtId="0" fontId="3" fillId="0" borderId="0" xfId="52"/>
    <xf numFmtId="0" fontId="26" fillId="0" borderId="0" xfId="54" applyFill="1" applyAlignment="1">
      <alignment vertical="top"/>
    </xf>
    <xf numFmtId="0" fontId="26" fillId="0" borderId="0" xfId="54" applyFill="1" applyAlignment="1">
      <alignment vertical="top" wrapText="1"/>
    </xf>
    <xf numFmtId="2" fontId="26" fillId="0" borderId="0" xfId="54" applyNumberFormat="1" applyFill="1" applyAlignment="1">
      <alignment vertical="top"/>
    </xf>
    <xf numFmtId="4" fontId="27" fillId="3" borderId="1" xfId="56" applyNumberFormat="1" applyFont="1" applyFill="1" applyBorder="1" applyAlignment="1">
      <alignment horizontal="center" vertical="center" wrapText="1"/>
    </xf>
    <xf numFmtId="2" fontId="24" fillId="2" borderId="1" xfId="55" applyNumberFormat="1" applyFont="1" applyFill="1" applyBorder="1" applyAlignment="1">
      <alignment horizontal="center" vertical="top" wrapText="1"/>
    </xf>
    <xf numFmtId="0" fontId="25" fillId="0" borderId="0" xfId="0" applyFont="1" applyAlignment="1">
      <alignment vertical="center"/>
    </xf>
    <xf numFmtId="0" fontId="23" fillId="0" borderId="0" xfId="0" applyFont="1" applyFill="1" applyAlignment="1">
      <alignment vertical="top"/>
    </xf>
    <xf numFmtId="0" fontId="23" fillId="0" borderId="0" xfId="0" applyFont="1" applyFill="1" applyAlignment="1">
      <alignment vertical="top" wrapText="1"/>
    </xf>
    <xf numFmtId="0" fontId="24" fillId="3" borderId="1" xfId="0" applyFont="1" applyFill="1" applyBorder="1" applyAlignment="1">
      <alignment vertical="top" wrapText="1"/>
    </xf>
    <xf numFmtId="9" fontId="24" fillId="3" borderId="1" xfId="57" applyFont="1" applyFill="1" applyBorder="1" applyAlignment="1">
      <alignment vertical="top" wrapText="1"/>
    </xf>
    <xf numFmtId="2" fontId="24" fillId="3" borderId="1" xfId="57" applyNumberFormat="1" applyFont="1" applyFill="1" applyBorder="1" applyAlignment="1">
      <alignment vertical="top" wrapText="1"/>
    </xf>
    <xf numFmtId="0" fontId="24" fillId="2" borderId="1" xfId="0" applyFont="1" applyFill="1" applyBorder="1" applyAlignment="1">
      <alignment horizontal="center" vertical="top" wrapText="1"/>
    </xf>
    <xf numFmtId="9" fontId="24" fillId="2" borderId="1" xfId="57" applyFont="1" applyFill="1" applyBorder="1" applyAlignment="1">
      <alignment horizontal="center" vertical="top" wrapText="1"/>
    </xf>
    <xf numFmtId="2" fontId="24" fillId="2" borderId="1" xfId="57" applyNumberFormat="1" applyFont="1" applyFill="1" applyBorder="1" applyAlignment="1">
      <alignment horizontal="center" vertical="top" wrapText="1"/>
    </xf>
    <xf numFmtId="164" fontId="24" fillId="2" borderId="1" xfId="57" applyNumberFormat="1" applyFont="1" applyFill="1" applyBorder="1" applyAlignment="1">
      <alignment horizontal="center" vertical="top" wrapText="1"/>
    </xf>
    <xf numFmtId="0" fontId="25" fillId="0" borderId="0" xfId="0" applyFont="1" applyFill="1" applyAlignment="1">
      <alignment vertical="top"/>
    </xf>
    <xf numFmtId="0" fontId="23" fillId="0" borderId="0" xfId="59" applyFont="1" applyAlignment="1">
      <alignment vertical="top"/>
    </xf>
    <xf numFmtId="0" fontId="23" fillId="0" borderId="0" xfId="59" applyFont="1" applyAlignment="1">
      <alignment vertical="top" wrapText="1"/>
    </xf>
    <xf numFmtId="2" fontId="23" fillId="0" borderId="0" xfId="59" applyNumberFormat="1" applyFont="1" applyAlignment="1">
      <alignment vertical="top"/>
    </xf>
    <xf numFmtId="0" fontId="23" fillId="0" borderId="0" xfId="59" applyFont="1"/>
    <xf numFmtId="4" fontId="23" fillId="0" borderId="0" xfId="59" applyNumberFormat="1" applyFont="1"/>
    <xf numFmtId="0" fontId="23" fillId="0" borderId="1" xfId="61" quotePrefix="1" applyFont="1" applyBorder="1" applyAlignment="1">
      <alignment wrapText="1"/>
    </xf>
    <xf numFmtId="49" fontId="23" fillId="0" borderId="1" xfId="61" applyNumberFormat="1" applyFont="1" applyBorder="1" applyAlignment="1">
      <alignment horizontal="left" wrapText="1"/>
    </xf>
    <xf numFmtId="0" fontId="23" fillId="0" borderId="1" xfId="59" applyFont="1" applyBorder="1" applyAlignment="1">
      <alignment wrapText="1"/>
    </xf>
    <xf numFmtId="9" fontId="23" fillId="0" borderId="1" xfId="55" applyFont="1" applyBorder="1" applyAlignment="1">
      <alignment horizontal="center" wrapText="1"/>
    </xf>
    <xf numFmtId="166" fontId="23" fillId="0" borderId="1" xfId="61" applyNumberFormat="1" applyFont="1" applyFill="1" applyBorder="1" applyAlignment="1">
      <alignment horizontal="right" wrapText="1"/>
    </xf>
    <xf numFmtId="2" fontId="23" fillId="0" borderId="1" xfId="61" applyNumberFormat="1" applyFont="1" applyBorder="1" applyAlignment="1">
      <alignment wrapText="1"/>
    </xf>
    <xf numFmtId="165" fontId="23" fillId="0" borderId="1" xfId="61" applyNumberFormat="1" applyFont="1" applyBorder="1" applyAlignment="1">
      <alignment wrapText="1"/>
    </xf>
    <xf numFmtId="0" fontId="23" fillId="0" borderId="1" xfId="61" applyFont="1" applyBorder="1" applyAlignment="1">
      <alignment wrapText="1"/>
    </xf>
    <xf numFmtId="9" fontId="23" fillId="0" borderId="1" xfId="61" applyNumberFormat="1" applyFont="1" applyBorder="1" applyAlignment="1">
      <alignment horizontal="center" wrapText="1"/>
    </xf>
    <xf numFmtId="9" fontId="23" fillId="0" borderId="1" xfId="62" applyFont="1" applyBorder="1" applyAlignment="1">
      <alignment horizontal="center" wrapText="1"/>
    </xf>
    <xf numFmtId="49" fontId="23" fillId="2" borderId="1" xfId="61" applyNumberFormat="1" applyFont="1" applyFill="1" applyBorder="1" applyAlignment="1">
      <alignment horizontal="left" wrapText="1"/>
    </xf>
    <xf numFmtId="9" fontId="23" fillId="2" borderId="1" xfId="55" applyFont="1" applyFill="1" applyBorder="1" applyAlignment="1">
      <alignment horizontal="center" wrapText="1"/>
    </xf>
    <xf numFmtId="9" fontId="32" fillId="0" borderId="1" xfId="55" applyFont="1" applyBorder="1" applyAlignment="1">
      <alignment horizontal="center" vertical="center" wrapText="1"/>
    </xf>
    <xf numFmtId="9" fontId="23" fillId="0" borderId="1" xfId="55" applyFont="1" applyBorder="1" applyAlignment="1">
      <alignment horizontal="center" vertical="center" wrapText="1"/>
    </xf>
    <xf numFmtId="9" fontId="23" fillId="2" borderId="1" xfId="55" applyNumberFormat="1" applyFont="1" applyFill="1" applyBorder="1" applyAlignment="1">
      <alignment horizontal="center" wrapText="1"/>
    </xf>
    <xf numFmtId="0" fontId="34" fillId="0" borderId="1" xfId="63" applyFont="1" applyBorder="1" applyAlignment="1">
      <alignment horizontal="center" vertical="center"/>
    </xf>
    <xf numFmtId="3" fontId="34" fillId="0" borderId="1" xfId="63" applyNumberFormat="1" applyFont="1" applyBorder="1" applyAlignment="1">
      <alignment horizontal="center" vertical="center" wrapText="1"/>
    </xf>
    <xf numFmtId="0" fontId="37" fillId="2" borderId="1" xfId="63" applyFont="1" applyFill="1" applyBorder="1" applyAlignment="1">
      <alignment horizontal="center" vertical="center"/>
    </xf>
    <xf numFmtId="0" fontId="37" fillId="2" borderId="1" xfId="63" applyFont="1" applyFill="1" applyBorder="1" applyAlignment="1">
      <alignment vertical="center"/>
    </xf>
    <xf numFmtId="0" fontId="34" fillId="2" borderId="1" xfId="63" applyFont="1" applyFill="1" applyBorder="1" applyAlignment="1">
      <alignment horizontal="center" vertical="center"/>
    </xf>
    <xf numFmtId="4" fontId="37" fillId="2" borderId="1" xfId="63" applyNumberFormat="1" applyFont="1" applyFill="1" applyBorder="1" applyAlignment="1">
      <alignment horizontal="center" vertical="center" wrapText="1"/>
    </xf>
    <xf numFmtId="0" fontId="23" fillId="2" borderId="1" xfId="63" applyFont="1" applyFill="1" applyBorder="1" applyAlignment="1">
      <alignment vertical="center" wrapText="1"/>
    </xf>
    <xf numFmtId="4" fontId="37" fillId="2" borderId="1" xfId="63" applyNumberFormat="1" applyFont="1" applyFill="1" applyBorder="1" applyAlignment="1">
      <alignment horizontal="right" vertical="center"/>
    </xf>
    <xf numFmtId="0" fontId="37" fillId="0" borderId="2" xfId="1" applyFont="1" applyFill="1" applyBorder="1" applyAlignment="1">
      <alignment horizontal="center" vertical="center"/>
    </xf>
    <xf numFmtId="0" fontId="37" fillId="0" borderId="2" xfId="1" applyFont="1" applyFill="1" applyBorder="1" applyAlignment="1">
      <alignment horizontal="center" vertical="center" wrapText="1"/>
    </xf>
    <xf numFmtId="0" fontId="23" fillId="0" borderId="1" xfId="66" applyFont="1" applyFill="1" applyBorder="1" applyAlignment="1">
      <alignment vertical="center" wrapText="1"/>
    </xf>
    <xf numFmtId="4" fontId="23" fillId="2" borderId="1" xfId="63" applyNumberFormat="1" applyFont="1" applyFill="1" applyBorder="1" applyAlignment="1">
      <alignment horizontal="right" vertical="center"/>
    </xf>
    <xf numFmtId="0" fontId="37" fillId="2" borderId="1" xfId="63" applyFont="1" applyFill="1" applyBorder="1" applyAlignment="1">
      <alignment vertical="center" wrapText="1"/>
    </xf>
    <xf numFmtId="49" fontId="27" fillId="2" borderId="1" xfId="1" applyNumberFormat="1" applyFont="1" applyFill="1" applyBorder="1" applyAlignment="1">
      <alignment horizontal="left" vertical="top"/>
    </xf>
    <xf numFmtId="49" fontId="27" fillId="2" borderId="1" xfId="1" applyNumberFormat="1" applyFont="1" applyFill="1" applyBorder="1" applyAlignment="1">
      <alignment horizontal="left" vertical="top" wrapText="1"/>
    </xf>
    <xf numFmtId="0" fontId="38" fillId="0" borderId="1" xfId="1" applyFont="1" applyFill="1" applyBorder="1" applyAlignment="1">
      <alignment horizontal="left" vertical="top" wrapText="1"/>
    </xf>
    <xf numFmtId="0" fontId="1" fillId="0" borderId="0" xfId="68"/>
    <xf numFmtId="2" fontId="18" fillId="0" borderId="0" xfId="69" applyNumberFormat="1" applyFill="1" applyAlignment="1">
      <alignment vertical="top"/>
    </xf>
    <xf numFmtId="0" fontId="23" fillId="0" borderId="0" xfId="70" applyFont="1"/>
    <xf numFmtId="0" fontId="18" fillId="0" borderId="0" xfId="69" applyFill="1" applyAlignment="1">
      <alignment vertical="top" wrapText="1"/>
    </xf>
    <xf numFmtId="0" fontId="18" fillId="0" borderId="0" xfId="69" applyFill="1" applyAlignment="1">
      <alignment vertical="top"/>
    </xf>
    <xf numFmtId="4" fontId="27" fillId="3" borderId="1" xfId="71" applyNumberFormat="1" applyFont="1" applyFill="1" applyBorder="1" applyAlignment="1">
      <alignment horizontal="center" vertical="center" wrapText="1"/>
    </xf>
    <xf numFmtId="0" fontId="23" fillId="0" borderId="1" xfId="72" applyFont="1" applyFill="1" applyBorder="1" applyAlignment="1">
      <alignment wrapText="1"/>
    </xf>
    <xf numFmtId="0" fontId="23" fillId="0" borderId="1" xfId="70" applyFont="1" applyBorder="1" applyAlignment="1">
      <alignment wrapText="1"/>
    </xf>
    <xf numFmtId="9" fontId="23" fillId="0" borderId="1" xfId="55" applyFont="1" applyFill="1" applyBorder="1" applyAlignment="1">
      <alignment horizontal="center" wrapText="1"/>
    </xf>
    <xf numFmtId="2" fontId="23" fillId="0" borderId="1" xfId="72" applyNumberFormat="1" applyFont="1" applyFill="1" applyBorder="1" applyAlignment="1">
      <alignment wrapText="1"/>
    </xf>
    <xf numFmtId="165" fontId="23" fillId="0" borderId="1" xfId="72" applyNumberFormat="1" applyFont="1" applyFill="1" applyBorder="1" applyAlignment="1">
      <alignment wrapText="1"/>
    </xf>
    <xf numFmtId="0" fontId="23" fillId="0" borderId="0" xfId="70" applyFont="1" applyAlignment="1">
      <alignment wrapText="1"/>
    </xf>
    <xf numFmtId="4" fontId="23" fillId="0" borderId="1" xfId="70" applyNumberFormat="1" applyFont="1" applyBorder="1" applyAlignment="1">
      <alignment wrapText="1"/>
    </xf>
    <xf numFmtId="4" fontId="23" fillId="0" borderId="0" xfId="70" applyNumberFormat="1" applyFont="1" applyAlignment="1">
      <alignment wrapText="1"/>
    </xf>
    <xf numFmtId="0" fontId="23" fillId="0" borderId="0" xfId="70" applyFont="1" applyAlignment="1">
      <alignment vertical="top" wrapText="1"/>
    </xf>
    <xf numFmtId="2" fontId="23" fillId="0" borderId="0" xfId="70" applyNumberFormat="1" applyFont="1" applyAlignment="1">
      <alignment vertical="top" wrapText="1"/>
    </xf>
    <xf numFmtId="0" fontId="23" fillId="0" borderId="0" xfId="70" applyFont="1" applyAlignment="1">
      <alignment vertical="top"/>
    </xf>
    <xf numFmtId="2" fontId="23" fillId="0" borderId="0" xfId="70" applyNumberFormat="1" applyFont="1" applyAlignment="1">
      <alignment vertical="top"/>
    </xf>
    <xf numFmtId="0" fontId="23" fillId="0" borderId="0" xfId="70" applyFont="1" applyFill="1" applyAlignment="1">
      <alignment vertical="top"/>
    </xf>
    <xf numFmtId="0" fontId="23" fillId="0" borderId="0" xfId="70" applyFont="1" applyFill="1" applyAlignment="1">
      <alignment vertical="top" wrapText="1"/>
    </xf>
    <xf numFmtId="0" fontId="1" fillId="0" borderId="0" xfId="68" applyAlignment="1">
      <alignment wrapText="1"/>
    </xf>
    <xf numFmtId="0" fontId="23" fillId="0" borderId="0" xfId="73" applyFont="1"/>
    <xf numFmtId="0" fontId="38" fillId="0" borderId="0" xfId="68" applyFont="1" applyAlignment="1">
      <alignment horizontal="right"/>
    </xf>
    <xf numFmtId="0" fontId="18" fillId="0" borderId="0" xfId="0" applyFont="1" applyAlignment="1">
      <alignment vertical="top" wrapText="1"/>
    </xf>
    <xf numFmtId="9" fontId="0" fillId="0" borderId="0" xfId="74" applyFont="1" applyFill="1" applyAlignment="1">
      <alignment vertical="top" wrapText="1"/>
    </xf>
    <xf numFmtId="0" fontId="23" fillId="0" borderId="0" xfId="73" applyFont="1" applyAlignment="1">
      <alignment vertical="top"/>
    </xf>
    <xf numFmtId="2" fontId="18" fillId="0" borderId="0" xfId="69" applyNumberFormat="1" applyFill="1" applyAlignment="1">
      <alignment vertical="top" wrapText="1"/>
    </xf>
    <xf numFmtId="0" fontId="24" fillId="2" borderId="2" xfId="0" applyFont="1" applyFill="1" applyBorder="1" applyAlignment="1">
      <alignment vertical="top" wrapText="1"/>
    </xf>
    <xf numFmtId="0" fontId="24" fillId="2" borderId="2" xfId="0" applyFont="1" applyFill="1" applyBorder="1" applyAlignment="1">
      <alignment horizontal="center" vertical="top" wrapText="1"/>
    </xf>
    <xf numFmtId="9" fontId="24" fillId="2" borderId="2" xfId="57" applyFont="1" applyFill="1" applyBorder="1" applyAlignment="1">
      <alignment horizontal="center" vertical="top" wrapText="1"/>
    </xf>
    <xf numFmtId="2" fontId="24" fillId="2" borderId="2" xfId="57" applyNumberFormat="1" applyFont="1" applyFill="1" applyBorder="1" applyAlignment="1">
      <alignment horizontal="center" vertical="top" wrapText="1"/>
    </xf>
    <xf numFmtId="164" fontId="24" fillId="2" borderId="2" xfId="57" applyNumberFormat="1" applyFont="1" applyFill="1" applyBorder="1" applyAlignment="1">
      <alignment horizontal="center" vertical="top" wrapText="1"/>
    </xf>
    <xf numFmtId="4" fontId="24" fillId="3" borderId="1" xfId="51" applyNumberFormat="1" applyFont="1" applyFill="1" applyBorder="1" applyAlignment="1">
      <alignment horizontal="center" vertical="center"/>
    </xf>
    <xf numFmtId="0" fontId="23" fillId="0" borderId="1" xfId="75" quotePrefix="1" applyFont="1" applyBorder="1" applyAlignment="1">
      <alignment wrapText="1"/>
    </xf>
    <xf numFmtId="49" fontId="23" fillId="0" borderId="1" xfId="75" applyNumberFormat="1" applyFont="1" applyBorder="1" applyAlignment="1">
      <alignment horizontal="left" wrapText="1"/>
    </xf>
    <xf numFmtId="4" fontId="23" fillId="0" borderId="1" xfId="73" applyNumberFormat="1" applyFont="1" applyBorder="1" applyAlignment="1">
      <alignment wrapText="1"/>
    </xf>
    <xf numFmtId="9" fontId="23" fillId="0" borderId="1" xfId="75" applyNumberFormat="1" applyFont="1" applyFill="1" applyBorder="1" applyAlignment="1">
      <alignment horizontal="center" wrapText="1"/>
    </xf>
    <xf numFmtId="166" fontId="23" fillId="0" borderId="1" xfId="75" applyNumberFormat="1" applyFont="1" applyBorder="1" applyAlignment="1">
      <alignment horizontal="right" wrapText="1"/>
    </xf>
    <xf numFmtId="2" fontId="23" fillId="0" borderId="1" xfId="75" applyNumberFormat="1" applyFont="1" applyBorder="1" applyAlignment="1">
      <alignment wrapText="1"/>
    </xf>
    <xf numFmtId="165" fontId="23" fillId="0" borderId="1" xfId="75" applyNumberFormat="1" applyFont="1" applyFill="1" applyBorder="1" applyAlignment="1">
      <alignment wrapText="1"/>
    </xf>
    <xf numFmtId="0" fontId="23" fillId="0" borderId="1" xfId="75" applyFont="1" applyBorder="1" applyAlignment="1">
      <alignment wrapText="1"/>
    </xf>
    <xf numFmtId="0" fontId="23" fillId="0" borderId="1" xfId="73" applyFont="1" applyBorder="1" applyAlignment="1">
      <alignment wrapText="1"/>
    </xf>
    <xf numFmtId="0" fontId="23" fillId="0" borderId="0" xfId="73" applyFont="1" applyAlignment="1">
      <alignment vertical="top" wrapText="1"/>
    </xf>
    <xf numFmtId="2" fontId="23" fillId="0" borderId="0" xfId="73" applyNumberFormat="1" applyFont="1" applyAlignment="1">
      <alignment vertical="top"/>
    </xf>
    <xf numFmtId="1" fontId="23" fillId="0" borderId="0" xfId="73" applyNumberFormat="1" applyFont="1" applyAlignment="1">
      <alignment vertical="top"/>
    </xf>
    <xf numFmtId="0" fontId="38" fillId="0" borderId="0" xfId="68" applyFont="1"/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vertical="center"/>
    </xf>
    <xf numFmtId="4" fontId="38" fillId="2" borderId="1" xfId="1" applyNumberFormat="1" applyFont="1" applyFill="1" applyBorder="1" applyAlignment="1">
      <alignment vertical="top"/>
    </xf>
    <xf numFmtId="0" fontId="19" fillId="0" borderId="1" xfId="0" applyFont="1" applyFill="1" applyBorder="1" applyAlignment="1">
      <alignment vertical="center" wrapText="1"/>
    </xf>
    <xf numFmtId="0" fontId="38" fillId="0" borderId="1" xfId="63" applyFont="1" applyBorder="1" applyAlignment="1">
      <alignment vertical="center"/>
    </xf>
    <xf numFmtId="4" fontId="38" fillId="0" borderId="1" xfId="63" applyNumberFormat="1" applyFont="1" applyBorder="1" applyAlignment="1">
      <alignment vertical="center"/>
    </xf>
    <xf numFmtId="0" fontId="33" fillId="5" borderId="1" xfId="65" applyFont="1" applyFill="1" applyBorder="1" applyAlignment="1">
      <alignment vertical="center"/>
    </xf>
    <xf numFmtId="0" fontId="34" fillId="5" borderId="1" xfId="65" applyFont="1" applyFill="1" applyBorder="1" applyAlignment="1">
      <alignment horizontal="center" vertical="center"/>
    </xf>
    <xf numFmtId="0" fontId="34" fillId="4" borderId="1" xfId="63" applyFont="1" applyFill="1" applyBorder="1" applyAlignment="1">
      <alignment horizontal="left" vertical="center"/>
    </xf>
    <xf numFmtId="0" fontId="34" fillId="4" borderId="1" xfId="63" applyFont="1" applyFill="1" applyBorder="1" applyAlignment="1">
      <alignment vertical="center"/>
    </xf>
    <xf numFmtId="0" fontId="34" fillId="4" borderId="1" xfId="63" applyFont="1" applyFill="1" applyBorder="1" applyAlignment="1">
      <alignment horizontal="center" vertical="center"/>
    </xf>
    <xf numFmtId="0" fontId="38" fillId="0" borderId="0" xfId="63" applyFont="1" applyAlignment="1">
      <alignment vertical="center"/>
    </xf>
    <xf numFmtId="4" fontId="34" fillId="5" borderId="1" xfId="65" applyNumberFormat="1" applyFont="1" applyFill="1" applyBorder="1" applyAlignment="1">
      <alignment horizontal="center" vertical="center" wrapText="1"/>
    </xf>
    <xf numFmtId="4" fontId="34" fillId="4" borderId="1" xfId="63" applyNumberFormat="1" applyFont="1" applyFill="1" applyBorder="1" applyAlignment="1">
      <alignment horizontal="center" vertical="center" wrapText="1"/>
    </xf>
    <xf numFmtId="4" fontId="38" fillId="0" borderId="0" xfId="63" applyNumberFormat="1" applyFont="1" applyAlignment="1">
      <alignment vertical="center"/>
    </xf>
    <xf numFmtId="4" fontId="39" fillId="4" borderId="1" xfId="1" applyNumberFormat="1" applyFont="1" applyFill="1" applyBorder="1" applyAlignment="1">
      <alignment vertical="top"/>
    </xf>
    <xf numFmtId="4" fontId="39" fillId="2" borderId="1" xfId="1" applyNumberFormat="1" applyFont="1" applyFill="1" applyBorder="1" applyAlignment="1">
      <alignment vertical="top"/>
    </xf>
    <xf numFmtId="0" fontId="37" fillId="2" borderId="1" xfId="63" applyFont="1" applyFill="1" applyBorder="1" applyAlignment="1">
      <alignment horizontal="right" vertical="center"/>
    </xf>
    <xf numFmtId="0" fontId="37" fillId="2" borderId="1" xfId="63" applyFont="1" applyFill="1" applyBorder="1" applyAlignment="1">
      <alignment horizontal="left" vertical="center" wrapText="1"/>
    </xf>
    <xf numFmtId="0" fontId="39" fillId="4" borderId="1" xfId="1" applyFont="1" applyFill="1" applyBorder="1" applyAlignment="1">
      <alignment horizontal="left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28" fillId="0" borderId="0" xfId="54" applyFont="1" applyAlignment="1">
      <alignment horizontal="center" vertical="top" wrapText="1"/>
    </xf>
    <xf numFmtId="0" fontId="28" fillId="0" borderId="0" xfId="69" applyFont="1" applyAlignment="1">
      <alignment horizontal="center" vertical="top" wrapText="1"/>
    </xf>
    <xf numFmtId="0" fontId="28" fillId="0" borderId="0" xfId="51" applyFont="1" applyFill="1" applyBorder="1" applyAlignment="1">
      <alignment horizontal="center" vertical="center" wrapText="1"/>
    </xf>
  </cellXfs>
  <cellStyles count="76">
    <cellStyle name="Normal" xfId="0" builtinId="0"/>
    <cellStyle name="Normal 10" xfId="4" xr:uid="{00000000-0005-0000-0000-000001000000}"/>
    <cellStyle name="Normal 11" xfId="5" xr:uid="{00000000-0005-0000-0000-000002000000}"/>
    <cellStyle name="Normal 11 10" xfId="41" xr:uid="{00000000-0005-0000-0000-000003000000}"/>
    <cellStyle name="Normal 11 11" xfId="47" xr:uid="{00000000-0005-0000-0000-000004000000}"/>
    <cellStyle name="Normal 11 2" xfId="7" xr:uid="{00000000-0005-0000-0000-000005000000}"/>
    <cellStyle name="Normal 11 3" xfId="8" xr:uid="{00000000-0005-0000-0000-000006000000}"/>
    <cellStyle name="Normal 11 4" xfId="12" xr:uid="{00000000-0005-0000-0000-000007000000}"/>
    <cellStyle name="Normal 11 5" xfId="16" xr:uid="{00000000-0005-0000-0000-000008000000}"/>
    <cellStyle name="Normal 11 6" xfId="20" xr:uid="{00000000-0005-0000-0000-000009000000}"/>
    <cellStyle name="Normal 11 7" xfId="26" xr:uid="{00000000-0005-0000-0000-00000A000000}"/>
    <cellStyle name="Normal 11 8" xfId="28" xr:uid="{00000000-0005-0000-0000-00000B000000}"/>
    <cellStyle name="Normal 11 9" xfId="36" xr:uid="{00000000-0005-0000-0000-00000C000000}"/>
    <cellStyle name="Normal 12" xfId="9" xr:uid="{00000000-0005-0000-0000-00000D000000}"/>
    <cellStyle name="Normal 12 10" xfId="56" xr:uid="{00000000-0005-0000-0000-00000E000000}"/>
    <cellStyle name="Normal 12 10 2" xfId="71" xr:uid="{988E4690-D2D4-4BAB-831E-C766EAF8CB95}"/>
    <cellStyle name="Normal 12 2" xfId="13" xr:uid="{00000000-0005-0000-0000-00000F000000}"/>
    <cellStyle name="Normal 12 3" xfId="19" xr:uid="{00000000-0005-0000-0000-000010000000}"/>
    <cellStyle name="Normal 12 4" xfId="21" xr:uid="{00000000-0005-0000-0000-000011000000}"/>
    <cellStyle name="Normal 12 5" xfId="29" xr:uid="{00000000-0005-0000-0000-000012000000}"/>
    <cellStyle name="Normal 12 6" xfId="30" xr:uid="{00000000-0005-0000-0000-000013000000}"/>
    <cellStyle name="Normal 12 7" xfId="40" xr:uid="{00000000-0005-0000-0000-000014000000}"/>
    <cellStyle name="Normal 12 8" xfId="46" xr:uid="{00000000-0005-0000-0000-000015000000}"/>
    <cellStyle name="Normal 12 9" xfId="65" xr:uid="{7FB4BD9F-6AD8-400E-AF2B-9EC00438DB88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3" xfId="24" xr:uid="{00000000-0005-0000-0000-000019000000}"/>
    <cellStyle name="Normal 14 4" xfId="34" xr:uid="{00000000-0005-0000-0000-00001A000000}"/>
    <cellStyle name="Normal 14 5" xfId="39" xr:uid="{00000000-0005-0000-0000-00001B000000}"/>
    <cellStyle name="Normal 14 6" xfId="44" xr:uid="{00000000-0005-0000-0000-00001C000000}"/>
    <cellStyle name="Normal 15" xfId="59" xr:uid="{00000000-0005-0000-0000-00001D000000}"/>
    <cellStyle name="Normal 15 2" xfId="70" xr:uid="{AB533CB7-928B-4E6D-B16F-97F36B73FB79}"/>
    <cellStyle name="Normal 16" xfId="18" xr:uid="{00000000-0005-0000-0000-00001E000000}"/>
    <cellStyle name="Normal 16 2" xfId="25" xr:uid="{00000000-0005-0000-0000-00001F000000}"/>
    <cellStyle name="Normal 16 3" xfId="35" xr:uid="{00000000-0005-0000-0000-000020000000}"/>
    <cellStyle name="Normal 17" xfId="22" xr:uid="{00000000-0005-0000-0000-000021000000}"/>
    <cellStyle name="Normal 17 2" xfId="37" xr:uid="{00000000-0005-0000-0000-000022000000}"/>
    <cellStyle name="Normal 17 3" xfId="45" xr:uid="{00000000-0005-0000-0000-000023000000}"/>
    <cellStyle name="Normal 17 4" xfId="67" xr:uid="{43B9E18A-D8B9-4121-8306-B1EC6F4DC79D}"/>
    <cellStyle name="Normal 18" xfId="60" xr:uid="{00000000-0005-0000-0000-000024000000}"/>
    <cellStyle name="Normal 18 2" xfId="73" xr:uid="{6AFBC1F0-402A-4E4A-9934-F16D683D793C}"/>
    <cellStyle name="Normal 19" xfId="32" xr:uid="{00000000-0005-0000-0000-000025000000}"/>
    <cellStyle name="Normal 19 2" xfId="42" xr:uid="{00000000-0005-0000-0000-000026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1" xfId="61" xr:uid="{A782AFA3-79EE-4DDD-B11A-7CCBAFDFDDD0}"/>
    <cellStyle name="Normal 21 2" xfId="72" xr:uid="{E48904EA-01FA-4DC1-8B57-A8CEC8E6FBF4}"/>
    <cellStyle name="Normal 22" xfId="75" xr:uid="{E1E6663A-4A98-48DF-AD74-1C402F1607D5}"/>
    <cellStyle name="Normal 24" xfId="66" xr:uid="{3FF68671-7F9B-4F6E-9139-5B29E956882B}"/>
    <cellStyle name="Normal 3" xfId="2" xr:uid="{00000000-0005-0000-0000-00002A000000}"/>
    <cellStyle name="Normal 4" xfId="10" xr:uid="{00000000-0005-0000-0000-00002B000000}"/>
    <cellStyle name="Normal 5" xfId="31" xr:uid="{00000000-0005-0000-0000-00002C000000}"/>
    <cellStyle name="Normal 6" xfId="48" xr:uid="{00000000-0005-0000-0000-00002D000000}"/>
    <cellStyle name="Normal 6 2" xfId="51" xr:uid="{00000000-0005-0000-0000-00002E000000}"/>
    <cellStyle name="Normal 7" xfId="3" xr:uid="{00000000-0005-0000-0000-00002F000000}"/>
    <cellStyle name="Normal 7 2" xfId="6" xr:uid="{00000000-0005-0000-0000-000030000000}"/>
    <cellStyle name="Normal 7 3" xfId="11" xr:uid="{00000000-0005-0000-0000-000031000000}"/>
    <cellStyle name="Normal 7 4" xfId="15" xr:uid="{00000000-0005-0000-0000-000032000000}"/>
    <cellStyle name="Normal 7 5" xfId="23" xr:uid="{00000000-0005-0000-0000-000033000000}"/>
    <cellStyle name="Normal 7 6" xfId="33" xr:uid="{00000000-0005-0000-0000-000034000000}"/>
    <cellStyle name="Normal 7 7" xfId="63" xr:uid="{23728F76-7BD3-482F-8943-EB152E7BFAF4}"/>
    <cellStyle name="Normal 8" xfId="52" xr:uid="{00000000-0005-0000-0000-000035000000}"/>
    <cellStyle name="Normal 8 2" xfId="68" xr:uid="{B44F851A-1016-46FD-A6AE-B084C5580859}"/>
    <cellStyle name="Normal 9" xfId="54" xr:uid="{00000000-0005-0000-0000-000036000000}"/>
    <cellStyle name="Normal 9 2" xfId="69" xr:uid="{6BFFBCA1-9404-4900-A073-9DBF0B933615}"/>
    <cellStyle name="Parastais_FMLikp01_p05_221205_pap_afp_makp" xfId="64" xr:uid="{1F3DBE51-489E-414A-B5C2-AB7486E298AA}"/>
    <cellStyle name="Parasts 2" xfId="49" xr:uid="{00000000-0005-0000-0000-000037000000}"/>
    <cellStyle name="Parasts 2 2" xfId="50" xr:uid="{00000000-0005-0000-0000-000038000000}"/>
    <cellStyle name="Percent" xfId="57" builtinId="5"/>
    <cellStyle name="Percent 2" xfId="53" xr:uid="{00000000-0005-0000-0000-00003A000000}"/>
    <cellStyle name="Percent 2 2" xfId="55" xr:uid="{00000000-0005-0000-0000-00003B000000}"/>
    <cellStyle name="Percent 3" xfId="58" xr:uid="{00000000-0005-0000-0000-00003C000000}"/>
    <cellStyle name="Percent 3 2" xfId="74" xr:uid="{DCE6B70F-EC87-4171-8BAC-00EB38D0541C}"/>
    <cellStyle name="Percent 4" xfId="62" xr:uid="{88B7EAD6-C5A1-4CB3-9A76-BD883A21E956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29C16-0E0A-4958-92A2-1431082DD48E}">
  <sheetPr>
    <pageSetUpPr fitToPage="1"/>
  </sheetPr>
  <dimension ref="A1:G26"/>
  <sheetViews>
    <sheetView tabSelected="1" workbookViewId="0">
      <selection activeCell="D2" sqref="D2:D4"/>
    </sheetView>
  </sheetViews>
  <sheetFormatPr defaultColWidth="9.109375" defaultRowHeight="13.8"/>
  <cols>
    <col min="1" max="1" width="8.109375" style="113" customWidth="1"/>
    <col min="2" max="2" width="29.109375" style="113" customWidth="1"/>
    <col min="3" max="3" width="46" style="113" customWidth="1"/>
    <col min="4" max="4" width="15.44140625" style="113" customWidth="1"/>
    <col min="5" max="16384" width="9.109375" style="113"/>
  </cols>
  <sheetData>
    <row r="1" spans="1:7">
      <c r="A1" s="74"/>
      <c r="B1" s="75"/>
      <c r="C1" s="101"/>
      <c r="D1" s="1" t="s">
        <v>379</v>
      </c>
    </row>
    <row r="2" spans="1:7">
      <c r="A2" s="74"/>
      <c r="B2" s="75"/>
      <c r="C2" s="101"/>
      <c r="D2" s="2" t="s">
        <v>388</v>
      </c>
    </row>
    <row r="3" spans="1:7">
      <c r="A3" s="74"/>
      <c r="B3" s="75"/>
      <c r="C3" s="101"/>
      <c r="D3" s="2" t="s">
        <v>389</v>
      </c>
    </row>
    <row r="4" spans="1:7">
      <c r="A4" s="74"/>
      <c r="B4" s="75"/>
      <c r="C4" s="101"/>
      <c r="D4" s="2" t="s">
        <v>390</v>
      </c>
    </row>
    <row r="5" spans="1:7">
      <c r="A5" s="74"/>
      <c r="B5" s="75"/>
      <c r="C5" s="101"/>
      <c r="D5" s="78"/>
    </row>
    <row r="6" spans="1:7" ht="63" customHeight="1">
      <c r="A6" s="123" t="s">
        <v>387</v>
      </c>
      <c r="B6" s="123"/>
      <c r="C6" s="123"/>
      <c r="D6" s="123"/>
    </row>
    <row r="7" spans="1:7" ht="17.399999999999999">
      <c r="A7" s="122" t="s">
        <v>378</v>
      </c>
      <c r="B7" s="122"/>
      <c r="C7" s="122"/>
      <c r="D7" s="122"/>
    </row>
    <row r="9" spans="1:7">
      <c r="A9" s="40" t="s">
        <v>331</v>
      </c>
      <c r="B9" s="40" t="s">
        <v>332</v>
      </c>
      <c r="C9" s="40" t="s">
        <v>333</v>
      </c>
      <c r="D9" s="41" t="s">
        <v>334</v>
      </c>
    </row>
    <row r="10" spans="1:7" ht="15.6">
      <c r="A10" s="108" t="s">
        <v>335</v>
      </c>
      <c r="B10" s="109"/>
      <c r="C10" s="109"/>
      <c r="D10" s="114">
        <f>D15+D23</f>
        <v>65275.119999999995</v>
      </c>
      <c r="G10" s="116"/>
    </row>
    <row r="11" spans="1:7">
      <c r="A11" s="110">
        <v>1000</v>
      </c>
      <c r="B11" s="111" t="s">
        <v>336</v>
      </c>
      <c r="C11" s="112"/>
      <c r="D11" s="115">
        <f>ROUND(D12+D13,2)</f>
        <v>65275.12</v>
      </c>
      <c r="G11" s="116"/>
    </row>
    <row r="12" spans="1:7">
      <c r="A12" s="102">
        <v>1100</v>
      </c>
      <c r="B12" s="103" t="s">
        <v>338</v>
      </c>
      <c r="C12" s="106"/>
      <c r="D12" s="107">
        <f>D17+D25</f>
        <v>52815.880000000005</v>
      </c>
      <c r="G12" s="116"/>
    </row>
    <row r="13" spans="1:7" ht="27.6">
      <c r="A13" s="102">
        <v>1210</v>
      </c>
      <c r="B13" s="105" t="s">
        <v>341</v>
      </c>
      <c r="C13" s="106"/>
      <c r="D13" s="107">
        <f>D21+D26</f>
        <v>12459.239999999996</v>
      </c>
      <c r="G13" s="116"/>
    </row>
    <row r="14" spans="1:7">
      <c r="D14" s="116"/>
      <c r="G14" s="116"/>
    </row>
    <row r="15" spans="1:7">
      <c r="A15" s="111" t="s">
        <v>337</v>
      </c>
      <c r="B15" s="111"/>
      <c r="C15" s="111"/>
      <c r="D15" s="115">
        <f>D16</f>
        <v>60255.81</v>
      </c>
      <c r="G15" s="116"/>
    </row>
    <row r="16" spans="1:7">
      <c r="A16" s="110">
        <v>1000</v>
      </c>
      <c r="B16" s="111" t="s">
        <v>336</v>
      </c>
      <c r="C16" s="112"/>
      <c r="D16" s="115">
        <f>ROUND(D17+D21,2)</f>
        <v>60255.81</v>
      </c>
      <c r="G16" s="116"/>
    </row>
    <row r="17" spans="1:7">
      <c r="A17" s="42">
        <v>1100</v>
      </c>
      <c r="B17" s="43" t="s">
        <v>338</v>
      </c>
      <c r="C17" s="44"/>
      <c r="D17" s="45">
        <f>SUM(D18:D20)</f>
        <v>48754.62</v>
      </c>
      <c r="G17" s="116"/>
    </row>
    <row r="18" spans="1:7" ht="52.8">
      <c r="A18" s="119">
        <v>1145</v>
      </c>
      <c r="B18" s="120" t="s">
        <v>339</v>
      </c>
      <c r="C18" s="46" t="s">
        <v>383</v>
      </c>
      <c r="D18" s="47">
        <v>44137.3</v>
      </c>
      <c r="G18" s="116"/>
    </row>
    <row r="19" spans="1:7" ht="50.4" customHeight="1">
      <c r="A19" s="119"/>
      <c r="B19" s="120"/>
      <c r="C19" s="46" t="s">
        <v>384</v>
      </c>
      <c r="D19" s="47">
        <v>890.27999999999963</v>
      </c>
    </row>
    <row r="20" spans="1:7" ht="70.2" customHeight="1">
      <c r="A20" s="48">
        <v>1149</v>
      </c>
      <c r="B20" s="49" t="s">
        <v>340</v>
      </c>
      <c r="C20" s="50" t="s">
        <v>385</v>
      </c>
      <c r="D20" s="51">
        <v>3727.0399999999995</v>
      </c>
    </row>
    <row r="21" spans="1:7" ht="26.4">
      <c r="A21" s="42">
        <v>1210</v>
      </c>
      <c r="B21" s="52" t="s">
        <v>341</v>
      </c>
      <c r="C21" s="52" t="s">
        <v>342</v>
      </c>
      <c r="D21" s="45">
        <v>11501.189999999997</v>
      </c>
    </row>
    <row r="22" spans="1:7">
      <c r="D22" s="116"/>
    </row>
    <row r="23" spans="1:7">
      <c r="A23" s="121" t="s">
        <v>343</v>
      </c>
      <c r="B23" s="121"/>
      <c r="C23" s="121"/>
      <c r="D23" s="117">
        <f>D24</f>
        <v>5019.3100000000004</v>
      </c>
    </row>
    <row r="24" spans="1:7">
      <c r="A24" s="53" t="s">
        <v>344</v>
      </c>
      <c r="B24" s="54" t="s">
        <v>336</v>
      </c>
      <c r="C24" s="55"/>
      <c r="D24" s="118">
        <f>ROUND(D25+D26,2)</f>
        <v>5019.3100000000004</v>
      </c>
    </row>
    <row r="25" spans="1:7">
      <c r="A25" s="102">
        <v>1100</v>
      </c>
      <c r="B25" s="103" t="s">
        <v>338</v>
      </c>
      <c r="C25" s="55" t="s">
        <v>386</v>
      </c>
      <c r="D25" s="104">
        <f>ROUND(D17*0.0833,2)</f>
        <v>4061.26</v>
      </c>
    </row>
    <row r="26" spans="1:7" ht="27.6">
      <c r="A26" s="102">
        <v>1210</v>
      </c>
      <c r="B26" s="105" t="s">
        <v>341</v>
      </c>
      <c r="C26" s="52" t="s">
        <v>342</v>
      </c>
      <c r="D26" s="107">
        <f>ROUND(D25*0.2359,2)</f>
        <v>958.05</v>
      </c>
    </row>
  </sheetData>
  <mergeCells count="5">
    <mergeCell ref="A18:A19"/>
    <mergeCell ref="B18:B19"/>
    <mergeCell ref="A23:C23"/>
    <mergeCell ref="A7:D7"/>
    <mergeCell ref="A6:D6"/>
  </mergeCells>
  <pageMargins left="0.7" right="0.7" top="0.75" bottom="0.75" header="0.3" footer="0.3"/>
  <pageSetup paperSize="9" scale="88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P369"/>
  <sheetViews>
    <sheetView zoomScaleNormal="100" workbookViewId="0">
      <selection activeCell="D9" sqref="D9"/>
    </sheetView>
  </sheetViews>
  <sheetFormatPr defaultColWidth="9.109375" defaultRowHeight="13.2"/>
  <cols>
    <col min="1" max="1" width="5.5546875" style="20" customWidth="1"/>
    <col min="2" max="2" width="11.88671875" style="21" customWidth="1"/>
    <col min="3" max="3" width="35.33203125" style="21" customWidth="1"/>
    <col min="4" max="4" width="11.88671875" style="21" customWidth="1"/>
    <col min="5" max="5" width="7.5546875" style="20" customWidth="1"/>
    <col min="6" max="6" width="10.6640625" style="20" customWidth="1"/>
    <col min="7" max="7" width="9.109375" style="22" customWidth="1"/>
    <col min="8" max="8" width="10.109375" style="20" bestFit="1" customWidth="1"/>
    <col min="9" max="9" width="8" style="20" customWidth="1"/>
    <col min="10" max="10" width="11.33203125" style="22" customWidth="1"/>
    <col min="11" max="11" width="10.44140625" style="22" customWidth="1"/>
    <col min="12" max="12" width="11.6640625" style="22" customWidth="1"/>
    <col min="13" max="16384" width="9.109375" style="23"/>
  </cols>
  <sheetData>
    <row r="1" spans="1:16" ht="14.4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380</v>
      </c>
    </row>
    <row r="2" spans="1:16" ht="17.399999999999999">
      <c r="A2" s="10"/>
      <c r="B2" s="19" t="s">
        <v>59</v>
      </c>
      <c r="C2" s="11"/>
      <c r="D2" s="11"/>
      <c r="E2" s="10"/>
      <c r="F2" s="9"/>
      <c r="G2" s="3"/>
      <c r="H2" s="3"/>
      <c r="I2" s="3"/>
      <c r="J2" s="3"/>
      <c r="K2" s="3"/>
      <c r="L2" s="6"/>
    </row>
    <row r="3" spans="1:16">
      <c r="A3" s="10"/>
      <c r="B3" s="11"/>
      <c r="C3" s="11"/>
      <c r="D3" s="11"/>
      <c r="E3" s="10"/>
      <c r="F3" s="5"/>
      <c r="G3" s="4"/>
      <c r="H3" s="4"/>
      <c r="I3" s="4"/>
      <c r="J3" s="6"/>
      <c r="K3" s="6"/>
      <c r="L3" s="6"/>
    </row>
    <row r="4" spans="1:16" ht="22.95" customHeight="1">
      <c r="A4" s="124" t="s">
        <v>330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</row>
    <row r="6" spans="1:16" ht="92.4">
      <c r="A6" s="15" t="s">
        <v>15</v>
      </c>
      <c r="B6" s="15" t="s">
        <v>16</v>
      </c>
      <c r="C6" s="15" t="s">
        <v>0</v>
      </c>
      <c r="D6" s="15" t="s">
        <v>14</v>
      </c>
      <c r="E6" s="15" t="s">
        <v>17</v>
      </c>
      <c r="F6" s="16" t="s">
        <v>18</v>
      </c>
      <c r="G6" s="17" t="s">
        <v>5</v>
      </c>
      <c r="H6" s="18" t="s">
        <v>58</v>
      </c>
      <c r="I6" s="17" t="s">
        <v>6</v>
      </c>
      <c r="J6" s="8" t="s">
        <v>93</v>
      </c>
      <c r="K6" s="17" t="s">
        <v>94</v>
      </c>
      <c r="L6" s="17" t="s">
        <v>19</v>
      </c>
    </row>
    <row r="7" spans="1:16" ht="13.8">
      <c r="A7" s="12"/>
      <c r="B7" s="12"/>
      <c r="C7" s="12"/>
      <c r="D7" s="12"/>
      <c r="E7" s="12"/>
      <c r="F7" s="13"/>
      <c r="G7" s="14"/>
      <c r="H7" s="7">
        <f t="shared" ref="H7:K7" si="0">SUM(H8:H369)</f>
        <v>27772.785999999993</v>
      </c>
      <c r="I7" s="7"/>
      <c r="J7" s="7">
        <f t="shared" si="0"/>
        <v>44137.3</v>
      </c>
      <c r="K7" s="7">
        <f t="shared" si="0"/>
        <v>10411.959999999997</v>
      </c>
      <c r="L7" s="7">
        <f>SUM(L8:L369)</f>
        <v>54549.26</v>
      </c>
    </row>
    <row r="8" spans="1:16" ht="52.8">
      <c r="A8" s="25">
        <v>1</v>
      </c>
      <c r="B8" s="26" t="s">
        <v>20</v>
      </c>
      <c r="C8" s="26" t="s">
        <v>251</v>
      </c>
      <c r="D8" s="26" t="s">
        <v>7</v>
      </c>
      <c r="E8" s="27" t="s">
        <v>252</v>
      </c>
      <c r="F8" s="28">
        <v>0.2</v>
      </c>
      <c r="G8" s="29">
        <v>960</v>
      </c>
      <c r="H8" s="30">
        <v>93.75</v>
      </c>
      <c r="I8" s="31">
        <f>ROUND(G8/167,3)</f>
        <v>5.7489999999999997</v>
      </c>
      <c r="J8" s="30">
        <f t="shared" ref="J8:J71" si="1">ROUND(I8*H8*F8,2)</f>
        <v>107.79</v>
      </c>
      <c r="K8" s="30">
        <f>ROUND(J8*0.2359,2)</f>
        <v>25.43</v>
      </c>
      <c r="L8" s="30">
        <f>J8+K8</f>
        <v>133.22</v>
      </c>
    </row>
    <row r="9" spans="1:16" ht="52.8">
      <c r="A9" s="32">
        <v>2</v>
      </c>
      <c r="B9" s="26" t="s">
        <v>20</v>
      </c>
      <c r="C9" s="26" t="s">
        <v>2</v>
      </c>
      <c r="D9" s="26" t="s">
        <v>9</v>
      </c>
      <c r="E9" s="27" t="s">
        <v>159</v>
      </c>
      <c r="F9" s="33">
        <v>0.2</v>
      </c>
      <c r="G9" s="29">
        <v>1080</v>
      </c>
      <c r="H9" s="30">
        <v>110</v>
      </c>
      <c r="I9" s="31">
        <f t="shared" ref="I9:I72" si="2">ROUND(G9/167,3)</f>
        <v>6.4669999999999996</v>
      </c>
      <c r="J9" s="30">
        <f t="shared" si="1"/>
        <v>142.27000000000001</v>
      </c>
      <c r="K9" s="30">
        <f t="shared" ref="K9:K72" si="3">ROUND(J9*0.2359,2)</f>
        <v>33.56</v>
      </c>
      <c r="L9" s="30">
        <f t="shared" ref="L9:L72" si="4">J9+K9</f>
        <v>175.83</v>
      </c>
      <c r="O9" s="24"/>
      <c r="P9" s="24"/>
    </row>
    <row r="10" spans="1:16" ht="52.8">
      <c r="A10" s="32">
        <v>3</v>
      </c>
      <c r="B10" s="26" t="s">
        <v>20</v>
      </c>
      <c r="C10" s="26" t="s">
        <v>3</v>
      </c>
      <c r="D10" s="26" t="s">
        <v>10</v>
      </c>
      <c r="E10" s="27" t="s">
        <v>65</v>
      </c>
      <c r="F10" s="34">
        <v>0.5</v>
      </c>
      <c r="G10" s="29">
        <v>1225</v>
      </c>
      <c r="H10" s="30">
        <v>4.75</v>
      </c>
      <c r="I10" s="31">
        <f t="shared" si="2"/>
        <v>7.335</v>
      </c>
      <c r="J10" s="30">
        <f t="shared" si="1"/>
        <v>17.420000000000002</v>
      </c>
      <c r="K10" s="30">
        <f t="shared" si="3"/>
        <v>4.1100000000000003</v>
      </c>
      <c r="L10" s="30">
        <f t="shared" si="4"/>
        <v>21.53</v>
      </c>
    </row>
    <row r="11" spans="1:16" ht="52.8">
      <c r="A11" s="32">
        <v>4</v>
      </c>
      <c r="B11" s="26" t="s">
        <v>20</v>
      </c>
      <c r="C11" s="26" t="s">
        <v>3</v>
      </c>
      <c r="D11" s="26" t="s">
        <v>10</v>
      </c>
      <c r="E11" s="27" t="s">
        <v>65</v>
      </c>
      <c r="F11" s="34">
        <v>0.2</v>
      </c>
      <c r="G11" s="29">
        <v>1225</v>
      </c>
      <c r="H11" s="30">
        <v>116.25</v>
      </c>
      <c r="I11" s="31">
        <f t="shared" si="2"/>
        <v>7.335</v>
      </c>
      <c r="J11" s="30">
        <f t="shared" si="1"/>
        <v>170.54</v>
      </c>
      <c r="K11" s="30">
        <f t="shared" si="3"/>
        <v>40.229999999999997</v>
      </c>
      <c r="L11" s="30">
        <f t="shared" si="4"/>
        <v>210.76999999999998</v>
      </c>
    </row>
    <row r="12" spans="1:16" ht="52.8">
      <c r="A12" s="32">
        <v>5</v>
      </c>
      <c r="B12" s="35" t="s">
        <v>20</v>
      </c>
      <c r="C12" s="35" t="s">
        <v>1</v>
      </c>
      <c r="D12" s="35" t="s">
        <v>7</v>
      </c>
      <c r="E12" s="27" t="s">
        <v>82</v>
      </c>
      <c r="F12" s="36">
        <v>0.2</v>
      </c>
      <c r="G12" s="29">
        <v>960</v>
      </c>
      <c r="H12" s="30">
        <v>180</v>
      </c>
      <c r="I12" s="31">
        <f t="shared" si="2"/>
        <v>5.7489999999999997</v>
      </c>
      <c r="J12" s="30">
        <f t="shared" si="1"/>
        <v>206.96</v>
      </c>
      <c r="K12" s="30">
        <f t="shared" si="3"/>
        <v>48.82</v>
      </c>
      <c r="L12" s="30">
        <f t="shared" si="4"/>
        <v>255.78</v>
      </c>
    </row>
    <row r="13" spans="1:16" ht="52.8">
      <c r="A13" s="32">
        <v>6</v>
      </c>
      <c r="B13" s="26" t="s">
        <v>20</v>
      </c>
      <c r="C13" s="26" t="s">
        <v>4</v>
      </c>
      <c r="D13" s="26" t="s">
        <v>9</v>
      </c>
      <c r="E13" s="27" t="s">
        <v>203</v>
      </c>
      <c r="F13" s="37">
        <v>0.2</v>
      </c>
      <c r="G13" s="29">
        <v>1120</v>
      </c>
      <c r="H13" s="30">
        <v>65.75</v>
      </c>
      <c r="I13" s="31">
        <f t="shared" si="2"/>
        <v>6.7069999999999999</v>
      </c>
      <c r="J13" s="30">
        <f t="shared" si="1"/>
        <v>88.2</v>
      </c>
      <c r="K13" s="30">
        <f t="shared" si="3"/>
        <v>20.81</v>
      </c>
      <c r="L13" s="30">
        <f t="shared" si="4"/>
        <v>109.01</v>
      </c>
    </row>
    <row r="14" spans="1:16" ht="52.8">
      <c r="A14" s="32">
        <v>7</v>
      </c>
      <c r="B14" s="26" t="s">
        <v>20</v>
      </c>
      <c r="C14" s="26" t="s">
        <v>4</v>
      </c>
      <c r="D14" s="26" t="s">
        <v>9</v>
      </c>
      <c r="E14" s="27" t="s">
        <v>203</v>
      </c>
      <c r="F14" s="38">
        <v>0.5</v>
      </c>
      <c r="G14" s="29">
        <v>1120</v>
      </c>
      <c r="H14" s="30">
        <v>0.25</v>
      </c>
      <c r="I14" s="31">
        <f t="shared" si="2"/>
        <v>6.7069999999999999</v>
      </c>
      <c r="J14" s="30">
        <f t="shared" si="1"/>
        <v>0.84</v>
      </c>
      <c r="K14" s="30">
        <f t="shared" si="3"/>
        <v>0.2</v>
      </c>
      <c r="L14" s="30">
        <f t="shared" si="4"/>
        <v>1.04</v>
      </c>
    </row>
    <row r="15" spans="1:16" ht="39.6">
      <c r="A15" s="32">
        <v>8</v>
      </c>
      <c r="B15" s="26" t="s">
        <v>131</v>
      </c>
      <c r="C15" s="26" t="s">
        <v>132</v>
      </c>
      <c r="D15" s="26" t="s">
        <v>10</v>
      </c>
      <c r="E15" s="27" t="s">
        <v>253</v>
      </c>
      <c r="F15" s="39">
        <v>0.2</v>
      </c>
      <c r="G15" s="29">
        <v>1220</v>
      </c>
      <c r="H15" s="30">
        <v>41</v>
      </c>
      <c r="I15" s="31">
        <f t="shared" si="2"/>
        <v>7.3049999999999997</v>
      </c>
      <c r="J15" s="30">
        <f t="shared" si="1"/>
        <v>59.9</v>
      </c>
      <c r="K15" s="30">
        <f t="shared" si="3"/>
        <v>14.13</v>
      </c>
      <c r="L15" s="30">
        <f t="shared" si="4"/>
        <v>74.03</v>
      </c>
    </row>
    <row r="16" spans="1:16" ht="52.8">
      <c r="A16" s="32">
        <v>9</v>
      </c>
      <c r="B16" s="26" t="s">
        <v>20</v>
      </c>
      <c r="C16" s="26" t="s">
        <v>4</v>
      </c>
      <c r="D16" s="26" t="s">
        <v>7</v>
      </c>
      <c r="E16" s="27" t="s">
        <v>69</v>
      </c>
      <c r="F16" s="37">
        <v>0.2</v>
      </c>
      <c r="G16" s="29">
        <v>995</v>
      </c>
      <c r="H16" s="30">
        <v>54.33</v>
      </c>
      <c r="I16" s="31">
        <f t="shared" si="2"/>
        <v>5.9580000000000002</v>
      </c>
      <c r="J16" s="30">
        <f t="shared" si="1"/>
        <v>64.739999999999995</v>
      </c>
      <c r="K16" s="30">
        <f t="shared" si="3"/>
        <v>15.27</v>
      </c>
      <c r="L16" s="30">
        <f t="shared" si="4"/>
        <v>80.009999999999991</v>
      </c>
    </row>
    <row r="17" spans="1:12" ht="52.8">
      <c r="A17" s="32">
        <v>10</v>
      </c>
      <c r="B17" s="26" t="s">
        <v>20</v>
      </c>
      <c r="C17" s="26" t="s">
        <v>4</v>
      </c>
      <c r="D17" s="26" t="s">
        <v>7</v>
      </c>
      <c r="E17" s="27" t="s">
        <v>69</v>
      </c>
      <c r="F17" s="38">
        <v>0.5</v>
      </c>
      <c r="G17" s="29">
        <v>995</v>
      </c>
      <c r="H17" s="30">
        <v>0.67</v>
      </c>
      <c r="I17" s="31">
        <f t="shared" si="2"/>
        <v>5.9580000000000002</v>
      </c>
      <c r="J17" s="30">
        <f t="shared" si="1"/>
        <v>2</v>
      </c>
      <c r="K17" s="30">
        <f t="shared" si="3"/>
        <v>0.47</v>
      </c>
      <c r="L17" s="30">
        <f t="shared" si="4"/>
        <v>2.4699999999999998</v>
      </c>
    </row>
    <row r="18" spans="1:12" ht="39.6">
      <c r="A18" s="32">
        <v>11</v>
      </c>
      <c r="B18" s="26" t="s">
        <v>143</v>
      </c>
      <c r="C18" s="26" t="s">
        <v>254</v>
      </c>
      <c r="D18" s="26" t="s">
        <v>7</v>
      </c>
      <c r="E18" s="27" t="s">
        <v>255</v>
      </c>
      <c r="F18" s="33">
        <v>0.2</v>
      </c>
      <c r="G18" s="29">
        <v>1080</v>
      </c>
      <c r="H18" s="30">
        <v>63.5</v>
      </c>
      <c r="I18" s="31">
        <f t="shared" si="2"/>
        <v>6.4669999999999996</v>
      </c>
      <c r="J18" s="30">
        <f t="shared" si="1"/>
        <v>82.13</v>
      </c>
      <c r="K18" s="30">
        <f t="shared" si="3"/>
        <v>19.37</v>
      </c>
      <c r="L18" s="30">
        <f t="shared" si="4"/>
        <v>101.5</v>
      </c>
    </row>
    <row r="19" spans="1:12" ht="39.6">
      <c r="A19" s="32">
        <v>12</v>
      </c>
      <c r="B19" s="26" t="s">
        <v>143</v>
      </c>
      <c r="C19" s="26" t="s">
        <v>254</v>
      </c>
      <c r="D19" s="26" t="s">
        <v>7</v>
      </c>
      <c r="E19" s="27" t="s">
        <v>255</v>
      </c>
      <c r="F19" s="33">
        <v>0.5</v>
      </c>
      <c r="G19" s="29">
        <v>1080</v>
      </c>
      <c r="H19" s="30">
        <v>2.5</v>
      </c>
      <c r="I19" s="31">
        <f t="shared" si="2"/>
        <v>6.4669999999999996</v>
      </c>
      <c r="J19" s="30">
        <f t="shared" si="1"/>
        <v>8.08</v>
      </c>
      <c r="K19" s="30">
        <f t="shared" si="3"/>
        <v>1.91</v>
      </c>
      <c r="L19" s="30">
        <f t="shared" si="4"/>
        <v>9.99</v>
      </c>
    </row>
    <row r="20" spans="1:12" ht="52.8">
      <c r="A20" s="32">
        <v>13</v>
      </c>
      <c r="B20" s="26" t="s">
        <v>20</v>
      </c>
      <c r="C20" s="26" t="s">
        <v>2</v>
      </c>
      <c r="D20" s="26" t="s">
        <v>11</v>
      </c>
      <c r="E20" s="27" t="s">
        <v>21</v>
      </c>
      <c r="F20" s="33">
        <v>0.2</v>
      </c>
      <c r="G20" s="29">
        <v>1215</v>
      </c>
      <c r="H20" s="30">
        <v>132</v>
      </c>
      <c r="I20" s="31">
        <f>ROUND(G20/167,3)</f>
        <v>7.2750000000000004</v>
      </c>
      <c r="J20" s="30">
        <f t="shared" si="1"/>
        <v>192.06</v>
      </c>
      <c r="K20" s="30">
        <f>ROUND(J20*0.2359,2)</f>
        <v>45.31</v>
      </c>
      <c r="L20" s="30">
        <f>J20+K20</f>
        <v>237.37</v>
      </c>
    </row>
    <row r="21" spans="1:12" ht="52.8">
      <c r="A21" s="32">
        <v>14</v>
      </c>
      <c r="B21" s="26" t="s">
        <v>20</v>
      </c>
      <c r="C21" s="26" t="s">
        <v>2</v>
      </c>
      <c r="D21" s="26" t="s">
        <v>11</v>
      </c>
      <c r="E21" s="27" t="s">
        <v>21</v>
      </c>
      <c r="F21" s="33">
        <v>0.5</v>
      </c>
      <c r="G21" s="29">
        <v>1215</v>
      </c>
      <c r="H21" s="30">
        <v>2.5</v>
      </c>
      <c r="I21" s="31">
        <f t="shared" si="2"/>
        <v>7.2750000000000004</v>
      </c>
      <c r="J21" s="30">
        <f t="shared" si="1"/>
        <v>9.09</v>
      </c>
      <c r="K21" s="30">
        <f t="shared" si="3"/>
        <v>2.14</v>
      </c>
      <c r="L21" s="30">
        <f t="shared" si="4"/>
        <v>11.23</v>
      </c>
    </row>
    <row r="22" spans="1:12" ht="52.8">
      <c r="A22" s="32">
        <v>15</v>
      </c>
      <c r="B22" s="26" t="s">
        <v>20</v>
      </c>
      <c r="C22" s="26" t="s">
        <v>3</v>
      </c>
      <c r="D22" s="26" t="s">
        <v>8</v>
      </c>
      <c r="E22" s="27" t="s">
        <v>145</v>
      </c>
      <c r="F22" s="34">
        <v>0.5</v>
      </c>
      <c r="G22" s="29">
        <v>1740</v>
      </c>
      <c r="H22" s="30">
        <v>5.83</v>
      </c>
      <c r="I22" s="31">
        <f t="shared" si="2"/>
        <v>10.419</v>
      </c>
      <c r="J22" s="30">
        <f t="shared" si="1"/>
        <v>30.37</v>
      </c>
      <c r="K22" s="30">
        <f t="shared" si="3"/>
        <v>7.16</v>
      </c>
      <c r="L22" s="30">
        <f t="shared" si="4"/>
        <v>37.53</v>
      </c>
    </row>
    <row r="23" spans="1:12" ht="52.8">
      <c r="A23" s="32">
        <v>16</v>
      </c>
      <c r="B23" s="26" t="s">
        <v>20</v>
      </c>
      <c r="C23" s="26" t="s">
        <v>3</v>
      </c>
      <c r="D23" s="26" t="s">
        <v>8</v>
      </c>
      <c r="E23" s="27" t="s">
        <v>145</v>
      </c>
      <c r="F23" s="34">
        <v>0.2</v>
      </c>
      <c r="G23" s="29">
        <v>1740</v>
      </c>
      <c r="H23" s="30">
        <v>181.17</v>
      </c>
      <c r="I23" s="31">
        <f t="shared" si="2"/>
        <v>10.419</v>
      </c>
      <c r="J23" s="30">
        <f t="shared" si="1"/>
        <v>377.52</v>
      </c>
      <c r="K23" s="30">
        <f t="shared" si="3"/>
        <v>89.06</v>
      </c>
      <c r="L23" s="30">
        <f t="shared" si="4"/>
        <v>466.58</v>
      </c>
    </row>
    <row r="24" spans="1:12" ht="52.8">
      <c r="A24" s="32">
        <v>17</v>
      </c>
      <c r="B24" s="26" t="s">
        <v>20</v>
      </c>
      <c r="C24" s="26" t="s">
        <v>2</v>
      </c>
      <c r="D24" s="26" t="s">
        <v>10</v>
      </c>
      <c r="E24" s="27" t="s">
        <v>83</v>
      </c>
      <c r="F24" s="33">
        <v>0.2</v>
      </c>
      <c r="G24" s="29">
        <v>647</v>
      </c>
      <c r="H24" s="30">
        <v>115.5</v>
      </c>
      <c r="I24" s="31">
        <f t="shared" si="2"/>
        <v>3.8740000000000001</v>
      </c>
      <c r="J24" s="30">
        <f t="shared" si="1"/>
        <v>89.49</v>
      </c>
      <c r="K24" s="30">
        <f t="shared" si="3"/>
        <v>21.11</v>
      </c>
      <c r="L24" s="30">
        <f t="shared" si="4"/>
        <v>110.6</v>
      </c>
    </row>
    <row r="25" spans="1:12" ht="52.8">
      <c r="A25" s="32">
        <v>18</v>
      </c>
      <c r="B25" s="26" t="s">
        <v>20</v>
      </c>
      <c r="C25" s="26" t="s">
        <v>2</v>
      </c>
      <c r="D25" s="26" t="s">
        <v>10</v>
      </c>
      <c r="E25" s="27" t="s">
        <v>83</v>
      </c>
      <c r="F25" s="33">
        <v>0.5</v>
      </c>
      <c r="G25" s="29">
        <v>647</v>
      </c>
      <c r="H25" s="30">
        <v>0.5</v>
      </c>
      <c r="I25" s="31">
        <f t="shared" si="2"/>
        <v>3.8740000000000001</v>
      </c>
      <c r="J25" s="30">
        <f t="shared" si="1"/>
        <v>0.97</v>
      </c>
      <c r="K25" s="30">
        <f t="shared" si="3"/>
        <v>0.23</v>
      </c>
      <c r="L25" s="30">
        <f t="shared" si="4"/>
        <v>1.2</v>
      </c>
    </row>
    <row r="26" spans="1:12" ht="52.8">
      <c r="A26" s="32">
        <v>19</v>
      </c>
      <c r="B26" s="26" t="s">
        <v>20</v>
      </c>
      <c r="C26" s="26" t="s">
        <v>3</v>
      </c>
      <c r="D26" s="26" t="s">
        <v>10</v>
      </c>
      <c r="E26" s="27" t="s">
        <v>146</v>
      </c>
      <c r="F26" s="34">
        <v>0.2</v>
      </c>
      <c r="G26" s="29">
        <v>1550</v>
      </c>
      <c r="H26" s="30">
        <v>136</v>
      </c>
      <c r="I26" s="31">
        <f t="shared" si="2"/>
        <v>9.2810000000000006</v>
      </c>
      <c r="J26" s="30">
        <f t="shared" si="1"/>
        <v>252.44</v>
      </c>
      <c r="K26" s="30">
        <f t="shared" si="3"/>
        <v>59.55</v>
      </c>
      <c r="L26" s="30">
        <f t="shared" si="4"/>
        <v>311.99</v>
      </c>
    </row>
    <row r="27" spans="1:12" ht="52.8">
      <c r="A27" s="32">
        <v>20</v>
      </c>
      <c r="B27" s="26" t="s">
        <v>20</v>
      </c>
      <c r="C27" s="26" t="s">
        <v>3</v>
      </c>
      <c r="D27" s="26" t="s">
        <v>10</v>
      </c>
      <c r="E27" s="27" t="s">
        <v>146</v>
      </c>
      <c r="F27" s="34">
        <v>0.2</v>
      </c>
      <c r="G27" s="29">
        <v>1550</v>
      </c>
      <c r="H27" s="30">
        <v>40</v>
      </c>
      <c r="I27" s="31">
        <f t="shared" si="2"/>
        <v>9.2810000000000006</v>
      </c>
      <c r="J27" s="30">
        <f t="shared" si="1"/>
        <v>74.25</v>
      </c>
      <c r="K27" s="30">
        <f t="shared" si="3"/>
        <v>17.52</v>
      </c>
      <c r="L27" s="30">
        <f t="shared" si="4"/>
        <v>91.77</v>
      </c>
    </row>
    <row r="28" spans="1:12" ht="52.8">
      <c r="A28" s="32">
        <v>21</v>
      </c>
      <c r="B28" s="26" t="s">
        <v>20</v>
      </c>
      <c r="C28" s="26" t="s">
        <v>4</v>
      </c>
      <c r="D28" s="26" t="s">
        <v>7</v>
      </c>
      <c r="E28" s="27" t="s">
        <v>256</v>
      </c>
      <c r="F28" s="37">
        <v>0.2</v>
      </c>
      <c r="G28" s="29">
        <v>960</v>
      </c>
      <c r="H28" s="30">
        <v>22</v>
      </c>
      <c r="I28" s="31">
        <f t="shared" si="2"/>
        <v>5.7489999999999997</v>
      </c>
      <c r="J28" s="30">
        <f t="shared" si="1"/>
        <v>25.3</v>
      </c>
      <c r="K28" s="30">
        <f t="shared" si="3"/>
        <v>5.97</v>
      </c>
      <c r="L28" s="30">
        <f t="shared" si="4"/>
        <v>31.27</v>
      </c>
    </row>
    <row r="29" spans="1:12" ht="52.8">
      <c r="A29" s="32">
        <v>22</v>
      </c>
      <c r="B29" s="26" t="s">
        <v>20</v>
      </c>
      <c r="C29" s="26" t="s">
        <v>2</v>
      </c>
      <c r="D29" s="26" t="s">
        <v>11</v>
      </c>
      <c r="E29" s="27" t="s">
        <v>204</v>
      </c>
      <c r="F29" s="33">
        <v>0.2</v>
      </c>
      <c r="G29" s="29">
        <v>1155</v>
      </c>
      <c r="H29" s="30">
        <v>96.5</v>
      </c>
      <c r="I29" s="31">
        <f t="shared" si="2"/>
        <v>6.9160000000000004</v>
      </c>
      <c r="J29" s="30">
        <f t="shared" si="1"/>
        <v>133.47999999999999</v>
      </c>
      <c r="K29" s="30">
        <f t="shared" si="3"/>
        <v>31.49</v>
      </c>
      <c r="L29" s="30">
        <f t="shared" si="4"/>
        <v>164.97</v>
      </c>
    </row>
    <row r="30" spans="1:12" ht="52.8">
      <c r="A30" s="32">
        <v>23</v>
      </c>
      <c r="B30" s="26" t="s">
        <v>20</v>
      </c>
      <c r="C30" s="26" t="s">
        <v>2</v>
      </c>
      <c r="D30" s="26" t="s">
        <v>11</v>
      </c>
      <c r="E30" s="27" t="s">
        <v>204</v>
      </c>
      <c r="F30" s="33">
        <v>0.5</v>
      </c>
      <c r="G30" s="29">
        <v>1155</v>
      </c>
      <c r="H30" s="30">
        <v>2.5</v>
      </c>
      <c r="I30" s="31">
        <f t="shared" si="2"/>
        <v>6.9160000000000004</v>
      </c>
      <c r="J30" s="30">
        <f t="shared" si="1"/>
        <v>8.65</v>
      </c>
      <c r="K30" s="30">
        <f t="shared" si="3"/>
        <v>2.04</v>
      </c>
      <c r="L30" s="30">
        <f t="shared" si="4"/>
        <v>10.690000000000001</v>
      </c>
    </row>
    <row r="31" spans="1:12" ht="39.6">
      <c r="A31" s="32">
        <v>24</v>
      </c>
      <c r="B31" s="26" t="s">
        <v>176</v>
      </c>
      <c r="C31" s="26" t="s">
        <v>183</v>
      </c>
      <c r="D31" s="26" t="s">
        <v>10</v>
      </c>
      <c r="E31" s="27" t="s">
        <v>230</v>
      </c>
      <c r="F31" s="39">
        <v>0.2</v>
      </c>
      <c r="G31" s="29">
        <v>1260</v>
      </c>
      <c r="H31" s="30">
        <v>69</v>
      </c>
      <c r="I31" s="31">
        <f t="shared" si="2"/>
        <v>7.5449999999999999</v>
      </c>
      <c r="J31" s="30">
        <f t="shared" si="1"/>
        <v>104.12</v>
      </c>
      <c r="K31" s="30">
        <f t="shared" si="3"/>
        <v>24.56</v>
      </c>
      <c r="L31" s="30">
        <f t="shared" si="4"/>
        <v>128.68</v>
      </c>
    </row>
    <row r="32" spans="1:12" ht="52.8">
      <c r="A32" s="32">
        <v>25</v>
      </c>
      <c r="B32" s="26" t="s">
        <v>20</v>
      </c>
      <c r="C32" s="26" t="s">
        <v>4</v>
      </c>
      <c r="D32" s="26" t="s">
        <v>9</v>
      </c>
      <c r="E32" s="27" t="s">
        <v>133</v>
      </c>
      <c r="F32" s="37">
        <v>0.2</v>
      </c>
      <c r="G32" s="29">
        <v>1040</v>
      </c>
      <c r="H32" s="30">
        <v>145.5</v>
      </c>
      <c r="I32" s="31">
        <f t="shared" si="2"/>
        <v>6.2279999999999998</v>
      </c>
      <c r="J32" s="30">
        <f t="shared" si="1"/>
        <v>181.23</v>
      </c>
      <c r="K32" s="30">
        <f t="shared" si="3"/>
        <v>42.75</v>
      </c>
      <c r="L32" s="30">
        <f t="shared" si="4"/>
        <v>223.98</v>
      </c>
    </row>
    <row r="33" spans="1:12" ht="39.6">
      <c r="A33" s="32">
        <v>26</v>
      </c>
      <c r="B33" s="26" t="s">
        <v>169</v>
      </c>
      <c r="C33" s="26" t="s">
        <v>231</v>
      </c>
      <c r="D33" s="26" t="s">
        <v>9</v>
      </c>
      <c r="E33" s="27" t="s">
        <v>170</v>
      </c>
      <c r="F33" s="39">
        <v>0.2</v>
      </c>
      <c r="G33" s="29">
        <v>1464.48</v>
      </c>
      <c r="H33" s="30">
        <v>103</v>
      </c>
      <c r="I33" s="31">
        <f t="shared" si="2"/>
        <v>8.7690000000000001</v>
      </c>
      <c r="J33" s="30">
        <f t="shared" si="1"/>
        <v>180.64</v>
      </c>
      <c r="K33" s="30">
        <f t="shared" si="3"/>
        <v>42.61</v>
      </c>
      <c r="L33" s="30">
        <f t="shared" si="4"/>
        <v>223.25</v>
      </c>
    </row>
    <row r="34" spans="1:12" ht="39.6">
      <c r="A34" s="32">
        <v>27</v>
      </c>
      <c r="B34" s="26" t="s">
        <v>169</v>
      </c>
      <c r="C34" s="26" t="s">
        <v>231</v>
      </c>
      <c r="D34" s="26" t="s">
        <v>9</v>
      </c>
      <c r="E34" s="27" t="s">
        <v>170</v>
      </c>
      <c r="F34" s="33">
        <v>0.5</v>
      </c>
      <c r="G34" s="29">
        <v>1464.48</v>
      </c>
      <c r="H34" s="30">
        <v>52.5</v>
      </c>
      <c r="I34" s="31">
        <f t="shared" si="2"/>
        <v>8.7690000000000001</v>
      </c>
      <c r="J34" s="30">
        <f t="shared" si="1"/>
        <v>230.19</v>
      </c>
      <c r="K34" s="30">
        <f t="shared" si="3"/>
        <v>54.3</v>
      </c>
      <c r="L34" s="30">
        <f t="shared" si="4"/>
        <v>284.49</v>
      </c>
    </row>
    <row r="35" spans="1:12" ht="52.8">
      <c r="A35" s="32">
        <v>28</v>
      </c>
      <c r="B35" s="26" t="s">
        <v>20</v>
      </c>
      <c r="C35" s="26" t="s">
        <v>3</v>
      </c>
      <c r="D35" s="26" t="s">
        <v>10</v>
      </c>
      <c r="E35" s="27" t="s">
        <v>84</v>
      </c>
      <c r="F35" s="34">
        <v>0.5</v>
      </c>
      <c r="G35" s="29">
        <v>1225</v>
      </c>
      <c r="H35" s="30">
        <v>2.17</v>
      </c>
      <c r="I35" s="31">
        <f t="shared" si="2"/>
        <v>7.335</v>
      </c>
      <c r="J35" s="30">
        <f t="shared" si="1"/>
        <v>7.96</v>
      </c>
      <c r="K35" s="30">
        <f t="shared" si="3"/>
        <v>1.88</v>
      </c>
      <c r="L35" s="30">
        <f t="shared" si="4"/>
        <v>9.84</v>
      </c>
    </row>
    <row r="36" spans="1:12" ht="52.8">
      <c r="A36" s="32">
        <v>29</v>
      </c>
      <c r="B36" s="26" t="s">
        <v>20</v>
      </c>
      <c r="C36" s="26" t="s">
        <v>3</v>
      </c>
      <c r="D36" s="26" t="s">
        <v>10</v>
      </c>
      <c r="E36" s="27" t="s">
        <v>84</v>
      </c>
      <c r="F36" s="34">
        <v>0.2</v>
      </c>
      <c r="G36" s="29">
        <v>1225</v>
      </c>
      <c r="H36" s="30">
        <v>183.83</v>
      </c>
      <c r="I36" s="31">
        <f t="shared" si="2"/>
        <v>7.335</v>
      </c>
      <c r="J36" s="30">
        <f t="shared" si="1"/>
        <v>269.68</v>
      </c>
      <c r="K36" s="30">
        <f t="shared" si="3"/>
        <v>63.62</v>
      </c>
      <c r="L36" s="30">
        <f t="shared" si="4"/>
        <v>333.3</v>
      </c>
    </row>
    <row r="37" spans="1:12" ht="39.6">
      <c r="A37" s="32">
        <v>30</v>
      </c>
      <c r="B37" s="26" t="s">
        <v>131</v>
      </c>
      <c r="C37" s="26" t="s">
        <v>132</v>
      </c>
      <c r="D37" s="26" t="s">
        <v>10</v>
      </c>
      <c r="E37" s="27" t="s">
        <v>257</v>
      </c>
      <c r="F37" s="39">
        <v>0.2</v>
      </c>
      <c r="G37" s="29">
        <v>1240</v>
      </c>
      <c r="H37" s="30">
        <v>59</v>
      </c>
      <c r="I37" s="31">
        <f t="shared" si="2"/>
        <v>7.4249999999999998</v>
      </c>
      <c r="J37" s="30">
        <f t="shared" si="1"/>
        <v>87.62</v>
      </c>
      <c r="K37" s="30">
        <f t="shared" si="3"/>
        <v>20.67</v>
      </c>
      <c r="L37" s="30">
        <f t="shared" si="4"/>
        <v>108.29</v>
      </c>
    </row>
    <row r="38" spans="1:12" ht="52.8">
      <c r="A38" s="32">
        <v>31</v>
      </c>
      <c r="B38" s="26" t="s">
        <v>20</v>
      </c>
      <c r="C38" s="26" t="s">
        <v>3</v>
      </c>
      <c r="D38" s="26" t="s">
        <v>9</v>
      </c>
      <c r="E38" s="27" t="s">
        <v>147</v>
      </c>
      <c r="F38" s="34">
        <v>0.5</v>
      </c>
      <c r="G38" s="29">
        <v>1100</v>
      </c>
      <c r="H38" s="30">
        <v>0.5</v>
      </c>
      <c r="I38" s="31">
        <f t="shared" si="2"/>
        <v>6.5869999999999997</v>
      </c>
      <c r="J38" s="30">
        <f t="shared" si="1"/>
        <v>1.65</v>
      </c>
      <c r="K38" s="30">
        <f t="shared" si="3"/>
        <v>0.39</v>
      </c>
      <c r="L38" s="30">
        <f t="shared" si="4"/>
        <v>2.04</v>
      </c>
    </row>
    <row r="39" spans="1:12" ht="52.8">
      <c r="A39" s="32">
        <v>32</v>
      </c>
      <c r="B39" s="26" t="s">
        <v>20</v>
      </c>
      <c r="C39" s="26" t="s">
        <v>3</v>
      </c>
      <c r="D39" s="26" t="s">
        <v>9</v>
      </c>
      <c r="E39" s="27" t="s">
        <v>147</v>
      </c>
      <c r="F39" s="34">
        <v>0.2</v>
      </c>
      <c r="G39" s="29">
        <v>1100</v>
      </c>
      <c r="H39" s="30">
        <v>164.5</v>
      </c>
      <c r="I39" s="31">
        <f t="shared" si="2"/>
        <v>6.5869999999999997</v>
      </c>
      <c r="J39" s="30">
        <f t="shared" si="1"/>
        <v>216.71</v>
      </c>
      <c r="K39" s="30">
        <f t="shared" si="3"/>
        <v>51.12</v>
      </c>
      <c r="L39" s="30">
        <f t="shared" si="4"/>
        <v>267.83</v>
      </c>
    </row>
    <row r="40" spans="1:12" ht="39.6">
      <c r="A40" s="32">
        <v>33</v>
      </c>
      <c r="B40" s="26" t="s">
        <v>169</v>
      </c>
      <c r="C40" s="26" t="s">
        <v>185</v>
      </c>
      <c r="D40" s="26" t="s">
        <v>172</v>
      </c>
      <c r="E40" s="27" t="s">
        <v>195</v>
      </c>
      <c r="F40" s="39">
        <v>0.2</v>
      </c>
      <c r="G40" s="29">
        <v>1930</v>
      </c>
      <c r="H40" s="30">
        <v>9</v>
      </c>
      <c r="I40" s="31">
        <f t="shared" si="2"/>
        <v>11.557</v>
      </c>
      <c r="J40" s="30">
        <f t="shared" si="1"/>
        <v>20.8</v>
      </c>
      <c r="K40" s="30">
        <f t="shared" si="3"/>
        <v>4.91</v>
      </c>
      <c r="L40" s="30">
        <f t="shared" si="4"/>
        <v>25.71</v>
      </c>
    </row>
    <row r="41" spans="1:12" ht="52.8">
      <c r="A41" s="32">
        <v>34</v>
      </c>
      <c r="B41" s="26" t="s">
        <v>20</v>
      </c>
      <c r="C41" s="26" t="s">
        <v>4</v>
      </c>
      <c r="D41" s="26" t="s">
        <v>9</v>
      </c>
      <c r="E41" s="27" t="s">
        <v>76</v>
      </c>
      <c r="F41" s="37">
        <v>0.2</v>
      </c>
      <c r="G41" s="29">
        <v>1100</v>
      </c>
      <c r="H41" s="30">
        <v>120.83</v>
      </c>
      <c r="I41" s="31">
        <f t="shared" si="2"/>
        <v>6.5869999999999997</v>
      </c>
      <c r="J41" s="30">
        <f t="shared" si="1"/>
        <v>159.18</v>
      </c>
      <c r="K41" s="30">
        <f t="shared" si="3"/>
        <v>37.549999999999997</v>
      </c>
      <c r="L41" s="30">
        <f t="shared" si="4"/>
        <v>196.73000000000002</v>
      </c>
    </row>
    <row r="42" spans="1:12" ht="52.8">
      <c r="A42" s="32">
        <v>35</v>
      </c>
      <c r="B42" s="26" t="s">
        <v>20</v>
      </c>
      <c r="C42" s="26" t="s">
        <v>4</v>
      </c>
      <c r="D42" s="26" t="s">
        <v>9</v>
      </c>
      <c r="E42" s="27" t="s">
        <v>76</v>
      </c>
      <c r="F42" s="38">
        <v>0.5</v>
      </c>
      <c r="G42" s="29">
        <v>1100</v>
      </c>
      <c r="H42" s="30">
        <v>0.17</v>
      </c>
      <c r="I42" s="31">
        <f t="shared" si="2"/>
        <v>6.5869999999999997</v>
      </c>
      <c r="J42" s="30">
        <f t="shared" si="1"/>
        <v>0.56000000000000005</v>
      </c>
      <c r="K42" s="30">
        <f t="shared" si="3"/>
        <v>0.13</v>
      </c>
      <c r="L42" s="30">
        <f t="shared" si="4"/>
        <v>0.69000000000000006</v>
      </c>
    </row>
    <row r="43" spans="1:12" ht="52.8">
      <c r="A43" s="32">
        <v>36</v>
      </c>
      <c r="B43" s="35" t="s">
        <v>20</v>
      </c>
      <c r="C43" s="35" t="s">
        <v>1</v>
      </c>
      <c r="D43" s="35" t="s">
        <v>10</v>
      </c>
      <c r="E43" s="27" t="s">
        <v>70</v>
      </c>
      <c r="F43" s="36">
        <v>0.2</v>
      </c>
      <c r="G43" s="29">
        <v>1225</v>
      </c>
      <c r="H43" s="30">
        <v>173</v>
      </c>
      <c r="I43" s="31">
        <f t="shared" si="2"/>
        <v>7.335</v>
      </c>
      <c r="J43" s="30">
        <f t="shared" si="1"/>
        <v>253.79</v>
      </c>
      <c r="K43" s="30">
        <f t="shared" si="3"/>
        <v>59.87</v>
      </c>
      <c r="L43" s="30">
        <f t="shared" si="4"/>
        <v>313.65999999999997</v>
      </c>
    </row>
    <row r="44" spans="1:12" ht="52.8">
      <c r="A44" s="32">
        <v>37</v>
      </c>
      <c r="B44" s="26" t="s">
        <v>20</v>
      </c>
      <c r="C44" s="26" t="s">
        <v>2</v>
      </c>
      <c r="D44" s="26" t="s">
        <v>9</v>
      </c>
      <c r="E44" s="27" t="s">
        <v>160</v>
      </c>
      <c r="F44" s="33">
        <v>0.2</v>
      </c>
      <c r="G44" s="29">
        <v>1120</v>
      </c>
      <c r="H44" s="30">
        <v>169.5</v>
      </c>
      <c r="I44" s="31">
        <f t="shared" si="2"/>
        <v>6.7069999999999999</v>
      </c>
      <c r="J44" s="30">
        <f t="shared" si="1"/>
        <v>227.37</v>
      </c>
      <c r="K44" s="30">
        <f t="shared" si="3"/>
        <v>53.64</v>
      </c>
      <c r="L44" s="30">
        <f t="shared" si="4"/>
        <v>281.01</v>
      </c>
    </row>
    <row r="45" spans="1:12" ht="52.8">
      <c r="A45" s="32">
        <v>38</v>
      </c>
      <c r="B45" s="35" t="s">
        <v>20</v>
      </c>
      <c r="C45" s="35" t="s">
        <v>1</v>
      </c>
      <c r="D45" s="35" t="s">
        <v>10</v>
      </c>
      <c r="E45" s="27" t="s">
        <v>122</v>
      </c>
      <c r="F45" s="36">
        <v>0.2</v>
      </c>
      <c r="G45" s="29">
        <v>1225</v>
      </c>
      <c r="H45" s="30">
        <v>146.66999999999999</v>
      </c>
      <c r="I45" s="31">
        <f t="shared" si="2"/>
        <v>7.335</v>
      </c>
      <c r="J45" s="30">
        <f t="shared" si="1"/>
        <v>215.16</v>
      </c>
      <c r="K45" s="30">
        <f t="shared" si="3"/>
        <v>50.76</v>
      </c>
      <c r="L45" s="30">
        <f t="shared" si="4"/>
        <v>265.92</v>
      </c>
    </row>
    <row r="46" spans="1:12" ht="52.8">
      <c r="A46" s="32">
        <v>39</v>
      </c>
      <c r="B46" s="35" t="s">
        <v>20</v>
      </c>
      <c r="C46" s="35" t="s">
        <v>1</v>
      </c>
      <c r="D46" s="35" t="s">
        <v>10</v>
      </c>
      <c r="E46" s="27" t="s">
        <v>122</v>
      </c>
      <c r="F46" s="36">
        <v>0.5</v>
      </c>
      <c r="G46" s="29">
        <v>1225</v>
      </c>
      <c r="H46" s="30">
        <v>0.33</v>
      </c>
      <c r="I46" s="31">
        <f t="shared" si="2"/>
        <v>7.335</v>
      </c>
      <c r="J46" s="30">
        <f t="shared" si="1"/>
        <v>1.21</v>
      </c>
      <c r="K46" s="30">
        <f t="shared" si="3"/>
        <v>0.28999999999999998</v>
      </c>
      <c r="L46" s="30">
        <f t="shared" si="4"/>
        <v>1.5</v>
      </c>
    </row>
    <row r="47" spans="1:12" ht="39.6">
      <c r="A47" s="32">
        <v>40</v>
      </c>
      <c r="B47" s="26" t="s">
        <v>143</v>
      </c>
      <c r="C47" s="26" t="s">
        <v>209</v>
      </c>
      <c r="D47" s="26" t="s">
        <v>11</v>
      </c>
      <c r="E47" s="27" t="s">
        <v>210</v>
      </c>
      <c r="F47" s="39">
        <v>0.2</v>
      </c>
      <c r="G47" s="29">
        <v>1215</v>
      </c>
      <c r="H47" s="30">
        <v>60</v>
      </c>
      <c r="I47" s="31">
        <f t="shared" si="2"/>
        <v>7.2750000000000004</v>
      </c>
      <c r="J47" s="30">
        <f t="shared" si="1"/>
        <v>87.3</v>
      </c>
      <c r="K47" s="30">
        <f t="shared" si="3"/>
        <v>20.59</v>
      </c>
      <c r="L47" s="30">
        <f t="shared" si="4"/>
        <v>107.89</v>
      </c>
    </row>
    <row r="48" spans="1:12" ht="52.8">
      <c r="A48" s="32">
        <v>41</v>
      </c>
      <c r="B48" s="26" t="s">
        <v>20</v>
      </c>
      <c r="C48" s="26" t="s">
        <v>3</v>
      </c>
      <c r="D48" s="26" t="s">
        <v>7</v>
      </c>
      <c r="E48" s="27" t="s">
        <v>148</v>
      </c>
      <c r="F48" s="34">
        <v>0.5</v>
      </c>
      <c r="G48" s="29">
        <v>960</v>
      </c>
      <c r="H48" s="30">
        <v>4</v>
      </c>
      <c r="I48" s="31">
        <f t="shared" si="2"/>
        <v>5.7489999999999997</v>
      </c>
      <c r="J48" s="30">
        <f t="shared" si="1"/>
        <v>11.5</v>
      </c>
      <c r="K48" s="30">
        <f t="shared" si="3"/>
        <v>2.71</v>
      </c>
      <c r="L48" s="30">
        <f t="shared" si="4"/>
        <v>14.21</v>
      </c>
    </row>
    <row r="49" spans="1:12" ht="52.8">
      <c r="A49" s="32">
        <v>42</v>
      </c>
      <c r="B49" s="26" t="s">
        <v>20</v>
      </c>
      <c r="C49" s="26" t="s">
        <v>3</v>
      </c>
      <c r="D49" s="26" t="s">
        <v>7</v>
      </c>
      <c r="E49" s="27" t="s">
        <v>148</v>
      </c>
      <c r="F49" s="34">
        <v>0.2</v>
      </c>
      <c r="G49" s="29">
        <v>960</v>
      </c>
      <c r="H49" s="30">
        <v>158</v>
      </c>
      <c r="I49" s="31">
        <f t="shared" si="2"/>
        <v>5.7489999999999997</v>
      </c>
      <c r="J49" s="30">
        <f t="shared" si="1"/>
        <v>181.67</v>
      </c>
      <c r="K49" s="30">
        <f t="shared" si="3"/>
        <v>42.86</v>
      </c>
      <c r="L49" s="30">
        <f t="shared" si="4"/>
        <v>224.52999999999997</v>
      </c>
    </row>
    <row r="50" spans="1:12" ht="39.6">
      <c r="A50" s="32">
        <v>43</v>
      </c>
      <c r="B50" s="26" t="s">
        <v>169</v>
      </c>
      <c r="C50" s="26" t="s">
        <v>171</v>
      </c>
      <c r="D50" s="26" t="s">
        <v>172</v>
      </c>
      <c r="E50" s="27" t="s">
        <v>258</v>
      </c>
      <c r="F50" s="39">
        <v>0.2</v>
      </c>
      <c r="G50" s="29">
        <v>1930</v>
      </c>
      <c r="H50" s="30">
        <v>4</v>
      </c>
      <c r="I50" s="31">
        <f t="shared" si="2"/>
        <v>11.557</v>
      </c>
      <c r="J50" s="30">
        <f t="shared" si="1"/>
        <v>9.25</v>
      </c>
      <c r="K50" s="30">
        <f t="shared" si="3"/>
        <v>2.1800000000000002</v>
      </c>
      <c r="L50" s="30">
        <f t="shared" si="4"/>
        <v>11.43</v>
      </c>
    </row>
    <row r="51" spans="1:12" ht="52.8">
      <c r="A51" s="32">
        <v>44</v>
      </c>
      <c r="B51" s="35" t="s">
        <v>20</v>
      </c>
      <c r="C51" s="35" t="s">
        <v>1</v>
      </c>
      <c r="D51" s="35" t="s">
        <v>7</v>
      </c>
      <c r="E51" s="27" t="s">
        <v>123</v>
      </c>
      <c r="F51" s="36">
        <v>0.2</v>
      </c>
      <c r="G51" s="29">
        <v>980</v>
      </c>
      <c r="H51" s="30">
        <v>96.75</v>
      </c>
      <c r="I51" s="31">
        <f t="shared" si="2"/>
        <v>5.8680000000000003</v>
      </c>
      <c r="J51" s="30">
        <f t="shared" si="1"/>
        <v>113.55</v>
      </c>
      <c r="K51" s="30">
        <f t="shared" si="3"/>
        <v>26.79</v>
      </c>
      <c r="L51" s="30">
        <f t="shared" si="4"/>
        <v>140.34</v>
      </c>
    </row>
    <row r="52" spans="1:12" ht="52.8">
      <c r="A52" s="32">
        <v>45</v>
      </c>
      <c r="B52" s="35" t="s">
        <v>20</v>
      </c>
      <c r="C52" s="35" t="s">
        <v>1</v>
      </c>
      <c r="D52" s="35" t="s">
        <v>7</v>
      </c>
      <c r="E52" s="27" t="s">
        <v>123</v>
      </c>
      <c r="F52" s="36">
        <v>0.5</v>
      </c>
      <c r="G52" s="29">
        <v>980</v>
      </c>
      <c r="H52" s="30">
        <v>2.25</v>
      </c>
      <c r="I52" s="31">
        <f t="shared" si="2"/>
        <v>5.8680000000000003</v>
      </c>
      <c r="J52" s="30">
        <f t="shared" si="1"/>
        <v>6.6</v>
      </c>
      <c r="K52" s="30">
        <f t="shared" si="3"/>
        <v>1.56</v>
      </c>
      <c r="L52" s="30">
        <f t="shared" si="4"/>
        <v>8.16</v>
      </c>
    </row>
    <row r="53" spans="1:12" ht="52.8">
      <c r="A53" s="32">
        <v>46</v>
      </c>
      <c r="B53" s="26" t="s">
        <v>20</v>
      </c>
      <c r="C53" s="26" t="s">
        <v>3</v>
      </c>
      <c r="D53" s="26" t="s">
        <v>9</v>
      </c>
      <c r="E53" s="27" t="s">
        <v>63</v>
      </c>
      <c r="F53" s="34">
        <v>0.5</v>
      </c>
      <c r="G53" s="29">
        <v>1060</v>
      </c>
      <c r="H53" s="30">
        <v>2.5</v>
      </c>
      <c r="I53" s="31">
        <f t="shared" si="2"/>
        <v>6.3470000000000004</v>
      </c>
      <c r="J53" s="30">
        <f t="shared" si="1"/>
        <v>7.93</v>
      </c>
      <c r="K53" s="30">
        <f t="shared" si="3"/>
        <v>1.87</v>
      </c>
      <c r="L53" s="30">
        <f t="shared" si="4"/>
        <v>9.8000000000000007</v>
      </c>
    </row>
    <row r="54" spans="1:12" ht="52.8">
      <c r="A54" s="32">
        <v>47</v>
      </c>
      <c r="B54" s="26" t="s">
        <v>20</v>
      </c>
      <c r="C54" s="26" t="s">
        <v>3</v>
      </c>
      <c r="D54" s="26" t="s">
        <v>9</v>
      </c>
      <c r="E54" s="27" t="s">
        <v>63</v>
      </c>
      <c r="F54" s="34">
        <v>0.2</v>
      </c>
      <c r="G54" s="29">
        <v>1060</v>
      </c>
      <c r="H54" s="30">
        <v>129.5</v>
      </c>
      <c r="I54" s="31">
        <f t="shared" si="2"/>
        <v>6.3470000000000004</v>
      </c>
      <c r="J54" s="30">
        <f t="shared" si="1"/>
        <v>164.39</v>
      </c>
      <c r="K54" s="30">
        <f t="shared" si="3"/>
        <v>38.78</v>
      </c>
      <c r="L54" s="30">
        <f t="shared" si="4"/>
        <v>203.17</v>
      </c>
    </row>
    <row r="55" spans="1:12" ht="52.8">
      <c r="A55" s="32">
        <v>48</v>
      </c>
      <c r="B55" s="26" t="s">
        <v>20</v>
      </c>
      <c r="C55" s="26" t="s">
        <v>3</v>
      </c>
      <c r="D55" s="26" t="s">
        <v>9</v>
      </c>
      <c r="E55" s="27" t="s">
        <v>60</v>
      </c>
      <c r="F55" s="34">
        <v>0.5</v>
      </c>
      <c r="G55" s="29">
        <v>1080</v>
      </c>
      <c r="H55" s="30">
        <v>1.83</v>
      </c>
      <c r="I55" s="31">
        <f t="shared" si="2"/>
        <v>6.4669999999999996</v>
      </c>
      <c r="J55" s="30">
        <f t="shared" si="1"/>
        <v>5.92</v>
      </c>
      <c r="K55" s="30">
        <f t="shared" si="3"/>
        <v>1.4</v>
      </c>
      <c r="L55" s="30">
        <f t="shared" si="4"/>
        <v>7.32</v>
      </c>
    </row>
    <row r="56" spans="1:12" ht="52.8">
      <c r="A56" s="32">
        <v>49</v>
      </c>
      <c r="B56" s="26" t="s">
        <v>20</v>
      </c>
      <c r="C56" s="26" t="s">
        <v>3</v>
      </c>
      <c r="D56" s="26" t="s">
        <v>9</v>
      </c>
      <c r="E56" s="27" t="s">
        <v>60</v>
      </c>
      <c r="F56" s="34">
        <v>0.2</v>
      </c>
      <c r="G56" s="29">
        <v>1080</v>
      </c>
      <c r="H56" s="30">
        <v>130.16999999999999</v>
      </c>
      <c r="I56" s="31">
        <f t="shared" si="2"/>
        <v>6.4669999999999996</v>
      </c>
      <c r="J56" s="30">
        <f t="shared" si="1"/>
        <v>168.36</v>
      </c>
      <c r="K56" s="30">
        <f t="shared" si="3"/>
        <v>39.72</v>
      </c>
      <c r="L56" s="30">
        <f t="shared" si="4"/>
        <v>208.08</v>
      </c>
    </row>
    <row r="57" spans="1:12" ht="52.8">
      <c r="A57" s="32">
        <v>50</v>
      </c>
      <c r="B57" s="26" t="s">
        <v>20</v>
      </c>
      <c r="C57" s="26" t="s">
        <v>251</v>
      </c>
      <c r="D57" s="26" t="s">
        <v>7</v>
      </c>
      <c r="E57" s="27" t="s">
        <v>259</v>
      </c>
      <c r="F57" s="28">
        <v>0.5</v>
      </c>
      <c r="G57" s="29">
        <v>980</v>
      </c>
      <c r="H57" s="30">
        <v>1.4</v>
      </c>
      <c r="I57" s="31">
        <f t="shared" si="2"/>
        <v>5.8680000000000003</v>
      </c>
      <c r="J57" s="30">
        <f t="shared" si="1"/>
        <v>4.1100000000000003</v>
      </c>
      <c r="K57" s="30">
        <f t="shared" si="3"/>
        <v>0.97</v>
      </c>
      <c r="L57" s="30">
        <f t="shared" si="4"/>
        <v>5.08</v>
      </c>
    </row>
    <row r="58" spans="1:12" ht="52.8">
      <c r="A58" s="32">
        <v>51</v>
      </c>
      <c r="B58" s="26" t="s">
        <v>20</v>
      </c>
      <c r="C58" s="26" t="s">
        <v>251</v>
      </c>
      <c r="D58" s="26" t="s">
        <v>7</v>
      </c>
      <c r="E58" s="27" t="s">
        <v>259</v>
      </c>
      <c r="F58" s="28">
        <v>0.2</v>
      </c>
      <c r="G58" s="29">
        <v>980</v>
      </c>
      <c r="H58" s="30">
        <v>116.5</v>
      </c>
      <c r="I58" s="31">
        <f t="shared" si="2"/>
        <v>5.8680000000000003</v>
      </c>
      <c r="J58" s="30">
        <f t="shared" si="1"/>
        <v>136.72</v>
      </c>
      <c r="K58" s="30">
        <f t="shared" si="3"/>
        <v>32.25</v>
      </c>
      <c r="L58" s="30">
        <f t="shared" si="4"/>
        <v>168.97</v>
      </c>
    </row>
    <row r="59" spans="1:12" ht="52.8">
      <c r="A59" s="32">
        <v>52</v>
      </c>
      <c r="B59" s="26" t="s">
        <v>20</v>
      </c>
      <c r="C59" s="26" t="s">
        <v>4</v>
      </c>
      <c r="D59" s="26" t="s">
        <v>9</v>
      </c>
      <c r="E59" s="27" t="s">
        <v>22</v>
      </c>
      <c r="F59" s="37">
        <v>0.2</v>
      </c>
      <c r="G59" s="29">
        <v>1120</v>
      </c>
      <c r="H59" s="30">
        <v>185.75</v>
      </c>
      <c r="I59" s="31">
        <f t="shared" si="2"/>
        <v>6.7069999999999999</v>
      </c>
      <c r="J59" s="30">
        <f t="shared" si="1"/>
        <v>249.17</v>
      </c>
      <c r="K59" s="30">
        <f t="shared" si="3"/>
        <v>58.78</v>
      </c>
      <c r="L59" s="30">
        <f t="shared" si="4"/>
        <v>307.95</v>
      </c>
    </row>
    <row r="60" spans="1:12" ht="52.8">
      <c r="A60" s="32">
        <v>53</v>
      </c>
      <c r="B60" s="26" t="s">
        <v>20</v>
      </c>
      <c r="C60" s="26" t="s">
        <v>4</v>
      </c>
      <c r="D60" s="26" t="s">
        <v>9</v>
      </c>
      <c r="E60" s="27" t="s">
        <v>22</v>
      </c>
      <c r="F60" s="38">
        <v>0.5</v>
      </c>
      <c r="G60" s="29">
        <v>1120</v>
      </c>
      <c r="H60" s="30">
        <v>0.25</v>
      </c>
      <c r="I60" s="31">
        <f t="shared" si="2"/>
        <v>6.7069999999999999</v>
      </c>
      <c r="J60" s="30">
        <f t="shared" si="1"/>
        <v>0.84</v>
      </c>
      <c r="K60" s="30">
        <f t="shared" si="3"/>
        <v>0.2</v>
      </c>
      <c r="L60" s="30">
        <f t="shared" si="4"/>
        <v>1.04</v>
      </c>
    </row>
    <row r="61" spans="1:12" ht="52.8">
      <c r="A61" s="32">
        <v>54</v>
      </c>
      <c r="B61" s="35" t="s">
        <v>20</v>
      </c>
      <c r="C61" s="35" t="s">
        <v>1</v>
      </c>
      <c r="D61" s="35" t="s">
        <v>8</v>
      </c>
      <c r="E61" s="27" t="s">
        <v>211</v>
      </c>
      <c r="F61" s="36">
        <v>0.2</v>
      </c>
      <c r="G61" s="29">
        <v>1720</v>
      </c>
      <c r="H61" s="30">
        <v>186</v>
      </c>
      <c r="I61" s="31">
        <f t="shared" si="2"/>
        <v>10.298999999999999</v>
      </c>
      <c r="J61" s="30">
        <f t="shared" si="1"/>
        <v>383.12</v>
      </c>
      <c r="K61" s="30">
        <f t="shared" si="3"/>
        <v>90.38</v>
      </c>
      <c r="L61" s="30">
        <f t="shared" si="4"/>
        <v>473.5</v>
      </c>
    </row>
    <row r="62" spans="1:12" ht="52.8">
      <c r="A62" s="32">
        <v>55</v>
      </c>
      <c r="B62" s="26" t="s">
        <v>20</v>
      </c>
      <c r="C62" s="26" t="s">
        <v>251</v>
      </c>
      <c r="D62" s="26" t="s">
        <v>9</v>
      </c>
      <c r="E62" s="27" t="s">
        <v>260</v>
      </c>
      <c r="F62" s="28">
        <v>0.5</v>
      </c>
      <c r="G62" s="29">
        <v>1120</v>
      </c>
      <c r="H62" s="30">
        <v>1.3</v>
      </c>
      <c r="I62" s="31">
        <f t="shared" si="2"/>
        <v>6.7069999999999999</v>
      </c>
      <c r="J62" s="30">
        <f t="shared" si="1"/>
        <v>4.3600000000000003</v>
      </c>
      <c r="K62" s="30">
        <f t="shared" si="3"/>
        <v>1.03</v>
      </c>
      <c r="L62" s="30">
        <f t="shared" si="4"/>
        <v>5.3900000000000006</v>
      </c>
    </row>
    <row r="63" spans="1:12" ht="52.8">
      <c r="A63" s="32">
        <v>56</v>
      </c>
      <c r="B63" s="26" t="s">
        <v>20</v>
      </c>
      <c r="C63" s="26" t="s">
        <v>251</v>
      </c>
      <c r="D63" s="26" t="s">
        <v>9</v>
      </c>
      <c r="E63" s="27" t="s">
        <v>260</v>
      </c>
      <c r="F63" s="28">
        <v>0.2</v>
      </c>
      <c r="G63" s="29">
        <v>1120</v>
      </c>
      <c r="H63" s="30">
        <v>128.25</v>
      </c>
      <c r="I63" s="31">
        <f t="shared" si="2"/>
        <v>6.7069999999999999</v>
      </c>
      <c r="J63" s="30">
        <f t="shared" si="1"/>
        <v>172.03</v>
      </c>
      <c r="K63" s="30">
        <f t="shared" si="3"/>
        <v>40.58</v>
      </c>
      <c r="L63" s="30">
        <f t="shared" si="4"/>
        <v>212.61</v>
      </c>
    </row>
    <row r="64" spans="1:12" ht="52.8">
      <c r="A64" s="32">
        <v>57</v>
      </c>
      <c r="B64" s="26" t="s">
        <v>20</v>
      </c>
      <c r="C64" s="26" t="s">
        <v>3</v>
      </c>
      <c r="D64" s="26" t="s">
        <v>7</v>
      </c>
      <c r="E64" s="27" t="s">
        <v>149</v>
      </c>
      <c r="F64" s="34">
        <v>0.2</v>
      </c>
      <c r="G64" s="29">
        <v>1020</v>
      </c>
      <c r="H64" s="30">
        <v>145</v>
      </c>
      <c r="I64" s="31">
        <f t="shared" si="2"/>
        <v>6.1079999999999997</v>
      </c>
      <c r="J64" s="30">
        <f t="shared" si="1"/>
        <v>177.13</v>
      </c>
      <c r="K64" s="30">
        <f t="shared" si="3"/>
        <v>41.78</v>
      </c>
      <c r="L64" s="30">
        <f t="shared" si="4"/>
        <v>218.91</v>
      </c>
    </row>
    <row r="65" spans="1:12" ht="52.8">
      <c r="A65" s="32">
        <v>58</v>
      </c>
      <c r="B65" s="26" t="s">
        <v>20</v>
      </c>
      <c r="C65" s="26" t="s">
        <v>95</v>
      </c>
      <c r="D65" s="26" t="s">
        <v>96</v>
      </c>
      <c r="E65" s="27" t="s">
        <v>97</v>
      </c>
      <c r="F65" s="33">
        <v>0.2</v>
      </c>
      <c r="G65" s="29">
        <v>1600</v>
      </c>
      <c r="H65" s="30">
        <v>48</v>
      </c>
      <c r="I65" s="31">
        <f t="shared" si="2"/>
        <v>9.5809999999999995</v>
      </c>
      <c r="J65" s="30">
        <f t="shared" si="1"/>
        <v>91.98</v>
      </c>
      <c r="K65" s="30">
        <f t="shared" si="3"/>
        <v>21.7</v>
      </c>
      <c r="L65" s="30">
        <f t="shared" si="4"/>
        <v>113.68</v>
      </c>
    </row>
    <row r="66" spans="1:12" ht="52.8">
      <c r="A66" s="32">
        <v>59</v>
      </c>
      <c r="B66" s="26" t="s">
        <v>20</v>
      </c>
      <c r="C66" s="26" t="s">
        <v>2</v>
      </c>
      <c r="D66" s="26" t="s">
        <v>7</v>
      </c>
      <c r="E66" s="27" t="s">
        <v>161</v>
      </c>
      <c r="F66" s="33">
        <v>0.2</v>
      </c>
      <c r="G66" s="29">
        <v>1000</v>
      </c>
      <c r="H66" s="30">
        <v>109.5</v>
      </c>
      <c r="I66" s="31">
        <f t="shared" si="2"/>
        <v>5.9880000000000004</v>
      </c>
      <c r="J66" s="30">
        <f t="shared" si="1"/>
        <v>131.13999999999999</v>
      </c>
      <c r="K66" s="30">
        <f t="shared" si="3"/>
        <v>30.94</v>
      </c>
      <c r="L66" s="30">
        <f t="shared" si="4"/>
        <v>162.07999999999998</v>
      </c>
    </row>
    <row r="67" spans="1:12" ht="52.8">
      <c r="A67" s="32">
        <v>60</v>
      </c>
      <c r="B67" s="26" t="s">
        <v>20</v>
      </c>
      <c r="C67" s="26" t="s">
        <v>2</v>
      </c>
      <c r="D67" s="26" t="s">
        <v>7</v>
      </c>
      <c r="E67" s="27" t="s">
        <v>161</v>
      </c>
      <c r="F67" s="33">
        <v>0.5</v>
      </c>
      <c r="G67" s="29">
        <v>1000</v>
      </c>
      <c r="H67" s="30">
        <v>0.5</v>
      </c>
      <c r="I67" s="31">
        <f t="shared" si="2"/>
        <v>5.9880000000000004</v>
      </c>
      <c r="J67" s="30">
        <f t="shared" si="1"/>
        <v>1.5</v>
      </c>
      <c r="K67" s="30">
        <f t="shared" si="3"/>
        <v>0.35</v>
      </c>
      <c r="L67" s="30">
        <f t="shared" si="4"/>
        <v>1.85</v>
      </c>
    </row>
    <row r="68" spans="1:12" ht="52.8">
      <c r="A68" s="32">
        <v>61</v>
      </c>
      <c r="B68" s="26" t="s">
        <v>20</v>
      </c>
      <c r="C68" s="26" t="s">
        <v>4</v>
      </c>
      <c r="D68" s="26" t="s">
        <v>7</v>
      </c>
      <c r="E68" s="27" t="s">
        <v>23</v>
      </c>
      <c r="F68" s="37">
        <v>0.2</v>
      </c>
      <c r="G68" s="29">
        <v>960</v>
      </c>
      <c r="H68" s="30">
        <v>176</v>
      </c>
      <c r="I68" s="31">
        <f t="shared" si="2"/>
        <v>5.7489999999999997</v>
      </c>
      <c r="J68" s="30">
        <f t="shared" si="1"/>
        <v>202.36</v>
      </c>
      <c r="K68" s="30">
        <f t="shared" si="3"/>
        <v>47.74</v>
      </c>
      <c r="L68" s="30">
        <f t="shared" si="4"/>
        <v>250.10000000000002</v>
      </c>
    </row>
    <row r="69" spans="1:12" ht="52.8">
      <c r="A69" s="32">
        <v>62</v>
      </c>
      <c r="B69" s="26" t="s">
        <v>20</v>
      </c>
      <c r="C69" s="26" t="s">
        <v>3</v>
      </c>
      <c r="D69" s="26" t="s">
        <v>7</v>
      </c>
      <c r="E69" s="27" t="s">
        <v>150</v>
      </c>
      <c r="F69" s="34">
        <v>0.5</v>
      </c>
      <c r="G69" s="29">
        <v>960</v>
      </c>
      <c r="H69" s="30">
        <v>4.58</v>
      </c>
      <c r="I69" s="31">
        <f t="shared" si="2"/>
        <v>5.7489999999999997</v>
      </c>
      <c r="J69" s="30">
        <f t="shared" si="1"/>
        <v>13.17</v>
      </c>
      <c r="K69" s="30">
        <f t="shared" si="3"/>
        <v>3.11</v>
      </c>
      <c r="L69" s="30">
        <f t="shared" si="4"/>
        <v>16.28</v>
      </c>
    </row>
    <row r="70" spans="1:12" ht="52.8">
      <c r="A70" s="32">
        <v>63</v>
      </c>
      <c r="B70" s="26" t="s">
        <v>20</v>
      </c>
      <c r="C70" s="26" t="s">
        <v>3</v>
      </c>
      <c r="D70" s="26" t="s">
        <v>7</v>
      </c>
      <c r="E70" s="27" t="s">
        <v>150</v>
      </c>
      <c r="F70" s="34">
        <v>0.2</v>
      </c>
      <c r="G70" s="29">
        <v>960</v>
      </c>
      <c r="H70" s="30">
        <v>149.41999999999999</v>
      </c>
      <c r="I70" s="31">
        <f t="shared" si="2"/>
        <v>5.7489999999999997</v>
      </c>
      <c r="J70" s="30">
        <f t="shared" si="1"/>
        <v>171.8</v>
      </c>
      <c r="K70" s="30">
        <f t="shared" si="3"/>
        <v>40.53</v>
      </c>
      <c r="L70" s="30">
        <f t="shared" si="4"/>
        <v>212.33</v>
      </c>
    </row>
    <row r="71" spans="1:12" ht="52.8">
      <c r="A71" s="32">
        <v>64</v>
      </c>
      <c r="B71" s="26" t="s">
        <v>20</v>
      </c>
      <c r="C71" s="26" t="s">
        <v>4</v>
      </c>
      <c r="D71" s="26" t="s">
        <v>9</v>
      </c>
      <c r="E71" s="27" t="s">
        <v>134</v>
      </c>
      <c r="F71" s="37">
        <v>0.2</v>
      </c>
      <c r="G71" s="29">
        <v>1100</v>
      </c>
      <c r="H71" s="30">
        <v>110</v>
      </c>
      <c r="I71" s="31">
        <f t="shared" si="2"/>
        <v>6.5869999999999997</v>
      </c>
      <c r="J71" s="30">
        <f t="shared" si="1"/>
        <v>144.91</v>
      </c>
      <c r="K71" s="30">
        <f t="shared" si="3"/>
        <v>34.18</v>
      </c>
      <c r="L71" s="30">
        <f t="shared" si="4"/>
        <v>179.09</v>
      </c>
    </row>
    <row r="72" spans="1:12" ht="52.8">
      <c r="A72" s="32">
        <v>65</v>
      </c>
      <c r="B72" s="35" t="s">
        <v>20</v>
      </c>
      <c r="C72" s="35" t="s">
        <v>88</v>
      </c>
      <c r="D72" s="35" t="s">
        <v>261</v>
      </c>
      <c r="E72" s="27" t="s">
        <v>262</v>
      </c>
      <c r="F72" s="33">
        <v>0.2</v>
      </c>
      <c r="G72" s="29">
        <v>1630</v>
      </c>
      <c r="H72" s="30">
        <v>9.5</v>
      </c>
      <c r="I72" s="31">
        <f t="shared" si="2"/>
        <v>9.76</v>
      </c>
      <c r="J72" s="30">
        <f t="shared" ref="J72:J135" si="5">ROUND(I72*H72*F72,2)</f>
        <v>18.54</v>
      </c>
      <c r="K72" s="30">
        <f t="shared" si="3"/>
        <v>4.37</v>
      </c>
      <c r="L72" s="30">
        <f t="shared" si="4"/>
        <v>22.91</v>
      </c>
    </row>
    <row r="73" spans="1:12" ht="39.6">
      <c r="A73" s="32">
        <v>66</v>
      </c>
      <c r="B73" s="26" t="s">
        <v>143</v>
      </c>
      <c r="C73" s="26" t="s">
        <v>209</v>
      </c>
      <c r="D73" s="26" t="s">
        <v>200</v>
      </c>
      <c r="E73" s="27" t="s">
        <v>263</v>
      </c>
      <c r="F73" s="39">
        <v>0.2</v>
      </c>
      <c r="G73" s="29">
        <v>1610</v>
      </c>
      <c r="H73" s="30">
        <v>40</v>
      </c>
      <c r="I73" s="31">
        <f t="shared" ref="I73:I136" si="6">ROUND(G73/167,3)</f>
        <v>9.641</v>
      </c>
      <c r="J73" s="30">
        <f t="shared" si="5"/>
        <v>77.13</v>
      </c>
      <c r="K73" s="30">
        <f t="shared" ref="K73:K136" si="7">ROUND(J73*0.2359,2)</f>
        <v>18.190000000000001</v>
      </c>
      <c r="L73" s="30">
        <f t="shared" ref="L73:L136" si="8">J73+K73</f>
        <v>95.32</v>
      </c>
    </row>
    <row r="74" spans="1:12" ht="52.8">
      <c r="A74" s="32">
        <v>67</v>
      </c>
      <c r="B74" s="26" t="s">
        <v>20</v>
      </c>
      <c r="C74" s="26" t="s">
        <v>251</v>
      </c>
      <c r="D74" s="26" t="s">
        <v>7</v>
      </c>
      <c r="E74" s="27" t="s">
        <v>264</v>
      </c>
      <c r="F74" s="28">
        <v>0.2</v>
      </c>
      <c r="G74" s="29">
        <v>960</v>
      </c>
      <c r="H74" s="30">
        <v>83</v>
      </c>
      <c r="I74" s="31">
        <f t="shared" si="6"/>
        <v>5.7489999999999997</v>
      </c>
      <c r="J74" s="30">
        <f t="shared" si="5"/>
        <v>95.43</v>
      </c>
      <c r="K74" s="30">
        <f t="shared" si="7"/>
        <v>22.51</v>
      </c>
      <c r="L74" s="30">
        <f t="shared" si="8"/>
        <v>117.94000000000001</v>
      </c>
    </row>
    <row r="75" spans="1:12" ht="52.8">
      <c r="A75" s="32">
        <v>68</v>
      </c>
      <c r="B75" s="26" t="s">
        <v>20</v>
      </c>
      <c r="C75" s="26" t="s">
        <v>3</v>
      </c>
      <c r="D75" s="26" t="s">
        <v>11</v>
      </c>
      <c r="E75" s="27" t="s">
        <v>24</v>
      </c>
      <c r="F75" s="34">
        <v>0.5</v>
      </c>
      <c r="G75" s="29">
        <v>1195</v>
      </c>
      <c r="H75" s="30">
        <v>0.92</v>
      </c>
      <c r="I75" s="31">
        <f t="shared" si="6"/>
        <v>7.1559999999999997</v>
      </c>
      <c r="J75" s="30">
        <f t="shared" si="5"/>
        <v>3.29</v>
      </c>
      <c r="K75" s="30">
        <f t="shared" si="7"/>
        <v>0.78</v>
      </c>
      <c r="L75" s="30">
        <f t="shared" si="8"/>
        <v>4.07</v>
      </c>
    </row>
    <row r="76" spans="1:12" ht="52.8">
      <c r="A76" s="32">
        <v>69</v>
      </c>
      <c r="B76" s="26" t="s">
        <v>20</v>
      </c>
      <c r="C76" s="26" t="s">
        <v>3</v>
      </c>
      <c r="D76" s="26" t="s">
        <v>11</v>
      </c>
      <c r="E76" s="27" t="s">
        <v>24</v>
      </c>
      <c r="F76" s="34">
        <v>0.2</v>
      </c>
      <c r="G76" s="29">
        <v>1195</v>
      </c>
      <c r="H76" s="30">
        <v>7.08</v>
      </c>
      <c r="I76" s="31">
        <f t="shared" si="6"/>
        <v>7.1559999999999997</v>
      </c>
      <c r="J76" s="30">
        <f t="shared" si="5"/>
        <v>10.130000000000001</v>
      </c>
      <c r="K76" s="30">
        <f t="shared" si="7"/>
        <v>2.39</v>
      </c>
      <c r="L76" s="30">
        <f t="shared" si="8"/>
        <v>12.520000000000001</v>
      </c>
    </row>
    <row r="77" spans="1:12" ht="52.8">
      <c r="A77" s="32">
        <v>70</v>
      </c>
      <c r="B77" s="26" t="s">
        <v>20</v>
      </c>
      <c r="C77" s="26" t="s">
        <v>3</v>
      </c>
      <c r="D77" s="26" t="s">
        <v>9</v>
      </c>
      <c r="E77" s="27" t="s">
        <v>151</v>
      </c>
      <c r="F77" s="34">
        <v>0.5</v>
      </c>
      <c r="G77" s="29">
        <v>1120</v>
      </c>
      <c r="H77" s="30">
        <v>4</v>
      </c>
      <c r="I77" s="31">
        <f t="shared" si="6"/>
        <v>6.7069999999999999</v>
      </c>
      <c r="J77" s="30">
        <f t="shared" si="5"/>
        <v>13.41</v>
      </c>
      <c r="K77" s="30">
        <f t="shared" si="7"/>
        <v>3.16</v>
      </c>
      <c r="L77" s="30">
        <f t="shared" si="8"/>
        <v>16.57</v>
      </c>
    </row>
    <row r="78" spans="1:12" ht="52.8">
      <c r="A78" s="32">
        <v>71</v>
      </c>
      <c r="B78" s="26" t="s">
        <v>20</v>
      </c>
      <c r="C78" s="26" t="s">
        <v>3</v>
      </c>
      <c r="D78" s="26" t="s">
        <v>9</v>
      </c>
      <c r="E78" s="27" t="s">
        <v>151</v>
      </c>
      <c r="F78" s="34">
        <v>0.2</v>
      </c>
      <c r="G78" s="29">
        <v>1120</v>
      </c>
      <c r="H78" s="30">
        <v>190</v>
      </c>
      <c r="I78" s="31">
        <f t="shared" si="6"/>
        <v>6.7069999999999999</v>
      </c>
      <c r="J78" s="30">
        <f t="shared" si="5"/>
        <v>254.87</v>
      </c>
      <c r="K78" s="30">
        <f t="shared" si="7"/>
        <v>60.12</v>
      </c>
      <c r="L78" s="30">
        <f t="shared" si="8"/>
        <v>314.99</v>
      </c>
    </row>
    <row r="79" spans="1:12" ht="52.8">
      <c r="A79" s="32">
        <v>72</v>
      </c>
      <c r="B79" s="35" t="s">
        <v>20</v>
      </c>
      <c r="C79" s="35" t="s">
        <v>1</v>
      </c>
      <c r="D79" s="35" t="s">
        <v>10</v>
      </c>
      <c r="E79" s="27" t="s">
        <v>212</v>
      </c>
      <c r="F79" s="36">
        <v>0.2</v>
      </c>
      <c r="G79" s="29">
        <v>1205</v>
      </c>
      <c r="H79" s="30">
        <v>161.75</v>
      </c>
      <c r="I79" s="31">
        <f t="shared" si="6"/>
        <v>7.2160000000000002</v>
      </c>
      <c r="J79" s="30">
        <f t="shared" si="5"/>
        <v>233.44</v>
      </c>
      <c r="K79" s="30">
        <f t="shared" si="7"/>
        <v>55.07</v>
      </c>
      <c r="L79" s="30">
        <f t="shared" si="8"/>
        <v>288.51</v>
      </c>
    </row>
    <row r="80" spans="1:12" ht="52.8">
      <c r="A80" s="32">
        <v>73</v>
      </c>
      <c r="B80" s="35" t="s">
        <v>20</v>
      </c>
      <c r="C80" s="35" t="s">
        <v>1</v>
      </c>
      <c r="D80" s="35" t="s">
        <v>10</v>
      </c>
      <c r="E80" s="27" t="s">
        <v>212</v>
      </c>
      <c r="F80" s="36">
        <v>0.5</v>
      </c>
      <c r="G80" s="29">
        <v>1205</v>
      </c>
      <c r="H80" s="30">
        <v>0.25</v>
      </c>
      <c r="I80" s="31">
        <f t="shared" si="6"/>
        <v>7.2160000000000002</v>
      </c>
      <c r="J80" s="30">
        <f t="shared" si="5"/>
        <v>0.9</v>
      </c>
      <c r="K80" s="30">
        <f t="shared" si="7"/>
        <v>0.21</v>
      </c>
      <c r="L80" s="30">
        <f t="shared" si="8"/>
        <v>1.1100000000000001</v>
      </c>
    </row>
    <row r="81" spans="1:12" ht="39.6">
      <c r="A81" s="32">
        <v>74</v>
      </c>
      <c r="B81" s="26" t="s">
        <v>169</v>
      </c>
      <c r="C81" s="26" t="s">
        <v>232</v>
      </c>
      <c r="D81" s="26" t="s">
        <v>9</v>
      </c>
      <c r="E81" s="27" t="s">
        <v>265</v>
      </c>
      <c r="F81" s="39">
        <v>0.2</v>
      </c>
      <c r="G81" s="29">
        <v>1396.68</v>
      </c>
      <c r="H81" s="30">
        <v>169</v>
      </c>
      <c r="I81" s="31">
        <f t="shared" si="6"/>
        <v>8.3629999999999995</v>
      </c>
      <c r="J81" s="30">
        <f t="shared" si="5"/>
        <v>282.67</v>
      </c>
      <c r="K81" s="30">
        <f t="shared" si="7"/>
        <v>66.680000000000007</v>
      </c>
      <c r="L81" s="30">
        <f t="shared" si="8"/>
        <v>349.35</v>
      </c>
    </row>
    <row r="82" spans="1:12" ht="39.6">
      <c r="A82" s="32">
        <v>75</v>
      </c>
      <c r="B82" s="26" t="s">
        <v>169</v>
      </c>
      <c r="C82" s="26" t="s">
        <v>232</v>
      </c>
      <c r="D82" s="26" t="s">
        <v>9</v>
      </c>
      <c r="E82" s="27" t="s">
        <v>265</v>
      </c>
      <c r="F82" s="33">
        <v>0.5</v>
      </c>
      <c r="G82" s="29">
        <v>1396.68</v>
      </c>
      <c r="H82" s="30">
        <v>65.5</v>
      </c>
      <c r="I82" s="31">
        <f t="shared" si="6"/>
        <v>8.3629999999999995</v>
      </c>
      <c r="J82" s="30">
        <f t="shared" si="5"/>
        <v>273.89</v>
      </c>
      <c r="K82" s="30">
        <f t="shared" si="7"/>
        <v>64.61</v>
      </c>
      <c r="L82" s="30">
        <f t="shared" si="8"/>
        <v>338.5</v>
      </c>
    </row>
    <row r="83" spans="1:12" ht="52.8">
      <c r="A83" s="32">
        <v>76</v>
      </c>
      <c r="B83" s="26" t="s">
        <v>20</v>
      </c>
      <c r="C83" s="26" t="s">
        <v>2</v>
      </c>
      <c r="D83" s="26" t="s">
        <v>9</v>
      </c>
      <c r="E83" s="27" t="s">
        <v>85</v>
      </c>
      <c r="F83" s="33">
        <v>0.2</v>
      </c>
      <c r="G83" s="29">
        <v>1080</v>
      </c>
      <c r="H83" s="30">
        <v>154</v>
      </c>
      <c r="I83" s="31">
        <f t="shared" si="6"/>
        <v>6.4669999999999996</v>
      </c>
      <c r="J83" s="30">
        <f t="shared" si="5"/>
        <v>199.18</v>
      </c>
      <c r="K83" s="30">
        <f t="shared" si="7"/>
        <v>46.99</v>
      </c>
      <c r="L83" s="30">
        <f t="shared" si="8"/>
        <v>246.17000000000002</v>
      </c>
    </row>
    <row r="84" spans="1:12" ht="52.8">
      <c r="A84" s="32">
        <v>77</v>
      </c>
      <c r="B84" s="26" t="s">
        <v>20</v>
      </c>
      <c r="C84" s="26" t="s">
        <v>4</v>
      </c>
      <c r="D84" s="26" t="s">
        <v>9</v>
      </c>
      <c r="E84" s="27" t="s">
        <v>266</v>
      </c>
      <c r="F84" s="37">
        <v>0.2</v>
      </c>
      <c r="G84" s="29">
        <v>1100</v>
      </c>
      <c r="H84" s="30">
        <v>66</v>
      </c>
      <c r="I84" s="31">
        <f t="shared" si="6"/>
        <v>6.5869999999999997</v>
      </c>
      <c r="J84" s="30">
        <f t="shared" si="5"/>
        <v>86.95</v>
      </c>
      <c r="K84" s="30">
        <f t="shared" si="7"/>
        <v>20.51</v>
      </c>
      <c r="L84" s="30">
        <f t="shared" si="8"/>
        <v>107.46000000000001</v>
      </c>
    </row>
    <row r="85" spans="1:12" ht="39.6">
      <c r="A85" s="32">
        <v>78</v>
      </c>
      <c r="B85" s="26" t="s">
        <v>169</v>
      </c>
      <c r="C85" s="26" t="s">
        <v>232</v>
      </c>
      <c r="D85" s="26" t="s">
        <v>9</v>
      </c>
      <c r="E85" s="27" t="s">
        <v>173</v>
      </c>
      <c r="F85" s="33">
        <v>0.5</v>
      </c>
      <c r="G85" s="29">
        <v>1574.87</v>
      </c>
      <c r="H85" s="30">
        <v>64.5</v>
      </c>
      <c r="I85" s="31">
        <f t="shared" si="6"/>
        <v>9.43</v>
      </c>
      <c r="J85" s="30">
        <f t="shared" si="5"/>
        <v>304.12</v>
      </c>
      <c r="K85" s="30">
        <f t="shared" si="7"/>
        <v>71.739999999999995</v>
      </c>
      <c r="L85" s="30">
        <f t="shared" si="8"/>
        <v>375.86</v>
      </c>
    </row>
    <row r="86" spans="1:12" ht="39.6">
      <c r="A86" s="32">
        <v>79</v>
      </c>
      <c r="B86" s="26" t="s">
        <v>169</v>
      </c>
      <c r="C86" s="26" t="s">
        <v>232</v>
      </c>
      <c r="D86" s="26" t="s">
        <v>9</v>
      </c>
      <c r="E86" s="27" t="s">
        <v>173</v>
      </c>
      <c r="F86" s="39">
        <v>0.2</v>
      </c>
      <c r="G86" s="29">
        <v>1574.87</v>
      </c>
      <c r="H86" s="30">
        <v>164</v>
      </c>
      <c r="I86" s="31">
        <f t="shared" si="6"/>
        <v>9.43</v>
      </c>
      <c r="J86" s="30">
        <f t="shared" si="5"/>
        <v>309.3</v>
      </c>
      <c r="K86" s="30">
        <f t="shared" si="7"/>
        <v>72.959999999999994</v>
      </c>
      <c r="L86" s="30">
        <f t="shared" si="8"/>
        <v>382.26</v>
      </c>
    </row>
    <row r="87" spans="1:12" ht="52.8">
      <c r="A87" s="32">
        <v>80</v>
      </c>
      <c r="B87" s="26" t="s">
        <v>20</v>
      </c>
      <c r="C87" s="26" t="s">
        <v>251</v>
      </c>
      <c r="D87" s="26" t="s">
        <v>9</v>
      </c>
      <c r="E87" s="27" t="s">
        <v>267</v>
      </c>
      <c r="F87" s="28">
        <v>0.5</v>
      </c>
      <c r="G87" s="29">
        <v>1120</v>
      </c>
      <c r="H87" s="30">
        <v>4</v>
      </c>
      <c r="I87" s="31">
        <f t="shared" si="6"/>
        <v>6.7069999999999999</v>
      </c>
      <c r="J87" s="30">
        <f t="shared" si="5"/>
        <v>13.41</v>
      </c>
      <c r="K87" s="30">
        <f t="shared" si="7"/>
        <v>3.16</v>
      </c>
      <c r="L87" s="30">
        <f t="shared" si="8"/>
        <v>16.57</v>
      </c>
    </row>
    <row r="88" spans="1:12" ht="52.8">
      <c r="A88" s="32">
        <v>81</v>
      </c>
      <c r="B88" s="26" t="s">
        <v>20</v>
      </c>
      <c r="C88" s="26" t="s">
        <v>251</v>
      </c>
      <c r="D88" s="26" t="s">
        <v>9</v>
      </c>
      <c r="E88" s="27" t="s">
        <v>267</v>
      </c>
      <c r="F88" s="28">
        <v>0.2</v>
      </c>
      <c r="G88" s="29">
        <v>1120</v>
      </c>
      <c r="H88" s="30">
        <v>116.75</v>
      </c>
      <c r="I88" s="31">
        <f t="shared" si="6"/>
        <v>6.7069999999999999</v>
      </c>
      <c r="J88" s="30">
        <f t="shared" si="5"/>
        <v>156.61000000000001</v>
      </c>
      <c r="K88" s="30">
        <f t="shared" si="7"/>
        <v>36.94</v>
      </c>
      <c r="L88" s="30">
        <f t="shared" si="8"/>
        <v>193.55</v>
      </c>
    </row>
    <row r="89" spans="1:12" ht="39.6">
      <c r="A89" s="32">
        <v>82</v>
      </c>
      <c r="B89" s="26" t="s">
        <v>169</v>
      </c>
      <c r="C89" s="26" t="s">
        <v>231</v>
      </c>
      <c r="D89" s="26" t="s">
        <v>9</v>
      </c>
      <c r="E89" s="27" t="s">
        <v>213</v>
      </c>
      <c r="F89" s="39">
        <v>0.2</v>
      </c>
      <c r="G89" s="29">
        <v>1636.03</v>
      </c>
      <c r="H89" s="30">
        <v>32.5</v>
      </c>
      <c r="I89" s="31">
        <f t="shared" si="6"/>
        <v>9.7970000000000006</v>
      </c>
      <c r="J89" s="30">
        <f t="shared" si="5"/>
        <v>63.68</v>
      </c>
      <c r="K89" s="30">
        <f t="shared" si="7"/>
        <v>15.02</v>
      </c>
      <c r="L89" s="30">
        <f t="shared" si="8"/>
        <v>78.7</v>
      </c>
    </row>
    <row r="90" spans="1:12" ht="39.6">
      <c r="A90" s="32">
        <v>83</v>
      </c>
      <c r="B90" s="26" t="s">
        <v>169</v>
      </c>
      <c r="C90" s="26" t="s">
        <v>231</v>
      </c>
      <c r="D90" s="26" t="s">
        <v>9</v>
      </c>
      <c r="E90" s="27" t="s">
        <v>213</v>
      </c>
      <c r="F90" s="33">
        <v>0.5</v>
      </c>
      <c r="G90" s="29">
        <v>1636.03</v>
      </c>
      <c r="H90" s="30">
        <v>10.5</v>
      </c>
      <c r="I90" s="31">
        <f t="shared" si="6"/>
        <v>9.7970000000000006</v>
      </c>
      <c r="J90" s="30">
        <f t="shared" si="5"/>
        <v>51.43</v>
      </c>
      <c r="K90" s="30">
        <f t="shared" si="7"/>
        <v>12.13</v>
      </c>
      <c r="L90" s="30">
        <f t="shared" si="8"/>
        <v>63.56</v>
      </c>
    </row>
    <row r="91" spans="1:12" ht="52.8">
      <c r="A91" s="32">
        <v>84</v>
      </c>
      <c r="B91" s="26" t="s">
        <v>20</v>
      </c>
      <c r="C91" s="26" t="s">
        <v>2</v>
      </c>
      <c r="D91" s="26" t="s">
        <v>7</v>
      </c>
      <c r="E91" s="27" t="s">
        <v>25</v>
      </c>
      <c r="F91" s="33">
        <v>0.2</v>
      </c>
      <c r="G91" s="29">
        <v>980</v>
      </c>
      <c r="H91" s="30">
        <v>158.5</v>
      </c>
      <c r="I91" s="31">
        <f t="shared" si="6"/>
        <v>5.8680000000000003</v>
      </c>
      <c r="J91" s="30">
        <f t="shared" si="5"/>
        <v>186.02</v>
      </c>
      <c r="K91" s="30">
        <f t="shared" si="7"/>
        <v>43.88</v>
      </c>
      <c r="L91" s="30">
        <f t="shared" si="8"/>
        <v>229.9</v>
      </c>
    </row>
    <row r="92" spans="1:12" ht="52.8">
      <c r="A92" s="32">
        <v>85</v>
      </c>
      <c r="B92" s="26" t="s">
        <v>20</v>
      </c>
      <c r="C92" s="26" t="s">
        <v>95</v>
      </c>
      <c r="D92" s="26" t="s">
        <v>96</v>
      </c>
      <c r="E92" s="27" t="s">
        <v>98</v>
      </c>
      <c r="F92" s="33">
        <v>0.2</v>
      </c>
      <c r="G92" s="29">
        <v>1620</v>
      </c>
      <c r="H92" s="30">
        <v>48</v>
      </c>
      <c r="I92" s="31">
        <f t="shared" si="6"/>
        <v>9.7010000000000005</v>
      </c>
      <c r="J92" s="30">
        <f t="shared" si="5"/>
        <v>93.13</v>
      </c>
      <c r="K92" s="30">
        <f t="shared" si="7"/>
        <v>21.97</v>
      </c>
      <c r="L92" s="30">
        <f t="shared" si="8"/>
        <v>115.1</v>
      </c>
    </row>
    <row r="93" spans="1:12" ht="52.8">
      <c r="A93" s="32">
        <v>86</v>
      </c>
      <c r="B93" s="26" t="s">
        <v>20</v>
      </c>
      <c r="C93" s="26" t="s">
        <v>3</v>
      </c>
      <c r="D93" s="26" t="s">
        <v>77</v>
      </c>
      <c r="E93" s="27" t="s">
        <v>78</v>
      </c>
      <c r="F93" s="34">
        <v>0.5</v>
      </c>
      <c r="G93" s="29">
        <v>1335</v>
      </c>
      <c r="H93" s="30">
        <v>6.17</v>
      </c>
      <c r="I93" s="31">
        <f t="shared" si="6"/>
        <v>7.9939999999999998</v>
      </c>
      <c r="J93" s="30">
        <f t="shared" si="5"/>
        <v>24.66</v>
      </c>
      <c r="K93" s="30">
        <f t="shared" si="7"/>
        <v>5.82</v>
      </c>
      <c r="L93" s="30">
        <f t="shared" si="8"/>
        <v>30.48</v>
      </c>
    </row>
    <row r="94" spans="1:12" ht="52.8">
      <c r="A94" s="32">
        <v>87</v>
      </c>
      <c r="B94" s="26" t="s">
        <v>20</v>
      </c>
      <c r="C94" s="26" t="s">
        <v>3</v>
      </c>
      <c r="D94" s="26" t="s">
        <v>77</v>
      </c>
      <c r="E94" s="27" t="s">
        <v>78</v>
      </c>
      <c r="F94" s="34">
        <v>0.2</v>
      </c>
      <c r="G94" s="29">
        <v>1335</v>
      </c>
      <c r="H94" s="30">
        <v>210.83</v>
      </c>
      <c r="I94" s="31">
        <f t="shared" si="6"/>
        <v>7.9939999999999998</v>
      </c>
      <c r="J94" s="30">
        <f t="shared" si="5"/>
        <v>337.08</v>
      </c>
      <c r="K94" s="30">
        <f t="shared" si="7"/>
        <v>79.52</v>
      </c>
      <c r="L94" s="30">
        <f t="shared" si="8"/>
        <v>416.59999999999997</v>
      </c>
    </row>
    <row r="95" spans="1:12" ht="52.8">
      <c r="A95" s="32">
        <v>88</v>
      </c>
      <c r="B95" s="26" t="s">
        <v>20</v>
      </c>
      <c r="C95" s="26" t="s">
        <v>3</v>
      </c>
      <c r="D95" s="26" t="s">
        <v>9</v>
      </c>
      <c r="E95" s="27" t="s">
        <v>86</v>
      </c>
      <c r="F95" s="34">
        <v>0.2</v>
      </c>
      <c r="G95" s="29">
        <v>1100</v>
      </c>
      <c r="H95" s="30">
        <v>150</v>
      </c>
      <c r="I95" s="31">
        <f t="shared" si="6"/>
        <v>6.5869999999999997</v>
      </c>
      <c r="J95" s="30">
        <f t="shared" si="5"/>
        <v>197.61</v>
      </c>
      <c r="K95" s="30">
        <f t="shared" si="7"/>
        <v>46.62</v>
      </c>
      <c r="L95" s="30">
        <f t="shared" si="8"/>
        <v>244.23000000000002</v>
      </c>
    </row>
    <row r="96" spans="1:12" ht="52.8">
      <c r="A96" s="32">
        <v>89</v>
      </c>
      <c r="B96" s="26" t="s">
        <v>20</v>
      </c>
      <c r="C96" s="26" t="s">
        <v>95</v>
      </c>
      <c r="D96" s="26" t="s">
        <v>96</v>
      </c>
      <c r="E96" s="27" t="s">
        <v>99</v>
      </c>
      <c r="F96" s="33">
        <v>0.2</v>
      </c>
      <c r="G96" s="29">
        <v>1580</v>
      </c>
      <c r="H96" s="30">
        <v>48</v>
      </c>
      <c r="I96" s="31">
        <f t="shared" si="6"/>
        <v>9.4610000000000003</v>
      </c>
      <c r="J96" s="30">
        <f t="shared" si="5"/>
        <v>90.83</v>
      </c>
      <c r="K96" s="30">
        <f t="shared" si="7"/>
        <v>21.43</v>
      </c>
      <c r="L96" s="30">
        <f t="shared" si="8"/>
        <v>112.25999999999999</v>
      </c>
    </row>
    <row r="97" spans="1:12" ht="52.8">
      <c r="A97" s="32">
        <v>90</v>
      </c>
      <c r="B97" s="26" t="s">
        <v>20</v>
      </c>
      <c r="C97" s="26" t="s">
        <v>251</v>
      </c>
      <c r="D97" s="26" t="s">
        <v>9</v>
      </c>
      <c r="E97" s="27" t="s">
        <v>268</v>
      </c>
      <c r="F97" s="28">
        <v>0.2</v>
      </c>
      <c r="G97" s="29">
        <v>1100</v>
      </c>
      <c r="H97" s="30">
        <v>119</v>
      </c>
      <c r="I97" s="31">
        <f t="shared" si="6"/>
        <v>6.5869999999999997</v>
      </c>
      <c r="J97" s="30">
        <f t="shared" si="5"/>
        <v>156.77000000000001</v>
      </c>
      <c r="K97" s="30">
        <f t="shared" si="7"/>
        <v>36.979999999999997</v>
      </c>
      <c r="L97" s="30">
        <f t="shared" si="8"/>
        <v>193.75</v>
      </c>
    </row>
    <row r="98" spans="1:12" ht="39.6">
      <c r="A98" s="32">
        <v>91</v>
      </c>
      <c r="B98" s="26" t="s">
        <v>176</v>
      </c>
      <c r="C98" s="26" t="s">
        <v>177</v>
      </c>
      <c r="D98" s="26" t="s">
        <v>9</v>
      </c>
      <c r="E98" s="27" t="s">
        <v>269</v>
      </c>
      <c r="F98" s="39">
        <v>0.2</v>
      </c>
      <c r="G98" s="29">
        <v>1100</v>
      </c>
      <c r="H98" s="30">
        <v>70</v>
      </c>
      <c r="I98" s="31">
        <f t="shared" si="6"/>
        <v>6.5869999999999997</v>
      </c>
      <c r="J98" s="30">
        <f t="shared" si="5"/>
        <v>92.22</v>
      </c>
      <c r="K98" s="30">
        <f t="shared" si="7"/>
        <v>21.75</v>
      </c>
      <c r="L98" s="30">
        <f t="shared" si="8"/>
        <v>113.97</v>
      </c>
    </row>
    <row r="99" spans="1:12" ht="52.8">
      <c r="A99" s="32">
        <v>92</v>
      </c>
      <c r="B99" s="35" t="s">
        <v>20</v>
      </c>
      <c r="C99" s="35" t="s">
        <v>88</v>
      </c>
      <c r="D99" s="35" t="s">
        <v>10</v>
      </c>
      <c r="E99" s="27" t="s">
        <v>114</v>
      </c>
      <c r="F99" s="33">
        <v>0.2</v>
      </c>
      <c r="G99" s="29">
        <v>1235</v>
      </c>
      <c r="H99" s="30">
        <v>42.25</v>
      </c>
      <c r="I99" s="31">
        <f t="shared" si="6"/>
        <v>7.3949999999999996</v>
      </c>
      <c r="J99" s="30">
        <f t="shared" si="5"/>
        <v>62.49</v>
      </c>
      <c r="K99" s="30">
        <f t="shared" si="7"/>
        <v>14.74</v>
      </c>
      <c r="L99" s="30">
        <f t="shared" si="8"/>
        <v>77.23</v>
      </c>
    </row>
    <row r="100" spans="1:12" ht="52.8">
      <c r="A100" s="32">
        <v>93</v>
      </c>
      <c r="B100" s="26" t="s">
        <v>20</v>
      </c>
      <c r="C100" s="26" t="s">
        <v>2</v>
      </c>
      <c r="D100" s="26" t="s">
        <v>7</v>
      </c>
      <c r="E100" s="27" t="s">
        <v>205</v>
      </c>
      <c r="F100" s="33">
        <v>0.2</v>
      </c>
      <c r="G100" s="29">
        <v>980</v>
      </c>
      <c r="H100" s="30">
        <v>44</v>
      </c>
      <c r="I100" s="31">
        <f t="shared" si="6"/>
        <v>5.8680000000000003</v>
      </c>
      <c r="J100" s="30">
        <f t="shared" si="5"/>
        <v>51.64</v>
      </c>
      <c r="K100" s="30">
        <f t="shared" si="7"/>
        <v>12.18</v>
      </c>
      <c r="L100" s="30">
        <f t="shared" si="8"/>
        <v>63.82</v>
      </c>
    </row>
    <row r="101" spans="1:12" ht="52.8">
      <c r="A101" s="32">
        <v>94</v>
      </c>
      <c r="B101" s="26" t="s">
        <v>20</v>
      </c>
      <c r="C101" s="26" t="s">
        <v>2</v>
      </c>
      <c r="D101" s="26" t="s">
        <v>7</v>
      </c>
      <c r="E101" s="27" t="s">
        <v>26</v>
      </c>
      <c r="F101" s="33">
        <v>0.2</v>
      </c>
      <c r="G101" s="29">
        <v>980</v>
      </c>
      <c r="H101" s="30">
        <v>35.5</v>
      </c>
      <c r="I101" s="31">
        <f t="shared" si="6"/>
        <v>5.8680000000000003</v>
      </c>
      <c r="J101" s="30">
        <f t="shared" si="5"/>
        <v>41.66</v>
      </c>
      <c r="K101" s="30">
        <f t="shared" si="7"/>
        <v>9.83</v>
      </c>
      <c r="L101" s="30">
        <f t="shared" si="8"/>
        <v>51.489999999999995</v>
      </c>
    </row>
    <row r="102" spans="1:12" ht="52.8">
      <c r="A102" s="32">
        <v>95</v>
      </c>
      <c r="B102" s="26" t="s">
        <v>20</v>
      </c>
      <c r="C102" s="26" t="s">
        <v>4</v>
      </c>
      <c r="D102" s="26" t="s">
        <v>7</v>
      </c>
      <c r="E102" s="27" t="s">
        <v>135</v>
      </c>
      <c r="F102" s="37">
        <v>0.2</v>
      </c>
      <c r="G102" s="29">
        <v>960</v>
      </c>
      <c r="H102" s="30">
        <v>66</v>
      </c>
      <c r="I102" s="31">
        <f t="shared" si="6"/>
        <v>5.7489999999999997</v>
      </c>
      <c r="J102" s="30">
        <f t="shared" si="5"/>
        <v>75.89</v>
      </c>
      <c r="K102" s="30">
        <f t="shared" si="7"/>
        <v>17.899999999999999</v>
      </c>
      <c r="L102" s="30">
        <f t="shared" si="8"/>
        <v>93.789999999999992</v>
      </c>
    </row>
    <row r="103" spans="1:12" ht="52.8">
      <c r="A103" s="32">
        <v>96</v>
      </c>
      <c r="B103" s="26" t="s">
        <v>20</v>
      </c>
      <c r="C103" s="26" t="s">
        <v>2</v>
      </c>
      <c r="D103" s="26" t="s">
        <v>7</v>
      </c>
      <c r="E103" s="27" t="s">
        <v>162</v>
      </c>
      <c r="F103" s="33">
        <v>0.2</v>
      </c>
      <c r="G103" s="29">
        <v>995</v>
      </c>
      <c r="H103" s="30">
        <v>11</v>
      </c>
      <c r="I103" s="31">
        <f t="shared" si="6"/>
        <v>5.9580000000000002</v>
      </c>
      <c r="J103" s="30">
        <f t="shared" si="5"/>
        <v>13.11</v>
      </c>
      <c r="K103" s="30">
        <f t="shared" si="7"/>
        <v>3.09</v>
      </c>
      <c r="L103" s="30">
        <f t="shared" si="8"/>
        <v>16.2</v>
      </c>
    </row>
    <row r="104" spans="1:12" ht="52.8">
      <c r="A104" s="32">
        <v>97</v>
      </c>
      <c r="B104" s="26" t="s">
        <v>20</v>
      </c>
      <c r="C104" s="26" t="s">
        <v>4</v>
      </c>
      <c r="D104" s="26" t="s">
        <v>8</v>
      </c>
      <c r="E104" s="27" t="s">
        <v>124</v>
      </c>
      <c r="F104" s="33">
        <v>0.2</v>
      </c>
      <c r="G104" s="29">
        <v>1740</v>
      </c>
      <c r="H104" s="30">
        <v>173.33</v>
      </c>
      <c r="I104" s="31">
        <f t="shared" si="6"/>
        <v>10.419</v>
      </c>
      <c r="J104" s="30">
        <f t="shared" si="5"/>
        <v>361.19</v>
      </c>
      <c r="K104" s="30">
        <f t="shared" si="7"/>
        <v>85.2</v>
      </c>
      <c r="L104" s="30">
        <f t="shared" si="8"/>
        <v>446.39</v>
      </c>
    </row>
    <row r="105" spans="1:12" ht="52.8">
      <c r="A105" s="32">
        <v>98</v>
      </c>
      <c r="B105" s="26" t="s">
        <v>20</v>
      </c>
      <c r="C105" s="26" t="s">
        <v>4</v>
      </c>
      <c r="D105" s="26" t="s">
        <v>8</v>
      </c>
      <c r="E105" s="27" t="s">
        <v>124</v>
      </c>
      <c r="F105" s="38">
        <v>0.5</v>
      </c>
      <c r="G105" s="29">
        <v>1740</v>
      </c>
      <c r="H105" s="30">
        <v>0.67</v>
      </c>
      <c r="I105" s="31">
        <f t="shared" si="6"/>
        <v>10.419</v>
      </c>
      <c r="J105" s="30">
        <f t="shared" si="5"/>
        <v>3.49</v>
      </c>
      <c r="K105" s="30">
        <f t="shared" si="7"/>
        <v>0.82</v>
      </c>
      <c r="L105" s="30">
        <f t="shared" si="8"/>
        <v>4.3100000000000005</v>
      </c>
    </row>
    <row r="106" spans="1:12" ht="52.8">
      <c r="A106" s="32">
        <v>99</v>
      </c>
      <c r="B106" s="26" t="s">
        <v>20</v>
      </c>
      <c r="C106" s="26" t="s">
        <v>251</v>
      </c>
      <c r="D106" s="26" t="s">
        <v>9</v>
      </c>
      <c r="E106" s="27" t="s">
        <v>270</v>
      </c>
      <c r="F106" s="28">
        <v>0.2</v>
      </c>
      <c r="G106" s="29">
        <v>1060</v>
      </c>
      <c r="H106" s="30">
        <v>22</v>
      </c>
      <c r="I106" s="31">
        <f t="shared" si="6"/>
        <v>6.3470000000000004</v>
      </c>
      <c r="J106" s="30">
        <f t="shared" si="5"/>
        <v>27.93</v>
      </c>
      <c r="K106" s="30">
        <f t="shared" si="7"/>
        <v>6.59</v>
      </c>
      <c r="L106" s="30">
        <f t="shared" si="8"/>
        <v>34.519999999999996</v>
      </c>
    </row>
    <row r="107" spans="1:12" ht="52.8">
      <c r="A107" s="32">
        <v>100</v>
      </c>
      <c r="B107" s="26" t="s">
        <v>20</v>
      </c>
      <c r="C107" s="26" t="s">
        <v>3</v>
      </c>
      <c r="D107" s="26" t="s">
        <v>7</v>
      </c>
      <c r="E107" s="27" t="s">
        <v>233</v>
      </c>
      <c r="F107" s="34">
        <v>0.5</v>
      </c>
      <c r="G107" s="29">
        <v>980</v>
      </c>
      <c r="H107" s="30">
        <v>1.17</v>
      </c>
      <c r="I107" s="31">
        <f t="shared" si="6"/>
        <v>5.8680000000000003</v>
      </c>
      <c r="J107" s="30">
        <f t="shared" si="5"/>
        <v>3.43</v>
      </c>
      <c r="K107" s="30">
        <f t="shared" si="7"/>
        <v>0.81</v>
      </c>
      <c r="L107" s="30">
        <f t="shared" si="8"/>
        <v>4.24</v>
      </c>
    </row>
    <row r="108" spans="1:12" ht="52.8">
      <c r="A108" s="32">
        <v>101</v>
      </c>
      <c r="B108" s="26" t="s">
        <v>20</v>
      </c>
      <c r="C108" s="26" t="s">
        <v>3</v>
      </c>
      <c r="D108" s="26" t="s">
        <v>7</v>
      </c>
      <c r="E108" s="27" t="s">
        <v>233</v>
      </c>
      <c r="F108" s="34">
        <v>0.2</v>
      </c>
      <c r="G108" s="29">
        <v>980</v>
      </c>
      <c r="H108" s="30">
        <v>152.83000000000001</v>
      </c>
      <c r="I108" s="31">
        <f t="shared" si="6"/>
        <v>5.8680000000000003</v>
      </c>
      <c r="J108" s="30">
        <f t="shared" si="5"/>
        <v>179.36</v>
      </c>
      <c r="K108" s="30">
        <f t="shared" si="7"/>
        <v>42.31</v>
      </c>
      <c r="L108" s="30">
        <f t="shared" si="8"/>
        <v>221.67000000000002</v>
      </c>
    </row>
    <row r="109" spans="1:12" ht="52.8">
      <c r="A109" s="32">
        <v>102</v>
      </c>
      <c r="B109" s="26" t="s">
        <v>20</v>
      </c>
      <c r="C109" s="26" t="s">
        <v>251</v>
      </c>
      <c r="D109" s="26" t="s">
        <v>7</v>
      </c>
      <c r="E109" s="27" t="s">
        <v>271</v>
      </c>
      <c r="F109" s="28">
        <v>0.2</v>
      </c>
      <c r="G109" s="29">
        <v>980</v>
      </c>
      <c r="H109" s="30">
        <v>66</v>
      </c>
      <c r="I109" s="31">
        <f t="shared" si="6"/>
        <v>5.8680000000000003</v>
      </c>
      <c r="J109" s="30">
        <f t="shared" si="5"/>
        <v>77.459999999999994</v>
      </c>
      <c r="K109" s="30">
        <f t="shared" si="7"/>
        <v>18.27</v>
      </c>
      <c r="L109" s="30">
        <f t="shared" si="8"/>
        <v>95.72999999999999</v>
      </c>
    </row>
    <row r="110" spans="1:12" ht="52.8">
      <c r="A110" s="32">
        <v>103</v>
      </c>
      <c r="B110" s="35" t="s">
        <v>20</v>
      </c>
      <c r="C110" s="35" t="s">
        <v>1</v>
      </c>
      <c r="D110" s="35" t="s">
        <v>9</v>
      </c>
      <c r="E110" s="27" t="s">
        <v>72</v>
      </c>
      <c r="F110" s="36">
        <v>0.2</v>
      </c>
      <c r="G110" s="29">
        <v>1040</v>
      </c>
      <c r="H110" s="30">
        <v>168</v>
      </c>
      <c r="I110" s="31">
        <f t="shared" si="6"/>
        <v>6.2279999999999998</v>
      </c>
      <c r="J110" s="30">
        <f t="shared" si="5"/>
        <v>209.26</v>
      </c>
      <c r="K110" s="30">
        <f t="shared" si="7"/>
        <v>49.36</v>
      </c>
      <c r="L110" s="30">
        <f t="shared" si="8"/>
        <v>258.62</v>
      </c>
    </row>
    <row r="111" spans="1:12" ht="52.8">
      <c r="A111" s="32">
        <v>104</v>
      </c>
      <c r="B111" s="35" t="s">
        <v>20</v>
      </c>
      <c r="C111" s="35" t="s">
        <v>1</v>
      </c>
      <c r="D111" s="35" t="s">
        <v>9</v>
      </c>
      <c r="E111" s="27" t="s">
        <v>72</v>
      </c>
      <c r="F111" s="36">
        <v>0.5</v>
      </c>
      <c r="G111" s="29">
        <v>1040</v>
      </c>
      <c r="H111" s="30">
        <v>1</v>
      </c>
      <c r="I111" s="31">
        <f t="shared" si="6"/>
        <v>6.2279999999999998</v>
      </c>
      <c r="J111" s="30">
        <f t="shared" si="5"/>
        <v>3.11</v>
      </c>
      <c r="K111" s="30">
        <f t="shared" si="7"/>
        <v>0.73</v>
      </c>
      <c r="L111" s="30">
        <f t="shared" si="8"/>
        <v>3.84</v>
      </c>
    </row>
    <row r="112" spans="1:12" ht="52.8">
      <c r="A112" s="32">
        <v>105</v>
      </c>
      <c r="B112" s="26" t="s">
        <v>20</v>
      </c>
      <c r="C112" s="26" t="s">
        <v>95</v>
      </c>
      <c r="D112" s="26" t="s">
        <v>96</v>
      </c>
      <c r="E112" s="27" t="s">
        <v>234</v>
      </c>
      <c r="F112" s="33">
        <v>0.2</v>
      </c>
      <c r="G112" s="29">
        <v>1620</v>
      </c>
      <c r="H112" s="30">
        <v>48</v>
      </c>
      <c r="I112" s="31">
        <f t="shared" si="6"/>
        <v>9.7010000000000005</v>
      </c>
      <c r="J112" s="30">
        <f t="shared" si="5"/>
        <v>93.13</v>
      </c>
      <c r="K112" s="30">
        <f t="shared" si="7"/>
        <v>21.97</v>
      </c>
      <c r="L112" s="30">
        <f t="shared" si="8"/>
        <v>115.1</v>
      </c>
    </row>
    <row r="113" spans="1:12" ht="52.8">
      <c r="A113" s="32">
        <v>106</v>
      </c>
      <c r="B113" s="26" t="s">
        <v>20</v>
      </c>
      <c r="C113" s="26" t="s">
        <v>3</v>
      </c>
      <c r="D113" s="26" t="s">
        <v>9</v>
      </c>
      <c r="E113" s="27" t="s">
        <v>27</v>
      </c>
      <c r="F113" s="34">
        <v>0.5</v>
      </c>
      <c r="G113" s="29">
        <v>1120</v>
      </c>
      <c r="H113" s="30">
        <v>5.83</v>
      </c>
      <c r="I113" s="31">
        <f t="shared" si="6"/>
        <v>6.7069999999999999</v>
      </c>
      <c r="J113" s="30">
        <f t="shared" si="5"/>
        <v>19.55</v>
      </c>
      <c r="K113" s="30">
        <f t="shared" si="7"/>
        <v>4.6100000000000003</v>
      </c>
      <c r="L113" s="30">
        <f t="shared" si="8"/>
        <v>24.16</v>
      </c>
    </row>
    <row r="114" spans="1:12" ht="52.8">
      <c r="A114" s="32">
        <v>107</v>
      </c>
      <c r="B114" s="26" t="s">
        <v>20</v>
      </c>
      <c r="C114" s="26" t="s">
        <v>3</v>
      </c>
      <c r="D114" s="26" t="s">
        <v>9</v>
      </c>
      <c r="E114" s="27" t="s">
        <v>27</v>
      </c>
      <c r="F114" s="34">
        <v>0.2</v>
      </c>
      <c r="G114" s="29">
        <v>1120</v>
      </c>
      <c r="H114" s="30">
        <v>115.17</v>
      </c>
      <c r="I114" s="31">
        <f t="shared" si="6"/>
        <v>6.7069999999999999</v>
      </c>
      <c r="J114" s="30">
        <f t="shared" si="5"/>
        <v>154.49</v>
      </c>
      <c r="K114" s="30">
        <f t="shared" si="7"/>
        <v>36.44</v>
      </c>
      <c r="L114" s="30">
        <f t="shared" si="8"/>
        <v>190.93</v>
      </c>
    </row>
    <row r="115" spans="1:12" ht="52.8">
      <c r="A115" s="32">
        <v>108</v>
      </c>
      <c r="B115" s="35" t="s">
        <v>20</v>
      </c>
      <c r="C115" s="35" t="s">
        <v>1</v>
      </c>
      <c r="D115" s="35" t="s">
        <v>7</v>
      </c>
      <c r="E115" s="27" t="s">
        <v>214</v>
      </c>
      <c r="F115" s="36">
        <v>0.2</v>
      </c>
      <c r="G115" s="29">
        <v>960</v>
      </c>
      <c r="H115" s="30">
        <v>132</v>
      </c>
      <c r="I115" s="31">
        <f t="shared" si="6"/>
        <v>5.7489999999999997</v>
      </c>
      <c r="J115" s="30">
        <f t="shared" si="5"/>
        <v>151.77000000000001</v>
      </c>
      <c r="K115" s="30">
        <f t="shared" si="7"/>
        <v>35.799999999999997</v>
      </c>
      <c r="L115" s="30">
        <f t="shared" si="8"/>
        <v>187.57</v>
      </c>
    </row>
    <row r="116" spans="1:12" ht="52.8">
      <c r="A116" s="32">
        <v>109</v>
      </c>
      <c r="B116" s="26" t="s">
        <v>20</v>
      </c>
      <c r="C116" s="26" t="s">
        <v>3</v>
      </c>
      <c r="D116" s="26" t="s">
        <v>7</v>
      </c>
      <c r="E116" s="27" t="s">
        <v>66</v>
      </c>
      <c r="F116" s="34">
        <v>0.5</v>
      </c>
      <c r="G116" s="29">
        <v>960</v>
      </c>
      <c r="H116" s="30" t="s">
        <v>272</v>
      </c>
      <c r="I116" s="31">
        <f t="shared" si="6"/>
        <v>5.7489999999999997</v>
      </c>
      <c r="J116" s="30">
        <f t="shared" si="5"/>
        <v>9.11</v>
      </c>
      <c r="K116" s="30">
        <f t="shared" si="7"/>
        <v>2.15</v>
      </c>
      <c r="L116" s="30">
        <f t="shared" si="8"/>
        <v>11.26</v>
      </c>
    </row>
    <row r="117" spans="1:12" ht="52.8">
      <c r="A117" s="32">
        <v>110</v>
      </c>
      <c r="B117" s="26" t="s">
        <v>20</v>
      </c>
      <c r="C117" s="26" t="s">
        <v>3</v>
      </c>
      <c r="D117" s="26" t="s">
        <v>7</v>
      </c>
      <c r="E117" s="27" t="s">
        <v>66</v>
      </c>
      <c r="F117" s="34">
        <v>0.2</v>
      </c>
      <c r="G117" s="29">
        <v>960</v>
      </c>
      <c r="H117" s="30">
        <v>117.83</v>
      </c>
      <c r="I117" s="31">
        <f t="shared" si="6"/>
        <v>5.7489999999999997</v>
      </c>
      <c r="J117" s="30">
        <f t="shared" si="5"/>
        <v>135.47999999999999</v>
      </c>
      <c r="K117" s="30">
        <f t="shared" si="7"/>
        <v>31.96</v>
      </c>
      <c r="L117" s="30">
        <f t="shared" si="8"/>
        <v>167.44</v>
      </c>
    </row>
    <row r="118" spans="1:12" ht="52.8">
      <c r="A118" s="32">
        <v>111</v>
      </c>
      <c r="B118" s="26" t="s">
        <v>20</v>
      </c>
      <c r="C118" s="26" t="s">
        <v>2</v>
      </c>
      <c r="D118" s="26" t="s">
        <v>7</v>
      </c>
      <c r="E118" s="27" t="s">
        <v>163</v>
      </c>
      <c r="F118" s="33">
        <v>0.2</v>
      </c>
      <c r="G118" s="29">
        <v>980</v>
      </c>
      <c r="H118" s="30">
        <v>66</v>
      </c>
      <c r="I118" s="31">
        <f t="shared" si="6"/>
        <v>5.8680000000000003</v>
      </c>
      <c r="J118" s="30">
        <f t="shared" si="5"/>
        <v>77.459999999999994</v>
      </c>
      <c r="K118" s="30">
        <f t="shared" si="7"/>
        <v>18.27</v>
      </c>
      <c r="L118" s="30">
        <f t="shared" si="8"/>
        <v>95.72999999999999</v>
      </c>
    </row>
    <row r="119" spans="1:12" ht="52.8">
      <c r="A119" s="32">
        <v>112</v>
      </c>
      <c r="B119" s="26" t="s">
        <v>20</v>
      </c>
      <c r="C119" s="26" t="s">
        <v>4</v>
      </c>
      <c r="D119" s="26" t="s">
        <v>7</v>
      </c>
      <c r="E119" s="27" t="s">
        <v>28</v>
      </c>
      <c r="F119" s="37">
        <v>0.2</v>
      </c>
      <c r="G119" s="29">
        <v>960</v>
      </c>
      <c r="H119" s="30">
        <v>177.5</v>
      </c>
      <c r="I119" s="31">
        <f t="shared" si="6"/>
        <v>5.7489999999999997</v>
      </c>
      <c r="J119" s="30">
        <f t="shared" si="5"/>
        <v>204.09</v>
      </c>
      <c r="K119" s="30">
        <f t="shared" si="7"/>
        <v>48.14</v>
      </c>
      <c r="L119" s="30">
        <f t="shared" si="8"/>
        <v>252.23000000000002</v>
      </c>
    </row>
    <row r="120" spans="1:12" ht="52.8">
      <c r="A120" s="32">
        <v>113</v>
      </c>
      <c r="B120" s="26" t="s">
        <v>20</v>
      </c>
      <c r="C120" s="26" t="s">
        <v>2</v>
      </c>
      <c r="D120" s="26" t="s">
        <v>11</v>
      </c>
      <c r="E120" s="27" t="s">
        <v>215</v>
      </c>
      <c r="F120" s="33">
        <v>0.2</v>
      </c>
      <c r="G120" s="29">
        <v>1135</v>
      </c>
      <c r="H120" s="30">
        <v>146</v>
      </c>
      <c r="I120" s="31">
        <f t="shared" si="6"/>
        <v>6.7960000000000003</v>
      </c>
      <c r="J120" s="30">
        <f t="shared" si="5"/>
        <v>198.44</v>
      </c>
      <c r="K120" s="30">
        <f t="shared" si="7"/>
        <v>46.81</v>
      </c>
      <c r="L120" s="30">
        <f t="shared" si="8"/>
        <v>245.25</v>
      </c>
    </row>
    <row r="121" spans="1:12" ht="52.8">
      <c r="A121" s="32">
        <v>114</v>
      </c>
      <c r="B121" s="26" t="s">
        <v>20</v>
      </c>
      <c r="C121" s="26" t="s">
        <v>2</v>
      </c>
      <c r="D121" s="26" t="s">
        <v>11</v>
      </c>
      <c r="E121" s="27" t="s">
        <v>215</v>
      </c>
      <c r="F121" s="33">
        <v>0.5</v>
      </c>
      <c r="G121" s="29">
        <v>1135</v>
      </c>
      <c r="H121" s="30">
        <v>2.5</v>
      </c>
      <c r="I121" s="31">
        <f t="shared" si="6"/>
        <v>6.7960000000000003</v>
      </c>
      <c r="J121" s="30">
        <f t="shared" si="5"/>
        <v>8.5</v>
      </c>
      <c r="K121" s="30">
        <f t="shared" si="7"/>
        <v>2.0099999999999998</v>
      </c>
      <c r="L121" s="30">
        <f t="shared" si="8"/>
        <v>10.51</v>
      </c>
    </row>
    <row r="122" spans="1:12" ht="52.8">
      <c r="A122" s="32">
        <v>115</v>
      </c>
      <c r="B122" s="35" t="s">
        <v>20</v>
      </c>
      <c r="C122" s="35" t="s">
        <v>1</v>
      </c>
      <c r="D122" s="35" t="s">
        <v>9</v>
      </c>
      <c r="E122" s="27" t="s">
        <v>29</v>
      </c>
      <c r="F122" s="36">
        <v>0.2</v>
      </c>
      <c r="G122" s="29">
        <v>1100</v>
      </c>
      <c r="H122" s="30">
        <v>170</v>
      </c>
      <c r="I122" s="31">
        <f t="shared" si="6"/>
        <v>6.5869999999999997</v>
      </c>
      <c r="J122" s="30">
        <f t="shared" si="5"/>
        <v>223.96</v>
      </c>
      <c r="K122" s="30">
        <f t="shared" si="7"/>
        <v>52.83</v>
      </c>
      <c r="L122" s="30">
        <f t="shared" si="8"/>
        <v>276.79000000000002</v>
      </c>
    </row>
    <row r="123" spans="1:12" ht="39.6">
      <c r="A123" s="32">
        <v>116</v>
      </c>
      <c r="B123" s="26" t="s">
        <v>176</v>
      </c>
      <c r="C123" s="26" t="s">
        <v>177</v>
      </c>
      <c r="D123" s="26" t="s">
        <v>10</v>
      </c>
      <c r="E123" s="27" t="s">
        <v>196</v>
      </c>
      <c r="F123" s="39">
        <v>0.2</v>
      </c>
      <c r="G123" s="29">
        <v>1290</v>
      </c>
      <c r="H123" s="30">
        <v>70</v>
      </c>
      <c r="I123" s="31">
        <f t="shared" si="6"/>
        <v>7.7249999999999996</v>
      </c>
      <c r="J123" s="30">
        <f t="shared" si="5"/>
        <v>108.15</v>
      </c>
      <c r="K123" s="30">
        <f t="shared" si="7"/>
        <v>25.51</v>
      </c>
      <c r="L123" s="30">
        <f t="shared" si="8"/>
        <v>133.66</v>
      </c>
    </row>
    <row r="124" spans="1:12" ht="39.6">
      <c r="A124" s="32">
        <v>117</v>
      </c>
      <c r="B124" s="26" t="s">
        <v>143</v>
      </c>
      <c r="C124" s="26" t="s">
        <v>273</v>
      </c>
      <c r="D124" s="26" t="s">
        <v>7</v>
      </c>
      <c r="E124" s="27" t="s">
        <v>274</v>
      </c>
      <c r="F124" s="33">
        <v>0.2</v>
      </c>
      <c r="G124" s="29">
        <v>1000</v>
      </c>
      <c r="H124" s="30">
        <v>63.5</v>
      </c>
      <c r="I124" s="31">
        <f t="shared" si="6"/>
        <v>5.9880000000000004</v>
      </c>
      <c r="J124" s="30">
        <f t="shared" si="5"/>
        <v>76.05</v>
      </c>
      <c r="K124" s="30">
        <f t="shared" si="7"/>
        <v>17.940000000000001</v>
      </c>
      <c r="L124" s="30">
        <f t="shared" si="8"/>
        <v>93.99</v>
      </c>
    </row>
    <row r="125" spans="1:12" ht="39.6">
      <c r="A125" s="32">
        <v>118</v>
      </c>
      <c r="B125" s="26" t="s">
        <v>143</v>
      </c>
      <c r="C125" s="26" t="s">
        <v>273</v>
      </c>
      <c r="D125" s="26" t="s">
        <v>7</v>
      </c>
      <c r="E125" s="27" t="s">
        <v>274</v>
      </c>
      <c r="F125" s="33">
        <v>0.5</v>
      </c>
      <c r="G125" s="29">
        <v>1000</v>
      </c>
      <c r="H125" s="30">
        <v>2.5</v>
      </c>
      <c r="I125" s="31">
        <f t="shared" si="6"/>
        <v>5.9880000000000004</v>
      </c>
      <c r="J125" s="30">
        <f t="shared" si="5"/>
        <v>7.49</v>
      </c>
      <c r="K125" s="30">
        <f t="shared" si="7"/>
        <v>1.77</v>
      </c>
      <c r="L125" s="30">
        <f t="shared" si="8"/>
        <v>9.26</v>
      </c>
    </row>
    <row r="126" spans="1:12" ht="39.6">
      <c r="A126" s="32">
        <v>119</v>
      </c>
      <c r="B126" s="26" t="s">
        <v>169</v>
      </c>
      <c r="C126" s="26" t="s">
        <v>232</v>
      </c>
      <c r="D126" s="26" t="s">
        <v>9</v>
      </c>
      <c r="E126" s="27" t="s">
        <v>235</v>
      </c>
      <c r="F126" s="39">
        <v>0.2</v>
      </c>
      <c r="G126" s="29">
        <v>1464.48</v>
      </c>
      <c r="H126" s="30">
        <v>187</v>
      </c>
      <c r="I126" s="31">
        <f t="shared" si="6"/>
        <v>8.7690000000000001</v>
      </c>
      <c r="J126" s="30">
        <f t="shared" si="5"/>
        <v>327.96</v>
      </c>
      <c r="K126" s="30">
        <f t="shared" si="7"/>
        <v>77.37</v>
      </c>
      <c r="L126" s="30">
        <f t="shared" si="8"/>
        <v>405.33</v>
      </c>
    </row>
    <row r="127" spans="1:12" ht="39.6">
      <c r="A127" s="32">
        <v>120</v>
      </c>
      <c r="B127" s="26" t="s">
        <v>169</v>
      </c>
      <c r="C127" s="26" t="s">
        <v>232</v>
      </c>
      <c r="D127" s="26" t="s">
        <v>9</v>
      </c>
      <c r="E127" s="27" t="s">
        <v>235</v>
      </c>
      <c r="F127" s="33">
        <v>0.5</v>
      </c>
      <c r="G127" s="29">
        <v>1464.48</v>
      </c>
      <c r="H127" s="30">
        <v>73</v>
      </c>
      <c r="I127" s="31">
        <f t="shared" si="6"/>
        <v>8.7690000000000001</v>
      </c>
      <c r="J127" s="30">
        <f t="shared" si="5"/>
        <v>320.07</v>
      </c>
      <c r="K127" s="30">
        <f t="shared" si="7"/>
        <v>75.5</v>
      </c>
      <c r="L127" s="30">
        <f t="shared" si="8"/>
        <v>395.57</v>
      </c>
    </row>
    <row r="128" spans="1:12" ht="39.6">
      <c r="A128" s="32">
        <v>121</v>
      </c>
      <c r="B128" s="26" t="s">
        <v>131</v>
      </c>
      <c r="C128" s="26" t="s">
        <v>275</v>
      </c>
      <c r="D128" s="26" t="s">
        <v>9</v>
      </c>
      <c r="E128" s="27" t="s">
        <v>276</v>
      </c>
      <c r="F128" s="39">
        <v>0.2</v>
      </c>
      <c r="G128" s="29">
        <v>1060</v>
      </c>
      <c r="H128" s="30">
        <v>41</v>
      </c>
      <c r="I128" s="31">
        <f t="shared" si="6"/>
        <v>6.3470000000000004</v>
      </c>
      <c r="J128" s="30">
        <f t="shared" si="5"/>
        <v>52.05</v>
      </c>
      <c r="K128" s="30">
        <f t="shared" si="7"/>
        <v>12.28</v>
      </c>
      <c r="L128" s="30">
        <f t="shared" si="8"/>
        <v>64.33</v>
      </c>
    </row>
    <row r="129" spans="1:12" ht="52.8">
      <c r="A129" s="32">
        <v>122</v>
      </c>
      <c r="B129" s="26" t="s">
        <v>20</v>
      </c>
      <c r="C129" s="26" t="s">
        <v>251</v>
      </c>
      <c r="D129" s="26" t="s">
        <v>7</v>
      </c>
      <c r="E129" s="27" t="s">
        <v>277</v>
      </c>
      <c r="F129" s="28">
        <v>0.2</v>
      </c>
      <c r="G129" s="29">
        <v>960</v>
      </c>
      <c r="H129" s="30">
        <v>68.25</v>
      </c>
      <c r="I129" s="31">
        <f t="shared" si="6"/>
        <v>5.7489999999999997</v>
      </c>
      <c r="J129" s="30">
        <f t="shared" si="5"/>
        <v>78.47</v>
      </c>
      <c r="K129" s="30">
        <f t="shared" si="7"/>
        <v>18.510000000000002</v>
      </c>
      <c r="L129" s="30">
        <f t="shared" si="8"/>
        <v>96.98</v>
      </c>
    </row>
    <row r="130" spans="1:12" ht="52.8">
      <c r="A130" s="32">
        <v>123</v>
      </c>
      <c r="B130" s="26" t="s">
        <v>20</v>
      </c>
      <c r="C130" s="26" t="s">
        <v>95</v>
      </c>
      <c r="D130" s="26" t="s">
        <v>100</v>
      </c>
      <c r="E130" s="27" t="s">
        <v>101</v>
      </c>
      <c r="F130" s="33">
        <v>0.2</v>
      </c>
      <c r="G130" s="29">
        <v>1380</v>
      </c>
      <c r="H130" s="30">
        <v>55.5</v>
      </c>
      <c r="I130" s="31">
        <f t="shared" si="6"/>
        <v>8.2629999999999999</v>
      </c>
      <c r="J130" s="30">
        <f t="shared" si="5"/>
        <v>91.72</v>
      </c>
      <c r="K130" s="30">
        <f t="shared" si="7"/>
        <v>21.64</v>
      </c>
      <c r="L130" s="30">
        <f t="shared" si="8"/>
        <v>113.36</v>
      </c>
    </row>
    <row r="131" spans="1:12" ht="39.6">
      <c r="A131" s="32">
        <v>124</v>
      </c>
      <c r="B131" s="26" t="s">
        <v>169</v>
      </c>
      <c r="C131" s="26" t="s">
        <v>236</v>
      </c>
      <c r="D131" s="26" t="s">
        <v>10</v>
      </c>
      <c r="E131" s="27" t="s">
        <v>216</v>
      </c>
      <c r="F131" s="39">
        <v>0.2</v>
      </c>
      <c r="G131" s="29">
        <v>1510</v>
      </c>
      <c r="H131" s="30">
        <v>52</v>
      </c>
      <c r="I131" s="31">
        <f t="shared" si="6"/>
        <v>9.0419999999999998</v>
      </c>
      <c r="J131" s="30">
        <f t="shared" si="5"/>
        <v>94.04</v>
      </c>
      <c r="K131" s="30">
        <f t="shared" si="7"/>
        <v>22.18</v>
      </c>
      <c r="L131" s="30">
        <f t="shared" si="8"/>
        <v>116.22</v>
      </c>
    </row>
    <row r="132" spans="1:12" ht="39.6">
      <c r="A132" s="32">
        <v>125</v>
      </c>
      <c r="B132" s="26" t="s">
        <v>169</v>
      </c>
      <c r="C132" s="26" t="s">
        <v>236</v>
      </c>
      <c r="D132" s="26" t="s">
        <v>10</v>
      </c>
      <c r="E132" s="27" t="s">
        <v>216</v>
      </c>
      <c r="F132" s="33">
        <v>0.5</v>
      </c>
      <c r="G132" s="29">
        <v>1510</v>
      </c>
      <c r="H132" s="30">
        <v>15</v>
      </c>
      <c r="I132" s="31">
        <f t="shared" si="6"/>
        <v>9.0419999999999998</v>
      </c>
      <c r="J132" s="30">
        <f t="shared" si="5"/>
        <v>67.819999999999993</v>
      </c>
      <c r="K132" s="30">
        <f t="shared" si="7"/>
        <v>16</v>
      </c>
      <c r="L132" s="30">
        <f t="shared" si="8"/>
        <v>83.82</v>
      </c>
    </row>
    <row r="133" spans="1:12" ht="52.8">
      <c r="A133" s="32">
        <v>126</v>
      </c>
      <c r="B133" s="35" t="s">
        <v>20</v>
      </c>
      <c r="C133" s="35" t="s">
        <v>1</v>
      </c>
      <c r="D133" s="35" t="s">
        <v>7</v>
      </c>
      <c r="E133" s="27" t="s">
        <v>30</v>
      </c>
      <c r="F133" s="36">
        <v>0.2</v>
      </c>
      <c r="G133" s="29">
        <v>960</v>
      </c>
      <c r="H133" s="30">
        <v>163.41999999999999</v>
      </c>
      <c r="I133" s="31">
        <f t="shared" si="6"/>
        <v>5.7489999999999997</v>
      </c>
      <c r="J133" s="30">
        <f t="shared" si="5"/>
        <v>187.9</v>
      </c>
      <c r="K133" s="30">
        <f t="shared" si="7"/>
        <v>44.33</v>
      </c>
      <c r="L133" s="30">
        <f t="shared" si="8"/>
        <v>232.23000000000002</v>
      </c>
    </row>
    <row r="134" spans="1:12" ht="52.8">
      <c r="A134" s="32">
        <v>127</v>
      </c>
      <c r="B134" s="35" t="s">
        <v>20</v>
      </c>
      <c r="C134" s="35" t="s">
        <v>1</v>
      </c>
      <c r="D134" s="35" t="s">
        <v>7</v>
      </c>
      <c r="E134" s="27" t="s">
        <v>30</v>
      </c>
      <c r="F134" s="36">
        <v>0.5</v>
      </c>
      <c r="G134" s="29">
        <v>960</v>
      </c>
      <c r="H134" s="30">
        <v>0.57999999999999996</v>
      </c>
      <c r="I134" s="31">
        <f t="shared" si="6"/>
        <v>5.7489999999999997</v>
      </c>
      <c r="J134" s="30">
        <f t="shared" si="5"/>
        <v>1.67</v>
      </c>
      <c r="K134" s="30">
        <f t="shared" si="7"/>
        <v>0.39</v>
      </c>
      <c r="L134" s="30">
        <f t="shared" si="8"/>
        <v>2.06</v>
      </c>
    </row>
    <row r="135" spans="1:12" ht="52.8">
      <c r="A135" s="32">
        <v>128</v>
      </c>
      <c r="B135" s="26" t="s">
        <v>143</v>
      </c>
      <c r="C135" s="26" t="s">
        <v>168</v>
      </c>
      <c r="D135" s="26" t="s">
        <v>96</v>
      </c>
      <c r="E135" s="27" t="s">
        <v>278</v>
      </c>
      <c r="F135" s="39">
        <v>0.2</v>
      </c>
      <c r="G135" s="29">
        <v>1620</v>
      </c>
      <c r="H135" s="30">
        <v>70</v>
      </c>
      <c r="I135" s="31">
        <f t="shared" si="6"/>
        <v>9.7010000000000005</v>
      </c>
      <c r="J135" s="30">
        <f t="shared" si="5"/>
        <v>135.81</v>
      </c>
      <c r="K135" s="30">
        <f t="shared" si="7"/>
        <v>32.04</v>
      </c>
      <c r="L135" s="30">
        <f t="shared" si="8"/>
        <v>167.85</v>
      </c>
    </row>
    <row r="136" spans="1:12" ht="52.8">
      <c r="A136" s="32">
        <v>129</v>
      </c>
      <c r="B136" s="26" t="s">
        <v>20</v>
      </c>
      <c r="C136" s="26" t="s">
        <v>251</v>
      </c>
      <c r="D136" s="26" t="s">
        <v>7</v>
      </c>
      <c r="E136" s="27" t="s">
        <v>279</v>
      </c>
      <c r="F136" s="28">
        <v>0.2</v>
      </c>
      <c r="G136" s="29">
        <v>960</v>
      </c>
      <c r="H136" s="30">
        <v>62.5</v>
      </c>
      <c r="I136" s="31">
        <f t="shared" si="6"/>
        <v>5.7489999999999997</v>
      </c>
      <c r="J136" s="30">
        <f t="shared" ref="J136:J199" si="9">ROUND(I136*H136*F136,2)</f>
        <v>71.86</v>
      </c>
      <c r="K136" s="30">
        <f t="shared" si="7"/>
        <v>16.95</v>
      </c>
      <c r="L136" s="30">
        <f t="shared" si="8"/>
        <v>88.81</v>
      </c>
    </row>
    <row r="137" spans="1:12" ht="52.8">
      <c r="A137" s="32">
        <v>130</v>
      </c>
      <c r="B137" s="26" t="s">
        <v>20</v>
      </c>
      <c r="C137" s="26" t="s">
        <v>2</v>
      </c>
      <c r="D137" s="26" t="s">
        <v>77</v>
      </c>
      <c r="E137" s="27" t="s">
        <v>79</v>
      </c>
      <c r="F137" s="33">
        <v>0.2</v>
      </c>
      <c r="G137" s="29">
        <v>1420</v>
      </c>
      <c r="H137" s="30">
        <v>198.5</v>
      </c>
      <c r="I137" s="31">
        <f t="shared" ref="I137:I200" si="10">ROUND(G137/167,3)</f>
        <v>8.5030000000000001</v>
      </c>
      <c r="J137" s="30">
        <f t="shared" si="9"/>
        <v>337.57</v>
      </c>
      <c r="K137" s="30">
        <f t="shared" ref="K137:K200" si="11">ROUND(J137*0.2359,2)</f>
        <v>79.63</v>
      </c>
      <c r="L137" s="30">
        <f t="shared" ref="L137:L200" si="12">J137+K137</f>
        <v>417.2</v>
      </c>
    </row>
    <row r="138" spans="1:12" ht="52.8">
      <c r="A138" s="32">
        <v>131</v>
      </c>
      <c r="B138" s="26" t="s">
        <v>20</v>
      </c>
      <c r="C138" s="26" t="s">
        <v>2</v>
      </c>
      <c r="D138" s="26" t="s">
        <v>77</v>
      </c>
      <c r="E138" s="27" t="s">
        <v>79</v>
      </c>
      <c r="F138" s="33">
        <v>0.5</v>
      </c>
      <c r="G138" s="29">
        <v>1420</v>
      </c>
      <c r="H138" s="30">
        <v>0.5</v>
      </c>
      <c r="I138" s="31">
        <f t="shared" si="10"/>
        <v>8.5030000000000001</v>
      </c>
      <c r="J138" s="30">
        <f t="shared" si="9"/>
        <v>2.13</v>
      </c>
      <c r="K138" s="30">
        <f t="shared" si="11"/>
        <v>0.5</v>
      </c>
      <c r="L138" s="30">
        <f t="shared" si="12"/>
        <v>2.63</v>
      </c>
    </row>
    <row r="139" spans="1:12" ht="52.8">
      <c r="A139" s="32">
        <v>132</v>
      </c>
      <c r="B139" s="26" t="s">
        <v>20</v>
      </c>
      <c r="C139" s="26" t="s">
        <v>2</v>
      </c>
      <c r="D139" s="26" t="s">
        <v>7</v>
      </c>
      <c r="E139" s="27" t="s">
        <v>217</v>
      </c>
      <c r="F139" s="33">
        <v>0.5</v>
      </c>
      <c r="G139" s="29">
        <v>960</v>
      </c>
      <c r="H139" s="30">
        <v>1.5</v>
      </c>
      <c r="I139" s="31">
        <f t="shared" si="10"/>
        <v>5.7489999999999997</v>
      </c>
      <c r="J139" s="30">
        <f t="shared" si="9"/>
        <v>4.3099999999999996</v>
      </c>
      <c r="K139" s="30">
        <f t="shared" si="11"/>
        <v>1.02</v>
      </c>
      <c r="L139" s="30">
        <f t="shared" si="12"/>
        <v>5.33</v>
      </c>
    </row>
    <row r="140" spans="1:12" ht="52.8">
      <c r="A140" s="32">
        <v>133</v>
      </c>
      <c r="B140" s="26" t="s">
        <v>20</v>
      </c>
      <c r="C140" s="26" t="s">
        <v>2</v>
      </c>
      <c r="D140" s="26" t="s">
        <v>9</v>
      </c>
      <c r="E140" s="27" t="s">
        <v>31</v>
      </c>
      <c r="F140" s="33">
        <v>0.5</v>
      </c>
      <c r="G140" s="29">
        <v>1060</v>
      </c>
      <c r="H140" s="30">
        <v>2</v>
      </c>
      <c r="I140" s="31">
        <f t="shared" si="10"/>
        <v>6.3470000000000004</v>
      </c>
      <c r="J140" s="30">
        <f t="shared" si="9"/>
        <v>6.35</v>
      </c>
      <c r="K140" s="30">
        <f t="shared" si="11"/>
        <v>1.5</v>
      </c>
      <c r="L140" s="30">
        <f t="shared" si="12"/>
        <v>7.85</v>
      </c>
    </row>
    <row r="141" spans="1:12" ht="39.6">
      <c r="A141" s="32">
        <v>134</v>
      </c>
      <c r="B141" s="26" t="s">
        <v>169</v>
      </c>
      <c r="C141" s="26" t="s">
        <v>231</v>
      </c>
      <c r="D141" s="26" t="s">
        <v>9</v>
      </c>
      <c r="E141" s="27" t="s">
        <v>175</v>
      </c>
      <c r="F141" s="39">
        <v>0.2</v>
      </c>
      <c r="G141" s="29">
        <v>1636.03</v>
      </c>
      <c r="H141" s="30">
        <v>139</v>
      </c>
      <c r="I141" s="31">
        <f t="shared" si="10"/>
        <v>9.7970000000000006</v>
      </c>
      <c r="J141" s="30">
        <f t="shared" si="9"/>
        <v>272.36</v>
      </c>
      <c r="K141" s="30">
        <f t="shared" si="11"/>
        <v>64.25</v>
      </c>
      <c r="L141" s="30">
        <f t="shared" si="12"/>
        <v>336.61</v>
      </c>
    </row>
    <row r="142" spans="1:12" ht="39.6">
      <c r="A142" s="32">
        <v>135</v>
      </c>
      <c r="B142" s="26" t="s">
        <v>169</v>
      </c>
      <c r="C142" s="26" t="s">
        <v>231</v>
      </c>
      <c r="D142" s="26" t="s">
        <v>9</v>
      </c>
      <c r="E142" s="27" t="s">
        <v>175</v>
      </c>
      <c r="F142" s="33">
        <v>0.5</v>
      </c>
      <c r="G142" s="29">
        <v>1636.03</v>
      </c>
      <c r="H142" s="30">
        <v>94</v>
      </c>
      <c r="I142" s="31">
        <f t="shared" si="10"/>
        <v>9.7970000000000006</v>
      </c>
      <c r="J142" s="30">
        <f t="shared" si="9"/>
        <v>460.46</v>
      </c>
      <c r="K142" s="30">
        <f t="shared" si="11"/>
        <v>108.62</v>
      </c>
      <c r="L142" s="30">
        <f t="shared" si="12"/>
        <v>569.07999999999993</v>
      </c>
    </row>
    <row r="143" spans="1:12" ht="52.8">
      <c r="A143" s="32">
        <v>136</v>
      </c>
      <c r="B143" s="35" t="s">
        <v>20</v>
      </c>
      <c r="C143" s="35" t="s">
        <v>1</v>
      </c>
      <c r="D143" s="35" t="s">
        <v>7</v>
      </c>
      <c r="E143" s="27" t="s">
        <v>32</v>
      </c>
      <c r="F143" s="36">
        <v>0.2</v>
      </c>
      <c r="G143" s="29">
        <v>960</v>
      </c>
      <c r="H143" s="30">
        <v>132.25</v>
      </c>
      <c r="I143" s="31">
        <f t="shared" si="10"/>
        <v>5.7489999999999997</v>
      </c>
      <c r="J143" s="30">
        <f t="shared" si="9"/>
        <v>152.06</v>
      </c>
      <c r="K143" s="30">
        <f t="shared" si="11"/>
        <v>35.869999999999997</v>
      </c>
      <c r="L143" s="30">
        <f t="shared" si="12"/>
        <v>187.93</v>
      </c>
    </row>
    <row r="144" spans="1:12" ht="52.8">
      <c r="A144" s="32">
        <v>137</v>
      </c>
      <c r="B144" s="35" t="s">
        <v>20</v>
      </c>
      <c r="C144" s="35" t="s">
        <v>1</v>
      </c>
      <c r="D144" s="35" t="s">
        <v>7</v>
      </c>
      <c r="E144" s="27" t="s">
        <v>32</v>
      </c>
      <c r="F144" s="36">
        <v>0.5</v>
      </c>
      <c r="G144" s="29">
        <v>960</v>
      </c>
      <c r="H144" s="30">
        <v>0.75</v>
      </c>
      <c r="I144" s="31">
        <f t="shared" si="10"/>
        <v>5.7489999999999997</v>
      </c>
      <c r="J144" s="30">
        <f t="shared" si="9"/>
        <v>2.16</v>
      </c>
      <c r="K144" s="30">
        <f t="shared" si="11"/>
        <v>0.51</v>
      </c>
      <c r="L144" s="30">
        <f t="shared" si="12"/>
        <v>2.67</v>
      </c>
    </row>
    <row r="145" spans="1:12" ht="39.6">
      <c r="A145" s="32">
        <v>138</v>
      </c>
      <c r="B145" s="26" t="s">
        <v>143</v>
      </c>
      <c r="C145" s="26" t="s">
        <v>280</v>
      </c>
      <c r="D145" s="26" t="s">
        <v>11</v>
      </c>
      <c r="E145" s="27" t="s">
        <v>281</v>
      </c>
      <c r="F145" s="33">
        <v>0.2</v>
      </c>
      <c r="G145" s="29">
        <v>1155</v>
      </c>
      <c r="H145" s="30">
        <v>66</v>
      </c>
      <c r="I145" s="31">
        <f t="shared" si="10"/>
        <v>6.9160000000000004</v>
      </c>
      <c r="J145" s="30">
        <f t="shared" si="9"/>
        <v>91.29</v>
      </c>
      <c r="K145" s="30">
        <f t="shared" si="11"/>
        <v>21.54</v>
      </c>
      <c r="L145" s="30">
        <f t="shared" si="12"/>
        <v>112.83000000000001</v>
      </c>
    </row>
    <row r="146" spans="1:12" ht="52.8">
      <c r="A146" s="32">
        <v>139</v>
      </c>
      <c r="B146" s="35" t="s">
        <v>20</v>
      </c>
      <c r="C146" s="35" t="s">
        <v>1</v>
      </c>
      <c r="D146" s="35" t="s">
        <v>77</v>
      </c>
      <c r="E146" s="27" t="s">
        <v>87</v>
      </c>
      <c r="F146" s="36">
        <v>0.2</v>
      </c>
      <c r="G146" s="29">
        <v>1315</v>
      </c>
      <c r="H146" s="30">
        <v>135.66999999999999</v>
      </c>
      <c r="I146" s="31">
        <f t="shared" si="10"/>
        <v>7.8739999999999997</v>
      </c>
      <c r="J146" s="30">
        <f t="shared" si="9"/>
        <v>213.65</v>
      </c>
      <c r="K146" s="30">
        <f t="shared" si="11"/>
        <v>50.4</v>
      </c>
      <c r="L146" s="30">
        <f t="shared" si="12"/>
        <v>264.05</v>
      </c>
    </row>
    <row r="147" spans="1:12" ht="52.8">
      <c r="A147" s="32">
        <v>140</v>
      </c>
      <c r="B147" s="35" t="s">
        <v>20</v>
      </c>
      <c r="C147" s="35" t="s">
        <v>1</v>
      </c>
      <c r="D147" s="35" t="s">
        <v>77</v>
      </c>
      <c r="E147" s="27" t="s">
        <v>87</v>
      </c>
      <c r="F147" s="36">
        <v>0.5</v>
      </c>
      <c r="G147" s="29">
        <v>1315</v>
      </c>
      <c r="H147" s="30">
        <v>0.33</v>
      </c>
      <c r="I147" s="31">
        <f t="shared" si="10"/>
        <v>7.8739999999999997</v>
      </c>
      <c r="J147" s="30">
        <f t="shared" si="9"/>
        <v>1.3</v>
      </c>
      <c r="K147" s="30">
        <f t="shared" si="11"/>
        <v>0.31</v>
      </c>
      <c r="L147" s="30">
        <f t="shared" si="12"/>
        <v>1.61</v>
      </c>
    </row>
    <row r="148" spans="1:12" ht="52.8">
      <c r="A148" s="32">
        <v>141</v>
      </c>
      <c r="B148" s="35" t="s">
        <v>20</v>
      </c>
      <c r="C148" s="35" t="s">
        <v>1</v>
      </c>
      <c r="D148" s="35" t="s">
        <v>10</v>
      </c>
      <c r="E148" s="27" t="s">
        <v>73</v>
      </c>
      <c r="F148" s="36">
        <v>0.2</v>
      </c>
      <c r="G148" s="29">
        <v>1205</v>
      </c>
      <c r="H148" s="30">
        <v>165</v>
      </c>
      <c r="I148" s="31">
        <f t="shared" si="10"/>
        <v>7.2160000000000002</v>
      </c>
      <c r="J148" s="30">
        <f t="shared" si="9"/>
        <v>238.13</v>
      </c>
      <c r="K148" s="30">
        <f t="shared" si="11"/>
        <v>56.17</v>
      </c>
      <c r="L148" s="30">
        <f t="shared" si="12"/>
        <v>294.3</v>
      </c>
    </row>
    <row r="149" spans="1:12" ht="52.8">
      <c r="A149" s="32">
        <v>142</v>
      </c>
      <c r="B149" s="26" t="s">
        <v>20</v>
      </c>
      <c r="C149" s="26" t="s">
        <v>2</v>
      </c>
      <c r="D149" s="26" t="s">
        <v>9</v>
      </c>
      <c r="E149" s="27" t="s">
        <v>218</v>
      </c>
      <c r="F149" s="33">
        <v>0.2</v>
      </c>
      <c r="G149" s="29">
        <v>1080</v>
      </c>
      <c r="H149" s="30">
        <v>121</v>
      </c>
      <c r="I149" s="31">
        <f t="shared" si="10"/>
        <v>6.4669999999999996</v>
      </c>
      <c r="J149" s="30">
        <f t="shared" si="9"/>
        <v>156.5</v>
      </c>
      <c r="K149" s="30">
        <f t="shared" si="11"/>
        <v>36.92</v>
      </c>
      <c r="L149" s="30">
        <f t="shared" si="12"/>
        <v>193.42000000000002</v>
      </c>
    </row>
    <row r="150" spans="1:12" ht="52.8">
      <c r="A150" s="32">
        <v>143</v>
      </c>
      <c r="B150" s="26" t="s">
        <v>20</v>
      </c>
      <c r="C150" s="26" t="s">
        <v>3</v>
      </c>
      <c r="D150" s="26" t="s">
        <v>13</v>
      </c>
      <c r="E150" s="27" t="s">
        <v>152</v>
      </c>
      <c r="F150" s="34">
        <v>0.5</v>
      </c>
      <c r="G150" s="29">
        <v>1550</v>
      </c>
      <c r="H150" s="30">
        <v>10.75</v>
      </c>
      <c r="I150" s="31">
        <f t="shared" si="10"/>
        <v>9.2810000000000006</v>
      </c>
      <c r="J150" s="30">
        <f t="shared" si="9"/>
        <v>49.89</v>
      </c>
      <c r="K150" s="30">
        <f t="shared" si="11"/>
        <v>11.77</v>
      </c>
      <c r="L150" s="30">
        <f t="shared" si="12"/>
        <v>61.66</v>
      </c>
    </row>
    <row r="151" spans="1:12" ht="52.8">
      <c r="A151" s="32">
        <v>144</v>
      </c>
      <c r="B151" s="26" t="s">
        <v>20</v>
      </c>
      <c r="C151" s="26" t="s">
        <v>3</v>
      </c>
      <c r="D151" s="26" t="s">
        <v>13</v>
      </c>
      <c r="E151" s="27" t="s">
        <v>152</v>
      </c>
      <c r="F151" s="34">
        <v>0.2</v>
      </c>
      <c r="G151" s="29">
        <v>1550</v>
      </c>
      <c r="H151" s="30">
        <v>172.25</v>
      </c>
      <c r="I151" s="31">
        <f t="shared" si="10"/>
        <v>9.2810000000000006</v>
      </c>
      <c r="J151" s="30">
        <f t="shared" si="9"/>
        <v>319.73</v>
      </c>
      <c r="K151" s="30">
        <f t="shared" si="11"/>
        <v>75.42</v>
      </c>
      <c r="L151" s="30">
        <f t="shared" si="12"/>
        <v>395.15000000000003</v>
      </c>
    </row>
    <row r="152" spans="1:12" ht="52.8">
      <c r="A152" s="32">
        <v>145</v>
      </c>
      <c r="B152" s="26" t="s">
        <v>20</v>
      </c>
      <c r="C152" s="26" t="s">
        <v>3</v>
      </c>
      <c r="D152" s="26" t="s">
        <v>11</v>
      </c>
      <c r="E152" s="27" t="s">
        <v>33</v>
      </c>
      <c r="F152" s="34">
        <v>0.5</v>
      </c>
      <c r="G152" s="29">
        <v>1175</v>
      </c>
      <c r="H152" s="30">
        <v>2.5</v>
      </c>
      <c r="I152" s="31">
        <f t="shared" si="10"/>
        <v>7.0359999999999996</v>
      </c>
      <c r="J152" s="30">
        <f t="shared" si="9"/>
        <v>8.8000000000000007</v>
      </c>
      <c r="K152" s="30">
        <f t="shared" si="11"/>
        <v>2.08</v>
      </c>
      <c r="L152" s="30">
        <f t="shared" si="12"/>
        <v>10.88</v>
      </c>
    </row>
    <row r="153" spans="1:12" ht="52.8">
      <c r="A153" s="32">
        <v>146</v>
      </c>
      <c r="B153" s="26" t="s">
        <v>20</v>
      </c>
      <c r="C153" s="26" t="s">
        <v>3</v>
      </c>
      <c r="D153" s="26" t="s">
        <v>11</v>
      </c>
      <c r="E153" s="27" t="s">
        <v>33</v>
      </c>
      <c r="F153" s="34">
        <v>0.2</v>
      </c>
      <c r="G153" s="29">
        <v>1175</v>
      </c>
      <c r="H153" s="30">
        <v>118.5</v>
      </c>
      <c r="I153" s="31">
        <f t="shared" si="10"/>
        <v>7.0359999999999996</v>
      </c>
      <c r="J153" s="30">
        <f t="shared" si="9"/>
        <v>166.75</v>
      </c>
      <c r="K153" s="30">
        <f t="shared" si="11"/>
        <v>39.340000000000003</v>
      </c>
      <c r="L153" s="30">
        <f t="shared" si="12"/>
        <v>206.09</v>
      </c>
    </row>
    <row r="154" spans="1:12" ht="52.8">
      <c r="A154" s="32">
        <v>147</v>
      </c>
      <c r="B154" s="26" t="s">
        <v>20</v>
      </c>
      <c r="C154" s="26" t="s">
        <v>2</v>
      </c>
      <c r="D154" s="26" t="s">
        <v>7</v>
      </c>
      <c r="E154" s="27" t="s">
        <v>206</v>
      </c>
      <c r="F154" s="33">
        <v>0.2</v>
      </c>
      <c r="G154" s="29">
        <v>960</v>
      </c>
      <c r="H154" s="30">
        <v>99</v>
      </c>
      <c r="I154" s="31">
        <f t="shared" si="10"/>
        <v>5.7489999999999997</v>
      </c>
      <c r="J154" s="30">
        <f t="shared" si="9"/>
        <v>113.83</v>
      </c>
      <c r="K154" s="30">
        <f t="shared" si="11"/>
        <v>26.85</v>
      </c>
      <c r="L154" s="30">
        <f t="shared" si="12"/>
        <v>140.68</v>
      </c>
    </row>
    <row r="155" spans="1:12" ht="39.6">
      <c r="A155" s="32">
        <v>148</v>
      </c>
      <c r="B155" s="26" t="s">
        <v>169</v>
      </c>
      <c r="C155" s="26" t="s">
        <v>231</v>
      </c>
      <c r="D155" s="26" t="s">
        <v>9</v>
      </c>
      <c r="E155" s="27" t="s">
        <v>178</v>
      </c>
      <c r="F155" s="39">
        <v>0.2</v>
      </c>
      <c r="G155" s="29">
        <v>1636.03</v>
      </c>
      <c r="H155" s="30">
        <v>104</v>
      </c>
      <c r="I155" s="31">
        <f t="shared" si="10"/>
        <v>9.7970000000000006</v>
      </c>
      <c r="J155" s="30">
        <f t="shared" si="9"/>
        <v>203.78</v>
      </c>
      <c r="K155" s="30">
        <f t="shared" si="11"/>
        <v>48.07</v>
      </c>
      <c r="L155" s="30">
        <f t="shared" si="12"/>
        <v>251.85</v>
      </c>
    </row>
    <row r="156" spans="1:12" ht="39.6">
      <c r="A156" s="32">
        <v>149</v>
      </c>
      <c r="B156" s="26" t="s">
        <v>169</v>
      </c>
      <c r="C156" s="26" t="s">
        <v>231</v>
      </c>
      <c r="D156" s="26" t="s">
        <v>9</v>
      </c>
      <c r="E156" s="27" t="s">
        <v>178</v>
      </c>
      <c r="F156" s="33">
        <v>0.5</v>
      </c>
      <c r="G156" s="29">
        <v>1636.03</v>
      </c>
      <c r="H156" s="30">
        <v>57</v>
      </c>
      <c r="I156" s="31">
        <f t="shared" si="10"/>
        <v>9.7970000000000006</v>
      </c>
      <c r="J156" s="30">
        <f t="shared" si="9"/>
        <v>279.20999999999998</v>
      </c>
      <c r="K156" s="30">
        <f t="shared" si="11"/>
        <v>65.87</v>
      </c>
      <c r="L156" s="30">
        <f t="shared" si="12"/>
        <v>345.08</v>
      </c>
    </row>
    <row r="157" spans="1:12" ht="52.8">
      <c r="A157" s="32">
        <v>150</v>
      </c>
      <c r="B157" s="26" t="s">
        <v>20</v>
      </c>
      <c r="C157" s="26" t="s">
        <v>102</v>
      </c>
      <c r="D157" s="26" t="s">
        <v>103</v>
      </c>
      <c r="E157" s="27" t="s">
        <v>104</v>
      </c>
      <c r="F157" s="33">
        <v>0.2</v>
      </c>
      <c r="G157" s="29">
        <v>1620</v>
      </c>
      <c r="H157" s="30">
        <v>48</v>
      </c>
      <c r="I157" s="31">
        <f t="shared" si="10"/>
        <v>9.7010000000000005</v>
      </c>
      <c r="J157" s="30">
        <f t="shared" si="9"/>
        <v>93.13</v>
      </c>
      <c r="K157" s="30">
        <f t="shared" si="11"/>
        <v>21.97</v>
      </c>
      <c r="L157" s="30">
        <f t="shared" si="12"/>
        <v>115.1</v>
      </c>
    </row>
    <row r="158" spans="1:12" ht="52.8">
      <c r="A158" s="32">
        <v>151</v>
      </c>
      <c r="B158" s="26" t="s">
        <v>20</v>
      </c>
      <c r="C158" s="26" t="s">
        <v>3</v>
      </c>
      <c r="D158" s="26" t="s">
        <v>9</v>
      </c>
      <c r="E158" s="27" t="s">
        <v>153</v>
      </c>
      <c r="F158" s="34">
        <v>0.2</v>
      </c>
      <c r="G158" s="29">
        <v>1060</v>
      </c>
      <c r="H158" s="30">
        <v>22</v>
      </c>
      <c r="I158" s="31">
        <f t="shared" si="10"/>
        <v>6.3470000000000004</v>
      </c>
      <c r="J158" s="30">
        <f t="shared" si="9"/>
        <v>27.93</v>
      </c>
      <c r="K158" s="30">
        <f t="shared" si="11"/>
        <v>6.59</v>
      </c>
      <c r="L158" s="30">
        <f t="shared" si="12"/>
        <v>34.519999999999996</v>
      </c>
    </row>
    <row r="159" spans="1:12" ht="52.8">
      <c r="A159" s="32">
        <v>152</v>
      </c>
      <c r="B159" s="26" t="s">
        <v>20</v>
      </c>
      <c r="C159" s="26" t="s">
        <v>251</v>
      </c>
      <c r="D159" s="26" t="s">
        <v>7</v>
      </c>
      <c r="E159" s="27" t="s">
        <v>282</v>
      </c>
      <c r="F159" s="28">
        <v>0.2</v>
      </c>
      <c r="G159" s="29">
        <v>960</v>
      </c>
      <c r="H159" s="30">
        <v>88</v>
      </c>
      <c r="I159" s="31">
        <f t="shared" si="10"/>
        <v>5.7489999999999997</v>
      </c>
      <c r="J159" s="30">
        <f t="shared" si="9"/>
        <v>101.18</v>
      </c>
      <c r="K159" s="30">
        <f t="shared" si="11"/>
        <v>23.87</v>
      </c>
      <c r="L159" s="30">
        <f t="shared" si="12"/>
        <v>125.05000000000001</v>
      </c>
    </row>
    <row r="160" spans="1:12" ht="52.8">
      <c r="A160" s="32">
        <v>153</v>
      </c>
      <c r="B160" s="26" t="s">
        <v>20</v>
      </c>
      <c r="C160" s="26" t="s">
        <v>4</v>
      </c>
      <c r="D160" s="26" t="s">
        <v>7</v>
      </c>
      <c r="E160" s="27" t="s">
        <v>137</v>
      </c>
      <c r="F160" s="37">
        <v>0.2</v>
      </c>
      <c r="G160" s="29">
        <v>960</v>
      </c>
      <c r="H160" s="30">
        <v>66</v>
      </c>
      <c r="I160" s="31">
        <f t="shared" si="10"/>
        <v>5.7489999999999997</v>
      </c>
      <c r="J160" s="30">
        <f t="shared" si="9"/>
        <v>75.89</v>
      </c>
      <c r="K160" s="30">
        <f t="shared" si="11"/>
        <v>17.899999999999999</v>
      </c>
      <c r="L160" s="30">
        <f t="shared" si="12"/>
        <v>93.789999999999992</v>
      </c>
    </row>
    <row r="161" spans="1:12" ht="52.8">
      <c r="A161" s="32">
        <v>154</v>
      </c>
      <c r="B161" s="26" t="s">
        <v>20</v>
      </c>
      <c r="C161" s="26" t="s">
        <v>3</v>
      </c>
      <c r="D161" s="26" t="s">
        <v>9</v>
      </c>
      <c r="E161" s="27" t="s">
        <v>237</v>
      </c>
      <c r="F161" s="34">
        <v>0.5</v>
      </c>
      <c r="G161" s="29">
        <v>1100</v>
      </c>
      <c r="H161" s="30">
        <v>3.33</v>
      </c>
      <c r="I161" s="31">
        <f t="shared" si="10"/>
        <v>6.5869999999999997</v>
      </c>
      <c r="J161" s="30">
        <f t="shared" si="9"/>
        <v>10.97</v>
      </c>
      <c r="K161" s="30">
        <f t="shared" si="11"/>
        <v>2.59</v>
      </c>
      <c r="L161" s="30">
        <f t="shared" si="12"/>
        <v>13.56</v>
      </c>
    </row>
    <row r="162" spans="1:12" ht="52.8">
      <c r="A162" s="32">
        <v>155</v>
      </c>
      <c r="B162" s="26" t="s">
        <v>20</v>
      </c>
      <c r="C162" s="26" t="s">
        <v>3</v>
      </c>
      <c r="D162" s="26" t="s">
        <v>9</v>
      </c>
      <c r="E162" s="27" t="s">
        <v>237</v>
      </c>
      <c r="F162" s="34">
        <v>0.2</v>
      </c>
      <c r="G162" s="29">
        <v>1100</v>
      </c>
      <c r="H162" s="30">
        <v>172.67</v>
      </c>
      <c r="I162" s="31">
        <f t="shared" si="10"/>
        <v>6.5869999999999997</v>
      </c>
      <c r="J162" s="30">
        <f t="shared" si="9"/>
        <v>227.48</v>
      </c>
      <c r="K162" s="30">
        <f t="shared" si="11"/>
        <v>53.66</v>
      </c>
      <c r="L162" s="30">
        <f t="shared" si="12"/>
        <v>281.14</v>
      </c>
    </row>
    <row r="163" spans="1:12" ht="52.8">
      <c r="A163" s="32">
        <v>156</v>
      </c>
      <c r="B163" s="35" t="s">
        <v>20</v>
      </c>
      <c r="C163" s="35" t="s">
        <v>88</v>
      </c>
      <c r="D163" s="35" t="s">
        <v>77</v>
      </c>
      <c r="E163" s="27" t="s">
        <v>115</v>
      </c>
      <c r="F163" s="33">
        <v>0.2</v>
      </c>
      <c r="G163" s="29">
        <v>1365</v>
      </c>
      <c r="H163" s="30">
        <v>83.25</v>
      </c>
      <c r="I163" s="31">
        <f t="shared" si="10"/>
        <v>8.1739999999999995</v>
      </c>
      <c r="J163" s="30">
        <f t="shared" si="9"/>
        <v>136.1</v>
      </c>
      <c r="K163" s="30">
        <f t="shared" si="11"/>
        <v>32.11</v>
      </c>
      <c r="L163" s="30">
        <f t="shared" si="12"/>
        <v>168.20999999999998</v>
      </c>
    </row>
    <row r="164" spans="1:12" ht="39.6">
      <c r="A164" s="32">
        <v>157</v>
      </c>
      <c r="B164" s="26" t="s">
        <v>169</v>
      </c>
      <c r="C164" s="26" t="s">
        <v>232</v>
      </c>
      <c r="D164" s="26" t="s">
        <v>9</v>
      </c>
      <c r="E164" s="27" t="s">
        <v>238</v>
      </c>
      <c r="F164" s="39">
        <v>0.2</v>
      </c>
      <c r="G164" s="29">
        <v>1464.48</v>
      </c>
      <c r="H164" s="30">
        <v>147.5</v>
      </c>
      <c r="I164" s="31">
        <f t="shared" si="10"/>
        <v>8.7690000000000001</v>
      </c>
      <c r="J164" s="30">
        <f t="shared" si="9"/>
        <v>258.69</v>
      </c>
      <c r="K164" s="30">
        <f t="shared" si="11"/>
        <v>61.02</v>
      </c>
      <c r="L164" s="30">
        <f t="shared" si="12"/>
        <v>319.70999999999998</v>
      </c>
    </row>
    <row r="165" spans="1:12" ht="39.6">
      <c r="A165" s="32">
        <v>158</v>
      </c>
      <c r="B165" s="26" t="s">
        <v>169</v>
      </c>
      <c r="C165" s="26" t="s">
        <v>232</v>
      </c>
      <c r="D165" s="26" t="s">
        <v>9</v>
      </c>
      <c r="E165" s="27" t="s">
        <v>238</v>
      </c>
      <c r="F165" s="33">
        <v>0.5</v>
      </c>
      <c r="G165" s="29">
        <v>1464.48</v>
      </c>
      <c r="H165" s="30">
        <v>64.5</v>
      </c>
      <c r="I165" s="31">
        <f t="shared" si="10"/>
        <v>8.7690000000000001</v>
      </c>
      <c r="J165" s="30">
        <f t="shared" si="9"/>
        <v>282.8</v>
      </c>
      <c r="K165" s="30">
        <f t="shared" si="11"/>
        <v>66.709999999999994</v>
      </c>
      <c r="L165" s="30">
        <f t="shared" si="12"/>
        <v>349.51</v>
      </c>
    </row>
    <row r="166" spans="1:12" ht="39.6">
      <c r="A166" s="32">
        <v>159</v>
      </c>
      <c r="B166" s="26" t="s">
        <v>143</v>
      </c>
      <c r="C166" s="26" t="s">
        <v>283</v>
      </c>
      <c r="D166" s="26" t="s">
        <v>7</v>
      </c>
      <c r="E166" s="27" t="s">
        <v>284</v>
      </c>
      <c r="F166" s="33">
        <v>0.2</v>
      </c>
      <c r="G166" s="29">
        <v>1020</v>
      </c>
      <c r="H166" s="30">
        <v>22</v>
      </c>
      <c r="I166" s="31">
        <f t="shared" si="10"/>
        <v>6.1079999999999997</v>
      </c>
      <c r="J166" s="30">
        <f t="shared" si="9"/>
        <v>26.88</v>
      </c>
      <c r="K166" s="30">
        <f t="shared" si="11"/>
        <v>6.34</v>
      </c>
      <c r="L166" s="30">
        <f t="shared" si="12"/>
        <v>33.22</v>
      </c>
    </row>
    <row r="167" spans="1:12" ht="52.8">
      <c r="A167" s="32">
        <v>160</v>
      </c>
      <c r="B167" s="35" t="s">
        <v>20</v>
      </c>
      <c r="C167" s="35" t="s">
        <v>1</v>
      </c>
      <c r="D167" s="35" t="s">
        <v>7</v>
      </c>
      <c r="E167" s="27" t="s">
        <v>285</v>
      </c>
      <c r="F167" s="36">
        <v>0.2</v>
      </c>
      <c r="G167" s="29">
        <v>960</v>
      </c>
      <c r="H167" s="30">
        <v>36.75</v>
      </c>
      <c r="I167" s="31">
        <f t="shared" si="10"/>
        <v>5.7489999999999997</v>
      </c>
      <c r="J167" s="30">
        <f t="shared" si="9"/>
        <v>42.26</v>
      </c>
      <c r="K167" s="30">
        <f t="shared" si="11"/>
        <v>9.9700000000000006</v>
      </c>
      <c r="L167" s="30">
        <f t="shared" si="12"/>
        <v>52.23</v>
      </c>
    </row>
    <row r="168" spans="1:12" ht="52.8">
      <c r="A168" s="32">
        <v>161</v>
      </c>
      <c r="B168" s="35" t="s">
        <v>20</v>
      </c>
      <c r="C168" s="35" t="s">
        <v>1</v>
      </c>
      <c r="D168" s="35" t="s">
        <v>7</v>
      </c>
      <c r="E168" s="27" t="s">
        <v>285</v>
      </c>
      <c r="F168" s="36">
        <v>0.5</v>
      </c>
      <c r="G168" s="29">
        <v>960</v>
      </c>
      <c r="H168" s="30">
        <v>0.25</v>
      </c>
      <c r="I168" s="31">
        <f t="shared" si="10"/>
        <v>5.7489999999999997</v>
      </c>
      <c r="J168" s="30">
        <f t="shared" si="9"/>
        <v>0.72</v>
      </c>
      <c r="K168" s="30">
        <f t="shared" si="11"/>
        <v>0.17</v>
      </c>
      <c r="L168" s="30">
        <f t="shared" si="12"/>
        <v>0.89</v>
      </c>
    </row>
    <row r="169" spans="1:12" ht="52.8">
      <c r="A169" s="32">
        <v>162</v>
      </c>
      <c r="B169" s="26" t="s">
        <v>20</v>
      </c>
      <c r="C169" s="26" t="s">
        <v>2</v>
      </c>
      <c r="D169" s="26" t="s">
        <v>7</v>
      </c>
      <c r="E169" s="27" t="s">
        <v>34</v>
      </c>
      <c r="F169" s="33">
        <v>0.2</v>
      </c>
      <c r="G169" s="29">
        <v>960</v>
      </c>
      <c r="H169" s="30">
        <v>156</v>
      </c>
      <c r="I169" s="31">
        <f t="shared" si="10"/>
        <v>5.7489999999999997</v>
      </c>
      <c r="J169" s="30">
        <f t="shared" si="9"/>
        <v>179.37</v>
      </c>
      <c r="K169" s="30">
        <f t="shared" si="11"/>
        <v>42.31</v>
      </c>
      <c r="L169" s="30">
        <f t="shared" si="12"/>
        <v>221.68</v>
      </c>
    </row>
    <row r="170" spans="1:12" ht="52.8">
      <c r="A170" s="32">
        <v>163</v>
      </c>
      <c r="B170" s="26" t="s">
        <v>20</v>
      </c>
      <c r="C170" s="26" t="s">
        <v>3</v>
      </c>
      <c r="D170" s="26" t="s">
        <v>7</v>
      </c>
      <c r="E170" s="27" t="s">
        <v>35</v>
      </c>
      <c r="F170" s="34">
        <v>0.2</v>
      </c>
      <c r="G170" s="29">
        <v>960</v>
      </c>
      <c r="H170" s="30">
        <v>132</v>
      </c>
      <c r="I170" s="31">
        <f t="shared" si="10"/>
        <v>5.7489999999999997</v>
      </c>
      <c r="J170" s="30">
        <f t="shared" si="9"/>
        <v>151.77000000000001</v>
      </c>
      <c r="K170" s="30">
        <f t="shared" si="11"/>
        <v>35.799999999999997</v>
      </c>
      <c r="L170" s="30">
        <f t="shared" si="12"/>
        <v>187.57</v>
      </c>
    </row>
    <row r="171" spans="1:12" ht="39.6">
      <c r="A171" s="32">
        <v>164</v>
      </c>
      <c r="B171" s="26" t="s">
        <v>131</v>
      </c>
      <c r="C171" s="26" t="s">
        <v>132</v>
      </c>
      <c r="D171" s="26" t="s">
        <v>77</v>
      </c>
      <c r="E171" s="27" t="s">
        <v>239</v>
      </c>
      <c r="F171" s="39">
        <v>0.2</v>
      </c>
      <c r="G171" s="29">
        <v>1295</v>
      </c>
      <c r="H171" s="30">
        <v>70</v>
      </c>
      <c r="I171" s="31">
        <f t="shared" si="10"/>
        <v>7.7539999999999996</v>
      </c>
      <c r="J171" s="30">
        <f t="shared" si="9"/>
        <v>108.56</v>
      </c>
      <c r="K171" s="30">
        <f t="shared" si="11"/>
        <v>25.61</v>
      </c>
      <c r="L171" s="30">
        <f t="shared" si="12"/>
        <v>134.17000000000002</v>
      </c>
    </row>
    <row r="172" spans="1:12" ht="52.8">
      <c r="A172" s="32">
        <v>165</v>
      </c>
      <c r="B172" s="26" t="s">
        <v>20</v>
      </c>
      <c r="C172" s="26" t="s">
        <v>3</v>
      </c>
      <c r="D172" s="26" t="s">
        <v>7</v>
      </c>
      <c r="E172" s="27" t="s">
        <v>36</v>
      </c>
      <c r="F172" s="34">
        <v>0.2</v>
      </c>
      <c r="G172" s="29">
        <v>960</v>
      </c>
      <c r="H172" s="30">
        <v>121</v>
      </c>
      <c r="I172" s="31">
        <f t="shared" si="10"/>
        <v>5.7489999999999997</v>
      </c>
      <c r="J172" s="30">
        <f t="shared" si="9"/>
        <v>139.13</v>
      </c>
      <c r="K172" s="30">
        <f t="shared" si="11"/>
        <v>32.82</v>
      </c>
      <c r="L172" s="30">
        <f t="shared" si="12"/>
        <v>171.95</v>
      </c>
    </row>
    <row r="173" spans="1:12" ht="52.8">
      <c r="A173" s="32">
        <v>166</v>
      </c>
      <c r="B173" s="35" t="s">
        <v>20</v>
      </c>
      <c r="C173" s="35" t="s">
        <v>88</v>
      </c>
      <c r="D173" s="35" t="s">
        <v>77</v>
      </c>
      <c r="E173" s="27" t="s">
        <v>116</v>
      </c>
      <c r="F173" s="33">
        <v>0.2</v>
      </c>
      <c r="G173" s="29">
        <v>1385</v>
      </c>
      <c r="H173" s="30">
        <v>74.5</v>
      </c>
      <c r="I173" s="31">
        <f t="shared" si="10"/>
        <v>8.2929999999999993</v>
      </c>
      <c r="J173" s="30">
        <f t="shared" si="9"/>
        <v>123.57</v>
      </c>
      <c r="K173" s="30">
        <f t="shared" si="11"/>
        <v>29.15</v>
      </c>
      <c r="L173" s="30">
        <f t="shared" si="12"/>
        <v>152.72</v>
      </c>
    </row>
    <row r="174" spans="1:12" ht="52.8">
      <c r="A174" s="32">
        <v>167</v>
      </c>
      <c r="B174" s="26" t="s">
        <v>20</v>
      </c>
      <c r="C174" s="26" t="s">
        <v>251</v>
      </c>
      <c r="D174" s="26" t="s">
        <v>10</v>
      </c>
      <c r="E174" s="27" t="s">
        <v>286</v>
      </c>
      <c r="F174" s="28">
        <v>0.2</v>
      </c>
      <c r="G174" s="29">
        <v>1245</v>
      </c>
      <c r="H174" s="30">
        <v>55</v>
      </c>
      <c r="I174" s="31">
        <f t="shared" si="10"/>
        <v>7.4550000000000001</v>
      </c>
      <c r="J174" s="30">
        <f t="shared" si="9"/>
        <v>82.01</v>
      </c>
      <c r="K174" s="30">
        <f t="shared" si="11"/>
        <v>19.350000000000001</v>
      </c>
      <c r="L174" s="30">
        <f t="shared" si="12"/>
        <v>101.36000000000001</v>
      </c>
    </row>
    <row r="175" spans="1:12" ht="39.6">
      <c r="A175" s="32">
        <v>168</v>
      </c>
      <c r="B175" s="26" t="s">
        <v>176</v>
      </c>
      <c r="C175" s="26" t="s">
        <v>177</v>
      </c>
      <c r="D175" s="26" t="s">
        <v>7</v>
      </c>
      <c r="E175" s="27" t="s">
        <v>287</v>
      </c>
      <c r="F175" s="39">
        <v>0.2</v>
      </c>
      <c r="G175" s="29">
        <v>1000</v>
      </c>
      <c r="H175" s="30">
        <v>70</v>
      </c>
      <c r="I175" s="31">
        <f t="shared" si="10"/>
        <v>5.9880000000000004</v>
      </c>
      <c r="J175" s="30">
        <f t="shared" si="9"/>
        <v>83.83</v>
      </c>
      <c r="K175" s="30">
        <f t="shared" si="11"/>
        <v>19.78</v>
      </c>
      <c r="L175" s="30">
        <f t="shared" si="12"/>
        <v>103.61</v>
      </c>
    </row>
    <row r="176" spans="1:12" ht="52.8">
      <c r="A176" s="32">
        <v>169</v>
      </c>
      <c r="B176" s="26" t="s">
        <v>20</v>
      </c>
      <c r="C176" s="26" t="s">
        <v>251</v>
      </c>
      <c r="D176" s="26" t="s">
        <v>7</v>
      </c>
      <c r="E176" s="27" t="s">
        <v>288</v>
      </c>
      <c r="F176" s="28">
        <v>0.2</v>
      </c>
      <c r="G176" s="29">
        <v>960</v>
      </c>
      <c r="H176" s="30">
        <v>54</v>
      </c>
      <c r="I176" s="31">
        <f t="shared" si="10"/>
        <v>5.7489999999999997</v>
      </c>
      <c r="J176" s="30">
        <f t="shared" si="9"/>
        <v>62.09</v>
      </c>
      <c r="K176" s="30">
        <f t="shared" si="11"/>
        <v>14.65</v>
      </c>
      <c r="L176" s="30">
        <f t="shared" si="12"/>
        <v>76.740000000000009</v>
      </c>
    </row>
    <row r="177" spans="1:12" ht="52.8">
      <c r="A177" s="32">
        <v>170</v>
      </c>
      <c r="B177" s="35" t="s">
        <v>20</v>
      </c>
      <c r="C177" s="35" t="s">
        <v>88</v>
      </c>
      <c r="D177" s="35" t="s">
        <v>77</v>
      </c>
      <c r="E177" s="27" t="s">
        <v>201</v>
      </c>
      <c r="F177" s="33">
        <v>0.2</v>
      </c>
      <c r="G177" s="29">
        <v>1365</v>
      </c>
      <c r="H177" s="30">
        <v>48.17</v>
      </c>
      <c r="I177" s="31">
        <f t="shared" si="10"/>
        <v>8.1739999999999995</v>
      </c>
      <c r="J177" s="30">
        <f t="shared" si="9"/>
        <v>78.75</v>
      </c>
      <c r="K177" s="30">
        <f t="shared" si="11"/>
        <v>18.579999999999998</v>
      </c>
      <c r="L177" s="30">
        <f t="shared" si="12"/>
        <v>97.33</v>
      </c>
    </row>
    <row r="178" spans="1:12" ht="52.8">
      <c r="A178" s="32">
        <v>171</v>
      </c>
      <c r="B178" s="35" t="s">
        <v>20</v>
      </c>
      <c r="C178" s="35" t="s">
        <v>88</v>
      </c>
      <c r="D178" s="35" t="s">
        <v>77</v>
      </c>
      <c r="E178" s="27" t="s">
        <v>117</v>
      </c>
      <c r="F178" s="33">
        <v>0.2</v>
      </c>
      <c r="G178" s="29">
        <v>1325</v>
      </c>
      <c r="H178" s="30">
        <v>46.75</v>
      </c>
      <c r="I178" s="31">
        <f t="shared" si="10"/>
        <v>7.9340000000000002</v>
      </c>
      <c r="J178" s="30">
        <f t="shared" si="9"/>
        <v>74.180000000000007</v>
      </c>
      <c r="K178" s="30">
        <f t="shared" si="11"/>
        <v>17.5</v>
      </c>
      <c r="L178" s="30">
        <f t="shared" si="12"/>
        <v>91.68</v>
      </c>
    </row>
    <row r="179" spans="1:12" ht="39.6">
      <c r="A179" s="32">
        <v>172</v>
      </c>
      <c r="B179" s="26" t="s">
        <v>169</v>
      </c>
      <c r="C179" s="26" t="s">
        <v>232</v>
      </c>
      <c r="D179" s="26" t="s">
        <v>77</v>
      </c>
      <c r="E179" s="27" t="s">
        <v>179</v>
      </c>
      <c r="F179" s="39">
        <v>0.2</v>
      </c>
      <c r="G179" s="29">
        <v>1850</v>
      </c>
      <c r="H179" s="30">
        <v>54.5</v>
      </c>
      <c r="I179" s="31">
        <f t="shared" si="10"/>
        <v>11.077999999999999</v>
      </c>
      <c r="J179" s="30">
        <f t="shared" si="9"/>
        <v>120.75</v>
      </c>
      <c r="K179" s="30">
        <f t="shared" si="11"/>
        <v>28.48</v>
      </c>
      <c r="L179" s="30">
        <f t="shared" si="12"/>
        <v>149.22999999999999</v>
      </c>
    </row>
    <row r="180" spans="1:12" ht="39.6">
      <c r="A180" s="32">
        <v>173</v>
      </c>
      <c r="B180" s="26" t="s">
        <v>169</v>
      </c>
      <c r="C180" s="26" t="s">
        <v>232</v>
      </c>
      <c r="D180" s="26" t="s">
        <v>77</v>
      </c>
      <c r="E180" s="27" t="s">
        <v>179</v>
      </c>
      <c r="F180" s="33">
        <v>0.5</v>
      </c>
      <c r="G180" s="29">
        <v>1850</v>
      </c>
      <c r="H180" s="30">
        <v>34</v>
      </c>
      <c r="I180" s="31">
        <f t="shared" si="10"/>
        <v>11.077999999999999</v>
      </c>
      <c r="J180" s="30">
        <f t="shared" si="9"/>
        <v>188.33</v>
      </c>
      <c r="K180" s="30">
        <f t="shared" si="11"/>
        <v>44.43</v>
      </c>
      <c r="L180" s="30">
        <f t="shared" si="12"/>
        <v>232.76000000000002</v>
      </c>
    </row>
    <row r="181" spans="1:12" ht="39.6">
      <c r="A181" s="32">
        <v>174</v>
      </c>
      <c r="B181" s="26" t="s">
        <v>176</v>
      </c>
      <c r="C181" s="26" t="s">
        <v>180</v>
      </c>
      <c r="D181" s="26" t="s">
        <v>9</v>
      </c>
      <c r="E181" s="27" t="s">
        <v>181</v>
      </c>
      <c r="F181" s="39">
        <v>0.2</v>
      </c>
      <c r="G181" s="29">
        <v>1120</v>
      </c>
      <c r="H181" s="30">
        <v>70</v>
      </c>
      <c r="I181" s="31">
        <f t="shared" si="10"/>
        <v>6.7069999999999999</v>
      </c>
      <c r="J181" s="30">
        <f t="shared" si="9"/>
        <v>93.9</v>
      </c>
      <c r="K181" s="30">
        <f t="shared" si="11"/>
        <v>22.15</v>
      </c>
      <c r="L181" s="30">
        <f t="shared" si="12"/>
        <v>116.05000000000001</v>
      </c>
    </row>
    <row r="182" spans="1:12" ht="52.8">
      <c r="A182" s="32">
        <v>175</v>
      </c>
      <c r="B182" s="26" t="s">
        <v>20</v>
      </c>
      <c r="C182" s="26" t="s">
        <v>2</v>
      </c>
      <c r="D182" s="26" t="s">
        <v>10</v>
      </c>
      <c r="E182" s="27" t="s">
        <v>164</v>
      </c>
      <c r="F182" s="33">
        <v>0.2</v>
      </c>
      <c r="G182" s="29">
        <v>1225</v>
      </c>
      <c r="H182" s="30">
        <v>166</v>
      </c>
      <c r="I182" s="31">
        <f t="shared" si="10"/>
        <v>7.335</v>
      </c>
      <c r="J182" s="30">
        <f t="shared" si="9"/>
        <v>243.52</v>
      </c>
      <c r="K182" s="30">
        <f t="shared" si="11"/>
        <v>57.45</v>
      </c>
      <c r="L182" s="30">
        <f t="shared" si="12"/>
        <v>300.97000000000003</v>
      </c>
    </row>
    <row r="183" spans="1:12" ht="52.8">
      <c r="A183" s="32">
        <v>176</v>
      </c>
      <c r="B183" s="26" t="s">
        <v>20</v>
      </c>
      <c r="C183" s="26" t="s">
        <v>2</v>
      </c>
      <c r="D183" s="26" t="s">
        <v>10</v>
      </c>
      <c r="E183" s="27" t="s">
        <v>164</v>
      </c>
      <c r="F183" s="33">
        <v>0.5</v>
      </c>
      <c r="G183" s="29">
        <v>1225</v>
      </c>
      <c r="H183" s="30">
        <v>1</v>
      </c>
      <c r="I183" s="31">
        <f t="shared" si="10"/>
        <v>7.335</v>
      </c>
      <c r="J183" s="30">
        <f t="shared" si="9"/>
        <v>3.67</v>
      </c>
      <c r="K183" s="30">
        <f t="shared" si="11"/>
        <v>0.87</v>
      </c>
      <c r="L183" s="30">
        <f t="shared" si="12"/>
        <v>4.54</v>
      </c>
    </row>
    <row r="184" spans="1:12" ht="52.8">
      <c r="A184" s="32">
        <v>177</v>
      </c>
      <c r="B184" s="26" t="s">
        <v>20</v>
      </c>
      <c r="C184" s="26" t="s">
        <v>2</v>
      </c>
      <c r="D184" s="26" t="s">
        <v>10</v>
      </c>
      <c r="E184" s="27" t="s">
        <v>89</v>
      </c>
      <c r="F184" s="33">
        <v>0.2</v>
      </c>
      <c r="G184" s="29">
        <v>1265</v>
      </c>
      <c r="H184" s="30">
        <v>164.5</v>
      </c>
      <c r="I184" s="31">
        <f t="shared" si="10"/>
        <v>7.5750000000000002</v>
      </c>
      <c r="J184" s="30">
        <f t="shared" si="9"/>
        <v>249.22</v>
      </c>
      <c r="K184" s="30">
        <f t="shared" si="11"/>
        <v>58.79</v>
      </c>
      <c r="L184" s="30">
        <f t="shared" si="12"/>
        <v>308.01</v>
      </c>
    </row>
    <row r="185" spans="1:12" ht="52.8">
      <c r="A185" s="32">
        <v>178</v>
      </c>
      <c r="B185" s="26" t="s">
        <v>20</v>
      </c>
      <c r="C185" s="26" t="s">
        <v>2</v>
      </c>
      <c r="D185" s="26" t="s">
        <v>10</v>
      </c>
      <c r="E185" s="27" t="s">
        <v>89</v>
      </c>
      <c r="F185" s="33">
        <v>0.5</v>
      </c>
      <c r="G185" s="29">
        <v>1265</v>
      </c>
      <c r="H185" s="30">
        <v>2.5</v>
      </c>
      <c r="I185" s="31">
        <f t="shared" si="10"/>
        <v>7.5750000000000002</v>
      </c>
      <c r="J185" s="30">
        <f t="shared" si="9"/>
        <v>9.4700000000000006</v>
      </c>
      <c r="K185" s="30">
        <f t="shared" si="11"/>
        <v>2.23</v>
      </c>
      <c r="L185" s="30">
        <f t="shared" si="12"/>
        <v>11.700000000000001</v>
      </c>
    </row>
    <row r="186" spans="1:12" ht="52.8">
      <c r="A186" s="32">
        <v>179</v>
      </c>
      <c r="B186" s="26" t="s">
        <v>20</v>
      </c>
      <c r="C186" s="26" t="s">
        <v>251</v>
      </c>
      <c r="D186" s="26" t="s">
        <v>9</v>
      </c>
      <c r="E186" s="27" t="s">
        <v>289</v>
      </c>
      <c r="F186" s="28">
        <v>0.2</v>
      </c>
      <c r="G186" s="29">
        <v>1080</v>
      </c>
      <c r="H186" s="30">
        <v>124.5</v>
      </c>
      <c r="I186" s="31">
        <f t="shared" si="10"/>
        <v>6.4669999999999996</v>
      </c>
      <c r="J186" s="30">
        <f t="shared" si="9"/>
        <v>161.03</v>
      </c>
      <c r="K186" s="30">
        <f t="shared" si="11"/>
        <v>37.99</v>
      </c>
      <c r="L186" s="30">
        <f t="shared" si="12"/>
        <v>199.02</v>
      </c>
    </row>
    <row r="187" spans="1:12" ht="52.8">
      <c r="A187" s="32">
        <v>180</v>
      </c>
      <c r="B187" s="35" t="s">
        <v>20</v>
      </c>
      <c r="C187" s="35" t="s">
        <v>88</v>
      </c>
      <c r="D187" s="35" t="s">
        <v>77</v>
      </c>
      <c r="E187" s="27" t="s">
        <v>118</v>
      </c>
      <c r="F187" s="33">
        <v>0.2</v>
      </c>
      <c r="G187" s="29">
        <v>1365</v>
      </c>
      <c r="H187" s="30">
        <v>17.5</v>
      </c>
      <c r="I187" s="31">
        <f t="shared" si="10"/>
        <v>8.1739999999999995</v>
      </c>
      <c r="J187" s="30">
        <f t="shared" si="9"/>
        <v>28.61</v>
      </c>
      <c r="K187" s="30">
        <f t="shared" si="11"/>
        <v>6.75</v>
      </c>
      <c r="L187" s="30">
        <f t="shared" si="12"/>
        <v>35.36</v>
      </c>
    </row>
    <row r="188" spans="1:12" ht="39.6">
      <c r="A188" s="32">
        <v>181</v>
      </c>
      <c r="B188" s="26" t="s">
        <v>143</v>
      </c>
      <c r="C188" s="26" t="s">
        <v>182</v>
      </c>
      <c r="D188" s="26" t="s">
        <v>10</v>
      </c>
      <c r="E188" s="27" t="s">
        <v>290</v>
      </c>
      <c r="F188" s="39">
        <v>0.2</v>
      </c>
      <c r="G188" s="29">
        <v>1260</v>
      </c>
      <c r="H188" s="30">
        <v>60</v>
      </c>
      <c r="I188" s="31">
        <f t="shared" si="10"/>
        <v>7.5449999999999999</v>
      </c>
      <c r="J188" s="30">
        <f t="shared" si="9"/>
        <v>90.54</v>
      </c>
      <c r="K188" s="30">
        <f t="shared" si="11"/>
        <v>21.36</v>
      </c>
      <c r="L188" s="30">
        <f t="shared" si="12"/>
        <v>111.9</v>
      </c>
    </row>
    <row r="189" spans="1:12" ht="52.8">
      <c r="A189" s="32">
        <v>182</v>
      </c>
      <c r="B189" s="26" t="s">
        <v>20</v>
      </c>
      <c r="C189" s="26" t="s">
        <v>3</v>
      </c>
      <c r="D189" s="26" t="s">
        <v>9</v>
      </c>
      <c r="E189" s="27" t="s">
        <v>80</v>
      </c>
      <c r="F189" s="34">
        <v>0.2</v>
      </c>
      <c r="G189" s="29">
        <v>1120</v>
      </c>
      <c r="H189" s="30">
        <v>33</v>
      </c>
      <c r="I189" s="31">
        <f t="shared" si="10"/>
        <v>6.7069999999999999</v>
      </c>
      <c r="J189" s="30">
        <f t="shared" si="9"/>
        <v>44.27</v>
      </c>
      <c r="K189" s="30">
        <f t="shared" si="11"/>
        <v>10.44</v>
      </c>
      <c r="L189" s="30">
        <f t="shared" si="12"/>
        <v>54.71</v>
      </c>
    </row>
    <row r="190" spans="1:12" ht="52.8">
      <c r="A190" s="32">
        <v>183</v>
      </c>
      <c r="B190" s="26" t="s">
        <v>20</v>
      </c>
      <c r="C190" s="26" t="s">
        <v>2</v>
      </c>
      <c r="D190" s="26" t="s">
        <v>7</v>
      </c>
      <c r="E190" s="27" t="s">
        <v>291</v>
      </c>
      <c r="F190" s="33">
        <v>0.2</v>
      </c>
      <c r="G190" s="29">
        <v>960</v>
      </c>
      <c r="H190" s="30">
        <v>11</v>
      </c>
      <c r="I190" s="31">
        <f t="shared" si="10"/>
        <v>5.7489999999999997</v>
      </c>
      <c r="J190" s="30">
        <f t="shared" si="9"/>
        <v>12.65</v>
      </c>
      <c r="K190" s="30">
        <f t="shared" si="11"/>
        <v>2.98</v>
      </c>
      <c r="L190" s="30">
        <f t="shared" si="12"/>
        <v>15.63</v>
      </c>
    </row>
    <row r="191" spans="1:12" ht="52.8">
      <c r="A191" s="32">
        <v>184</v>
      </c>
      <c r="B191" s="26" t="s">
        <v>20</v>
      </c>
      <c r="C191" s="26" t="s">
        <v>251</v>
      </c>
      <c r="D191" s="26" t="s">
        <v>7</v>
      </c>
      <c r="E191" s="27" t="s">
        <v>292</v>
      </c>
      <c r="F191" s="28">
        <v>0.2</v>
      </c>
      <c r="G191" s="29">
        <v>960</v>
      </c>
      <c r="H191" s="30">
        <v>63.5</v>
      </c>
      <c r="I191" s="31">
        <f t="shared" si="10"/>
        <v>5.7489999999999997</v>
      </c>
      <c r="J191" s="30">
        <f t="shared" si="9"/>
        <v>73.010000000000005</v>
      </c>
      <c r="K191" s="30">
        <f t="shared" si="11"/>
        <v>17.22</v>
      </c>
      <c r="L191" s="30">
        <f t="shared" si="12"/>
        <v>90.23</v>
      </c>
    </row>
    <row r="192" spans="1:12" ht="66">
      <c r="A192" s="32">
        <v>185</v>
      </c>
      <c r="B192" s="26" t="s">
        <v>20</v>
      </c>
      <c r="C192" s="26" t="s">
        <v>3</v>
      </c>
      <c r="D192" s="26" t="s">
        <v>12</v>
      </c>
      <c r="E192" s="27" t="s">
        <v>37</v>
      </c>
      <c r="F192" s="34">
        <v>0.5</v>
      </c>
      <c r="G192" s="29">
        <v>1245</v>
      </c>
      <c r="H192" s="30">
        <v>7.5</v>
      </c>
      <c r="I192" s="31">
        <f t="shared" si="10"/>
        <v>7.4550000000000001</v>
      </c>
      <c r="J192" s="30">
        <f t="shared" si="9"/>
        <v>27.96</v>
      </c>
      <c r="K192" s="30">
        <f t="shared" si="11"/>
        <v>6.6</v>
      </c>
      <c r="L192" s="30">
        <f t="shared" si="12"/>
        <v>34.56</v>
      </c>
    </row>
    <row r="193" spans="1:12" ht="66">
      <c r="A193" s="32">
        <v>186</v>
      </c>
      <c r="B193" s="26" t="s">
        <v>20</v>
      </c>
      <c r="C193" s="26" t="s">
        <v>3</v>
      </c>
      <c r="D193" s="26" t="s">
        <v>12</v>
      </c>
      <c r="E193" s="27" t="s">
        <v>37</v>
      </c>
      <c r="F193" s="34">
        <v>0.2</v>
      </c>
      <c r="G193" s="29">
        <v>1245</v>
      </c>
      <c r="H193" s="30">
        <v>213.5</v>
      </c>
      <c r="I193" s="31">
        <f t="shared" si="10"/>
        <v>7.4550000000000001</v>
      </c>
      <c r="J193" s="30">
        <f t="shared" si="9"/>
        <v>318.33</v>
      </c>
      <c r="K193" s="30">
        <f t="shared" si="11"/>
        <v>75.09</v>
      </c>
      <c r="L193" s="30">
        <f t="shared" si="12"/>
        <v>393.41999999999996</v>
      </c>
    </row>
    <row r="194" spans="1:12" ht="52.8">
      <c r="A194" s="32">
        <v>187</v>
      </c>
      <c r="B194" s="26" t="s">
        <v>20</v>
      </c>
      <c r="C194" s="26" t="s">
        <v>4</v>
      </c>
      <c r="D194" s="26" t="s">
        <v>9</v>
      </c>
      <c r="E194" s="27" t="s">
        <v>138</v>
      </c>
      <c r="F194" s="37">
        <v>0.2</v>
      </c>
      <c r="G194" s="29">
        <v>1100</v>
      </c>
      <c r="H194" s="30">
        <v>143</v>
      </c>
      <c r="I194" s="31">
        <f t="shared" si="10"/>
        <v>6.5869999999999997</v>
      </c>
      <c r="J194" s="30">
        <f t="shared" si="9"/>
        <v>188.39</v>
      </c>
      <c r="K194" s="30">
        <f t="shared" si="11"/>
        <v>44.44</v>
      </c>
      <c r="L194" s="30">
        <f t="shared" si="12"/>
        <v>232.82999999999998</v>
      </c>
    </row>
    <row r="195" spans="1:12" ht="66">
      <c r="A195" s="32">
        <v>188</v>
      </c>
      <c r="B195" s="26" t="s">
        <v>20</v>
      </c>
      <c r="C195" s="26" t="s">
        <v>4</v>
      </c>
      <c r="D195" s="26" t="s">
        <v>12</v>
      </c>
      <c r="E195" s="27" t="s">
        <v>139</v>
      </c>
      <c r="F195" s="37">
        <v>0.2</v>
      </c>
      <c r="G195" s="29">
        <v>1285</v>
      </c>
      <c r="H195" s="30">
        <v>42.67</v>
      </c>
      <c r="I195" s="31">
        <f t="shared" si="10"/>
        <v>7.6950000000000003</v>
      </c>
      <c r="J195" s="30">
        <f t="shared" si="9"/>
        <v>65.67</v>
      </c>
      <c r="K195" s="30">
        <f t="shared" si="11"/>
        <v>15.49</v>
      </c>
      <c r="L195" s="30">
        <f t="shared" si="12"/>
        <v>81.16</v>
      </c>
    </row>
    <row r="196" spans="1:12" ht="66">
      <c r="A196" s="32">
        <v>189</v>
      </c>
      <c r="B196" s="26" t="s">
        <v>20</v>
      </c>
      <c r="C196" s="26" t="s">
        <v>4</v>
      </c>
      <c r="D196" s="26" t="s">
        <v>12</v>
      </c>
      <c r="E196" s="27" t="s">
        <v>139</v>
      </c>
      <c r="F196" s="38">
        <v>0.5</v>
      </c>
      <c r="G196" s="29">
        <v>1285</v>
      </c>
      <c r="H196" s="30">
        <v>0.33</v>
      </c>
      <c r="I196" s="31">
        <f t="shared" si="10"/>
        <v>7.6950000000000003</v>
      </c>
      <c r="J196" s="30">
        <f t="shared" si="9"/>
        <v>1.27</v>
      </c>
      <c r="K196" s="30">
        <f t="shared" si="11"/>
        <v>0.3</v>
      </c>
      <c r="L196" s="30">
        <f t="shared" si="12"/>
        <v>1.57</v>
      </c>
    </row>
    <row r="197" spans="1:12" ht="52.8">
      <c r="A197" s="32">
        <v>190</v>
      </c>
      <c r="B197" s="26" t="s">
        <v>20</v>
      </c>
      <c r="C197" s="26" t="s">
        <v>4</v>
      </c>
      <c r="D197" s="26" t="s">
        <v>11</v>
      </c>
      <c r="E197" s="27" t="s">
        <v>39</v>
      </c>
      <c r="F197" s="37">
        <v>0.2</v>
      </c>
      <c r="G197" s="29">
        <v>1215</v>
      </c>
      <c r="H197" s="30">
        <v>22</v>
      </c>
      <c r="I197" s="31">
        <f t="shared" si="10"/>
        <v>7.2750000000000004</v>
      </c>
      <c r="J197" s="30">
        <f t="shared" si="9"/>
        <v>32.01</v>
      </c>
      <c r="K197" s="30">
        <f t="shared" si="11"/>
        <v>7.55</v>
      </c>
      <c r="L197" s="30">
        <f t="shared" si="12"/>
        <v>39.559999999999995</v>
      </c>
    </row>
    <row r="198" spans="1:12" ht="52.8">
      <c r="A198" s="32">
        <v>191</v>
      </c>
      <c r="B198" s="26" t="s">
        <v>20</v>
      </c>
      <c r="C198" s="26" t="s">
        <v>4</v>
      </c>
      <c r="D198" s="26" t="s">
        <v>11</v>
      </c>
      <c r="E198" s="27" t="s">
        <v>38</v>
      </c>
      <c r="F198" s="37">
        <v>0.2</v>
      </c>
      <c r="G198" s="29">
        <v>1215</v>
      </c>
      <c r="H198" s="30">
        <v>110</v>
      </c>
      <c r="I198" s="31">
        <f t="shared" si="10"/>
        <v>7.2750000000000004</v>
      </c>
      <c r="J198" s="30">
        <f t="shared" si="9"/>
        <v>160.05000000000001</v>
      </c>
      <c r="K198" s="30">
        <f t="shared" si="11"/>
        <v>37.76</v>
      </c>
      <c r="L198" s="30">
        <f t="shared" si="12"/>
        <v>197.81</v>
      </c>
    </row>
    <row r="199" spans="1:12" ht="52.8">
      <c r="A199" s="32">
        <v>192</v>
      </c>
      <c r="B199" s="26" t="s">
        <v>20</v>
      </c>
      <c r="C199" s="26" t="s">
        <v>95</v>
      </c>
      <c r="D199" s="26" t="s">
        <v>100</v>
      </c>
      <c r="E199" s="27" t="s">
        <v>105</v>
      </c>
      <c r="F199" s="33">
        <v>0.2</v>
      </c>
      <c r="G199" s="29">
        <v>1380</v>
      </c>
      <c r="H199" s="30">
        <v>46</v>
      </c>
      <c r="I199" s="31">
        <f t="shared" si="10"/>
        <v>8.2629999999999999</v>
      </c>
      <c r="J199" s="30">
        <f t="shared" si="9"/>
        <v>76.02</v>
      </c>
      <c r="K199" s="30">
        <f t="shared" si="11"/>
        <v>17.93</v>
      </c>
      <c r="L199" s="30">
        <f t="shared" si="12"/>
        <v>93.949999999999989</v>
      </c>
    </row>
    <row r="200" spans="1:12" ht="52.8">
      <c r="A200" s="32">
        <v>193</v>
      </c>
      <c r="B200" s="26" t="s">
        <v>20</v>
      </c>
      <c r="C200" s="26" t="s">
        <v>2</v>
      </c>
      <c r="D200" s="26" t="s">
        <v>13</v>
      </c>
      <c r="E200" s="27" t="s">
        <v>125</v>
      </c>
      <c r="F200" s="33">
        <v>0.2</v>
      </c>
      <c r="G200" s="29">
        <v>1530</v>
      </c>
      <c r="H200" s="30">
        <v>163</v>
      </c>
      <c r="I200" s="31">
        <f t="shared" si="10"/>
        <v>9.1620000000000008</v>
      </c>
      <c r="J200" s="30">
        <f t="shared" ref="J200:J263" si="13">ROUND(I200*H200*F200,2)</f>
        <v>298.68</v>
      </c>
      <c r="K200" s="30">
        <f t="shared" si="11"/>
        <v>70.459999999999994</v>
      </c>
      <c r="L200" s="30">
        <f t="shared" si="12"/>
        <v>369.14</v>
      </c>
    </row>
    <row r="201" spans="1:12" ht="52.8">
      <c r="A201" s="32">
        <v>194</v>
      </c>
      <c r="B201" s="26" t="s">
        <v>20</v>
      </c>
      <c r="C201" s="26" t="s">
        <v>251</v>
      </c>
      <c r="D201" s="26" t="s">
        <v>9</v>
      </c>
      <c r="E201" s="27" t="s">
        <v>293</v>
      </c>
      <c r="F201" s="28">
        <v>0.2</v>
      </c>
      <c r="G201" s="29">
        <v>1120</v>
      </c>
      <c r="H201" s="30">
        <v>172.5</v>
      </c>
      <c r="I201" s="31">
        <f t="shared" ref="I201:I264" si="14">ROUND(G201/167,3)</f>
        <v>6.7069999999999999</v>
      </c>
      <c r="J201" s="30">
        <f t="shared" si="13"/>
        <v>231.39</v>
      </c>
      <c r="K201" s="30">
        <f t="shared" ref="K201:K264" si="15">ROUND(J201*0.2359,2)</f>
        <v>54.58</v>
      </c>
      <c r="L201" s="30">
        <f t="shared" ref="L201:L264" si="16">J201+K201</f>
        <v>285.96999999999997</v>
      </c>
    </row>
    <row r="202" spans="1:12" ht="52.8">
      <c r="A202" s="32">
        <v>195</v>
      </c>
      <c r="B202" s="26" t="s">
        <v>20</v>
      </c>
      <c r="C202" s="26" t="s">
        <v>95</v>
      </c>
      <c r="D202" s="26" t="s">
        <v>96</v>
      </c>
      <c r="E202" s="27" t="s">
        <v>106</v>
      </c>
      <c r="F202" s="33">
        <v>0.2</v>
      </c>
      <c r="G202" s="29">
        <v>1600</v>
      </c>
      <c r="H202" s="30">
        <v>36</v>
      </c>
      <c r="I202" s="31">
        <f t="shared" si="14"/>
        <v>9.5809999999999995</v>
      </c>
      <c r="J202" s="30">
        <f t="shared" si="13"/>
        <v>68.98</v>
      </c>
      <c r="K202" s="30">
        <f t="shared" si="15"/>
        <v>16.27</v>
      </c>
      <c r="L202" s="30">
        <f t="shared" si="16"/>
        <v>85.25</v>
      </c>
    </row>
    <row r="203" spans="1:12" ht="39.6">
      <c r="A203" s="32">
        <v>196</v>
      </c>
      <c r="B203" s="26" t="s">
        <v>143</v>
      </c>
      <c r="C203" s="26" t="s">
        <v>283</v>
      </c>
      <c r="D203" s="26" t="s">
        <v>7</v>
      </c>
      <c r="E203" s="27" t="s">
        <v>294</v>
      </c>
      <c r="F203" s="33">
        <v>0.2</v>
      </c>
      <c r="G203" s="29">
        <v>980</v>
      </c>
      <c r="H203" s="30">
        <v>66</v>
      </c>
      <c r="I203" s="31">
        <f t="shared" si="14"/>
        <v>5.8680000000000003</v>
      </c>
      <c r="J203" s="30">
        <f t="shared" si="13"/>
        <v>77.459999999999994</v>
      </c>
      <c r="K203" s="30">
        <f t="shared" si="15"/>
        <v>18.27</v>
      </c>
      <c r="L203" s="30">
        <f t="shared" si="16"/>
        <v>95.72999999999999</v>
      </c>
    </row>
    <row r="204" spans="1:12" ht="52.8">
      <c r="A204" s="32">
        <v>197</v>
      </c>
      <c r="B204" s="26" t="s">
        <v>20</v>
      </c>
      <c r="C204" s="26" t="s">
        <v>4</v>
      </c>
      <c r="D204" s="26" t="s">
        <v>7</v>
      </c>
      <c r="E204" s="27" t="s">
        <v>40</v>
      </c>
      <c r="F204" s="37">
        <v>0.2</v>
      </c>
      <c r="G204" s="29">
        <v>960</v>
      </c>
      <c r="H204" s="30">
        <v>110</v>
      </c>
      <c r="I204" s="31">
        <f t="shared" si="14"/>
        <v>5.7489999999999997</v>
      </c>
      <c r="J204" s="30">
        <f t="shared" si="13"/>
        <v>126.48</v>
      </c>
      <c r="K204" s="30">
        <f t="shared" si="15"/>
        <v>29.84</v>
      </c>
      <c r="L204" s="30">
        <f t="shared" si="16"/>
        <v>156.32</v>
      </c>
    </row>
    <row r="205" spans="1:12" ht="52.8">
      <c r="A205" s="32">
        <v>198</v>
      </c>
      <c r="B205" s="26" t="s">
        <v>20</v>
      </c>
      <c r="C205" s="26" t="s">
        <v>2</v>
      </c>
      <c r="D205" s="26" t="s">
        <v>7</v>
      </c>
      <c r="E205" s="27" t="s">
        <v>41</v>
      </c>
      <c r="F205" s="33">
        <v>0.2</v>
      </c>
      <c r="G205" s="29">
        <v>980</v>
      </c>
      <c r="H205" s="30">
        <v>175.5</v>
      </c>
      <c r="I205" s="31">
        <f t="shared" si="14"/>
        <v>5.8680000000000003</v>
      </c>
      <c r="J205" s="30">
        <f t="shared" si="13"/>
        <v>205.97</v>
      </c>
      <c r="K205" s="30">
        <f t="shared" si="15"/>
        <v>48.59</v>
      </c>
      <c r="L205" s="30">
        <f t="shared" si="16"/>
        <v>254.56</v>
      </c>
    </row>
    <row r="206" spans="1:12" ht="52.8">
      <c r="A206" s="32">
        <v>199</v>
      </c>
      <c r="B206" s="26" t="s">
        <v>20</v>
      </c>
      <c r="C206" s="26" t="s">
        <v>2</v>
      </c>
      <c r="D206" s="26" t="s">
        <v>7</v>
      </c>
      <c r="E206" s="27" t="s">
        <v>41</v>
      </c>
      <c r="F206" s="33">
        <v>0.5</v>
      </c>
      <c r="G206" s="29">
        <v>980</v>
      </c>
      <c r="H206" s="30">
        <v>0.5</v>
      </c>
      <c r="I206" s="31">
        <f t="shared" si="14"/>
        <v>5.8680000000000003</v>
      </c>
      <c r="J206" s="30">
        <f t="shared" si="13"/>
        <v>1.47</v>
      </c>
      <c r="K206" s="30">
        <f t="shared" si="15"/>
        <v>0.35</v>
      </c>
      <c r="L206" s="30">
        <f t="shared" si="16"/>
        <v>1.8199999999999998</v>
      </c>
    </row>
    <row r="207" spans="1:12" ht="39.6">
      <c r="A207" s="32">
        <v>200</v>
      </c>
      <c r="B207" s="26" t="s">
        <v>176</v>
      </c>
      <c r="C207" s="26" t="s">
        <v>295</v>
      </c>
      <c r="D207" s="26" t="s">
        <v>77</v>
      </c>
      <c r="E207" s="27" t="s">
        <v>296</v>
      </c>
      <c r="F207" s="39">
        <v>0.2</v>
      </c>
      <c r="G207" s="29">
        <v>1375</v>
      </c>
      <c r="H207" s="30">
        <v>70</v>
      </c>
      <c r="I207" s="31">
        <f t="shared" si="14"/>
        <v>8.234</v>
      </c>
      <c r="J207" s="30">
        <f t="shared" si="13"/>
        <v>115.28</v>
      </c>
      <c r="K207" s="30">
        <f t="shared" si="15"/>
        <v>27.19</v>
      </c>
      <c r="L207" s="30">
        <f t="shared" si="16"/>
        <v>142.47</v>
      </c>
    </row>
    <row r="208" spans="1:12" ht="52.8">
      <c r="A208" s="32">
        <v>201</v>
      </c>
      <c r="B208" s="26" t="s">
        <v>20</v>
      </c>
      <c r="C208" s="26" t="s">
        <v>251</v>
      </c>
      <c r="D208" s="26" t="s">
        <v>10</v>
      </c>
      <c r="E208" s="27" t="s">
        <v>297</v>
      </c>
      <c r="F208" s="28">
        <v>0.2</v>
      </c>
      <c r="G208" s="29">
        <v>1225</v>
      </c>
      <c r="H208" s="30">
        <v>14.5</v>
      </c>
      <c r="I208" s="31">
        <f t="shared" si="14"/>
        <v>7.335</v>
      </c>
      <c r="J208" s="30">
        <f t="shared" si="13"/>
        <v>21.27</v>
      </c>
      <c r="K208" s="30">
        <f t="shared" si="15"/>
        <v>5.0199999999999996</v>
      </c>
      <c r="L208" s="30">
        <f t="shared" si="16"/>
        <v>26.29</v>
      </c>
    </row>
    <row r="209" spans="1:12" ht="52.8">
      <c r="A209" s="32">
        <v>202</v>
      </c>
      <c r="B209" s="26" t="s">
        <v>20</v>
      </c>
      <c r="C209" s="26" t="s">
        <v>95</v>
      </c>
      <c r="D209" s="26" t="s">
        <v>200</v>
      </c>
      <c r="E209" s="27" t="s">
        <v>107</v>
      </c>
      <c r="F209" s="33">
        <v>0.2</v>
      </c>
      <c r="G209" s="29">
        <v>2065</v>
      </c>
      <c r="H209" s="30">
        <v>24</v>
      </c>
      <c r="I209" s="31">
        <f t="shared" si="14"/>
        <v>12.365</v>
      </c>
      <c r="J209" s="30">
        <f t="shared" si="13"/>
        <v>59.35</v>
      </c>
      <c r="K209" s="30">
        <f t="shared" si="15"/>
        <v>14</v>
      </c>
      <c r="L209" s="30">
        <f t="shared" si="16"/>
        <v>73.349999999999994</v>
      </c>
    </row>
    <row r="210" spans="1:12" ht="52.8">
      <c r="A210" s="32">
        <v>203</v>
      </c>
      <c r="B210" s="26" t="s">
        <v>20</v>
      </c>
      <c r="C210" s="26" t="s">
        <v>4</v>
      </c>
      <c r="D210" s="26" t="s">
        <v>9</v>
      </c>
      <c r="E210" s="27" t="s">
        <v>298</v>
      </c>
      <c r="F210" s="37">
        <v>0.2</v>
      </c>
      <c r="G210" s="29">
        <v>1060</v>
      </c>
      <c r="H210" s="30">
        <v>129.5</v>
      </c>
      <c r="I210" s="31">
        <f t="shared" si="14"/>
        <v>6.3470000000000004</v>
      </c>
      <c r="J210" s="30">
        <f t="shared" si="13"/>
        <v>164.39</v>
      </c>
      <c r="K210" s="30">
        <f t="shared" si="15"/>
        <v>38.78</v>
      </c>
      <c r="L210" s="30">
        <f t="shared" si="16"/>
        <v>203.17</v>
      </c>
    </row>
    <row r="211" spans="1:12" ht="52.8">
      <c r="A211" s="32">
        <v>204</v>
      </c>
      <c r="B211" s="26" t="s">
        <v>20</v>
      </c>
      <c r="C211" s="26" t="s">
        <v>4</v>
      </c>
      <c r="D211" s="26" t="s">
        <v>9</v>
      </c>
      <c r="E211" s="27" t="s">
        <v>140</v>
      </c>
      <c r="F211" s="37">
        <v>0.2</v>
      </c>
      <c r="G211" s="29">
        <v>1060</v>
      </c>
      <c r="H211" s="30">
        <v>153</v>
      </c>
      <c r="I211" s="31">
        <f t="shared" si="14"/>
        <v>6.3470000000000004</v>
      </c>
      <c r="J211" s="30">
        <f t="shared" si="13"/>
        <v>194.22</v>
      </c>
      <c r="K211" s="30">
        <f t="shared" si="15"/>
        <v>45.82</v>
      </c>
      <c r="L211" s="30">
        <f t="shared" si="16"/>
        <v>240.04</v>
      </c>
    </row>
    <row r="212" spans="1:12" ht="52.8">
      <c r="A212" s="32">
        <v>205</v>
      </c>
      <c r="B212" s="26" t="s">
        <v>20</v>
      </c>
      <c r="C212" s="26" t="s">
        <v>4</v>
      </c>
      <c r="D212" s="26" t="s">
        <v>10</v>
      </c>
      <c r="E212" s="27" t="s">
        <v>74</v>
      </c>
      <c r="F212" s="37">
        <v>0.2</v>
      </c>
      <c r="G212" s="29">
        <v>1205</v>
      </c>
      <c r="H212" s="30">
        <v>108.92</v>
      </c>
      <c r="I212" s="31">
        <f t="shared" si="14"/>
        <v>7.2160000000000002</v>
      </c>
      <c r="J212" s="30">
        <f t="shared" si="13"/>
        <v>157.19</v>
      </c>
      <c r="K212" s="30">
        <f t="shared" si="15"/>
        <v>37.08</v>
      </c>
      <c r="L212" s="30">
        <f t="shared" si="16"/>
        <v>194.26999999999998</v>
      </c>
    </row>
    <row r="213" spans="1:12" ht="52.8">
      <c r="A213" s="32">
        <v>206</v>
      </c>
      <c r="B213" s="26" t="s">
        <v>20</v>
      </c>
      <c r="C213" s="26" t="s">
        <v>4</v>
      </c>
      <c r="D213" s="26" t="s">
        <v>10</v>
      </c>
      <c r="E213" s="27" t="s">
        <v>74</v>
      </c>
      <c r="F213" s="38">
        <v>0.5</v>
      </c>
      <c r="G213" s="29">
        <v>1205</v>
      </c>
      <c r="H213" s="30">
        <v>1.083</v>
      </c>
      <c r="I213" s="31">
        <f t="shared" si="14"/>
        <v>7.2160000000000002</v>
      </c>
      <c r="J213" s="30">
        <f t="shared" si="13"/>
        <v>3.91</v>
      </c>
      <c r="K213" s="30">
        <f t="shared" si="15"/>
        <v>0.92</v>
      </c>
      <c r="L213" s="30">
        <f t="shared" si="16"/>
        <v>4.83</v>
      </c>
    </row>
    <row r="214" spans="1:12" ht="39.6">
      <c r="A214" s="32">
        <v>207</v>
      </c>
      <c r="B214" s="26" t="s">
        <v>169</v>
      </c>
      <c r="C214" s="26" t="s">
        <v>232</v>
      </c>
      <c r="D214" s="26" t="s">
        <v>9</v>
      </c>
      <c r="E214" s="27" t="s">
        <v>184</v>
      </c>
      <c r="F214" s="39">
        <v>0.2</v>
      </c>
      <c r="G214" s="29">
        <v>1464.48</v>
      </c>
      <c r="H214" s="30">
        <v>143</v>
      </c>
      <c r="I214" s="31">
        <f t="shared" si="14"/>
        <v>8.7690000000000001</v>
      </c>
      <c r="J214" s="30">
        <f t="shared" si="13"/>
        <v>250.79</v>
      </c>
      <c r="K214" s="30">
        <f t="shared" si="15"/>
        <v>59.16</v>
      </c>
      <c r="L214" s="30">
        <f t="shared" si="16"/>
        <v>309.95</v>
      </c>
    </row>
    <row r="215" spans="1:12" ht="39.6">
      <c r="A215" s="32">
        <v>208</v>
      </c>
      <c r="B215" s="26" t="s">
        <v>169</v>
      </c>
      <c r="C215" s="26" t="s">
        <v>232</v>
      </c>
      <c r="D215" s="26" t="s">
        <v>9</v>
      </c>
      <c r="E215" s="27" t="s">
        <v>184</v>
      </c>
      <c r="F215" s="33">
        <v>0.5</v>
      </c>
      <c r="G215" s="29">
        <v>1464.48</v>
      </c>
      <c r="H215" s="30">
        <v>93</v>
      </c>
      <c r="I215" s="31">
        <f t="shared" si="14"/>
        <v>8.7690000000000001</v>
      </c>
      <c r="J215" s="30">
        <f t="shared" si="13"/>
        <v>407.76</v>
      </c>
      <c r="K215" s="30">
        <f t="shared" si="15"/>
        <v>96.19</v>
      </c>
      <c r="L215" s="30">
        <f t="shared" si="16"/>
        <v>503.95</v>
      </c>
    </row>
    <row r="216" spans="1:12" ht="52.8">
      <c r="A216" s="32">
        <v>209</v>
      </c>
      <c r="B216" s="26" t="s">
        <v>20</v>
      </c>
      <c r="C216" s="26" t="s">
        <v>251</v>
      </c>
      <c r="D216" s="26" t="s">
        <v>9</v>
      </c>
      <c r="E216" s="27" t="s">
        <v>299</v>
      </c>
      <c r="F216" s="28">
        <v>0.2</v>
      </c>
      <c r="G216" s="29">
        <v>1120</v>
      </c>
      <c r="H216" s="30">
        <v>2.5</v>
      </c>
      <c r="I216" s="31">
        <f t="shared" si="14"/>
        <v>6.7069999999999999</v>
      </c>
      <c r="J216" s="30">
        <f t="shared" si="13"/>
        <v>3.35</v>
      </c>
      <c r="K216" s="30">
        <f t="shared" si="15"/>
        <v>0.79</v>
      </c>
      <c r="L216" s="30">
        <f t="shared" si="16"/>
        <v>4.1400000000000006</v>
      </c>
    </row>
    <row r="217" spans="1:12" ht="52.8">
      <c r="A217" s="32">
        <v>210</v>
      </c>
      <c r="B217" s="35" t="s">
        <v>20</v>
      </c>
      <c r="C217" s="35" t="s">
        <v>1</v>
      </c>
      <c r="D217" s="35" t="s">
        <v>9</v>
      </c>
      <c r="E217" s="27" t="s">
        <v>126</v>
      </c>
      <c r="F217" s="36">
        <v>0.2</v>
      </c>
      <c r="G217" s="29">
        <v>1120</v>
      </c>
      <c r="H217" s="30">
        <v>168.42</v>
      </c>
      <c r="I217" s="31">
        <f t="shared" si="14"/>
        <v>6.7069999999999999</v>
      </c>
      <c r="J217" s="30">
        <f t="shared" si="13"/>
        <v>225.92</v>
      </c>
      <c r="K217" s="30">
        <f t="shared" si="15"/>
        <v>53.29</v>
      </c>
      <c r="L217" s="30">
        <f t="shared" si="16"/>
        <v>279.20999999999998</v>
      </c>
    </row>
    <row r="218" spans="1:12" ht="52.8">
      <c r="A218" s="32">
        <v>211</v>
      </c>
      <c r="B218" s="35" t="s">
        <v>20</v>
      </c>
      <c r="C218" s="35" t="s">
        <v>1</v>
      </c>
      <c r="D218" s="35" t="s">
        <v>9</v>
      </c>
      <c r="E218" s="27" t="s">
        <v>126</v>
      </c>
      <c r="F218" s="36">
        <v>0.5</v>
      </c>
      <c r="G218" s="29">
        <v>1120</v>
      </c>
      <c r="H218" s="30">
        <v>1.58</v>
      </c>
      <c r="I218" s="31">
        <f t="shared" si="14"/>
        <v>6.7069999999999999</v>
      </c>
      <c r="J218" s="30">
        <f t="shared" si="13"/>
        <v>5.3</v>
      </c>
      <c r="K218" s="30">
        <f t="shared" si="15"/>
        <v>1.25</v>
      </c>
      <c r="L218" s="30">
        <f t="shared" si="16"/>
        <v>6.55</v>
      </c>
    </row>
    <row r="219" spans="1:12" ht="52.8">
      <c r="A219" s="32">
        <v>212</v>
      </c>
      <c r="B219" s="26" t="s">
        <v>20</v>
      </c>
      <c r="C219" s="26" t="s">
        <v>3</v>
      </c>
      <c r="D219" s="26" t="s">
        <v>7</v>
      </c>
      <c r="E219" s="27" t="s">
        <v>219</v>
      </c>
      <c r="F219" s="34">
        <v>0.5</v>
      </c>
      <c r="G219" s="29">
        <v>960</v>
      </c>
      <c r="H219" s="30">
        <v>0.5</v>
      </c>
      <c r="I219" s="31">
        <f t="shared" si="14"/>
        <v>5.7489999999999997</v>
      </c>
      <c r="J219" s="30">
        <f t="shared" si="13"/>
        <v>1.44</v>
      </c>
      <c r="K219" s="30">
        <f t="shared" si="15"/>
        <v>0.34</v>
      </c>
      <c r="L219" s="30">
        <f t="shared" si="16"/>
        <v>1.78</v>
      </c>
    </row>
    <row r="220" spans="1:12" ht="52.8">
      <c r="A220" s="32">
        <v>213</v>
      </c>
      <c r="B220" s="26" t="s">
        <v>20</v>
      </c>
      <c r="C220" s="26" t="s">
        <v>3</v>
      </c>
      <c r="D220" s="26" t="s">
        <v>7</v>
      </c>
      <c r="E220" s="27" t="s">
        <v>219</v>
      </c>
      <c r="F220" s="34">
        <v>0.2</v>
      </c>
      <c r="G220" s="29">
        <v>960</v>
      </c>
      <c r="H220" s="30">
        <v>94.5</v>
      </c>
      <c r="I220" s="31">
        <f t="shared" si="14"/>
        <v>5.7489999999999997</v>
      </c>
      <c r="J220" s="30">
        <f t="shared" si="13"/>
        <v>108.66</v>
      </c>
      <c r="K220" s="30">
        <f t="shared" si="15"/>
        <v>25.63</v>
      </c>
      <c r="L220" s="30">
        <f t="shared" si="16"/>
        <v>134.29</v>
      </c>
    </row>
    <row r="221" spans="1:12" ht="52.8">
      <c r="A221" s="32">
        <v>214</v>
      </c>
      <c r="B221" s="26" t="s">
        <v>20</v>
      </c>
      <c r="C221" s="26" t="s">
        <v>102</v>
      </c>
      <c r="D221" s="26" t="s">
        <v>103</v>
      </c>
      <c r="E221" s="27" t="s">
        <v>108</v>
      </c>
      <c r="F221" s="33">
        <v>0.2</v>
      </c>
      <c r="G221" s="29">
        <v>1620</v>
      </c>
      <c r="H221" s="30">
        <v>60</v>
      </c>
      <c r="I221" s="31">
        <f t="shared" si="14"/>
        <v>9.7010000000000005</v>
      </c>
      <c r="J221" s="30">
        <f t="shared" si="13"/>
        <v>116.41</v>
      </c>
      <c r="K221" s="30">
        <f t="shared" si="15"/>
        <v>27.46</v>
      </c>
      <c r="L221" s="30">
        <f t="shared" si="16"/>
        <v>143.87</v>
      </c>
    </row>
    <row r="222" spans="1:12" ht="52.8">
      <c r="A222" s="32">
        <v>215</v>
      </c>
      <c r="B222" s="26" t="s">
        <v>20</v>
      </c>
      <c r="C222" s="26" t="s">
        <v>3</v>
      </c>
      <c r="D222" s="26" t="s">
        <v>7</v>
      </c>
      <c r="E222" s="27" t="s">
        <v>154</v>
      </c>
      <c r="F222" s="34">
        <v>0.5</v>
      </c>
      <c r="G222" s="29">
        <v>960</v>
      </c>
      <c r="H222" s="30">
        <v>1</v>
      </c>
      <c r="I222" s="31">
        <f t="shared" si="14"/>
        <v>5.7489999999999997</v>
      </c>
      <c r="J222" s="30">
        <f t="shared" si="13"/>
        <v>2.87</v>
      </c>
      <c r="K222" s="30">
        <f t="shared" si="15"/>
        <v>0.68</v>
      </c>
      <c r="L222" s="30">
        <f t="shared" si="16"/>
        <v>3.5500000000000003</v>
      </c>
    </row>
    <row r="223" spans="1:12" ht="52.8">
      <c r="A223" s="32">
        <v>216</v>
      </c>
      <c r="B223" s="26" t="s">
        <v>20</v>
      </c>
      <c r="C223" s="26" t="s">
        <v>3</v>
      </c>
      <c r="D223" s="26" t="s">
        <v>7</v>
      </c>
      <c r="E223" s="27" t="s">
        <v>154</v>
      </c>
      <c r="F223" s="34">
        <v>0.2</v>
      </c>
      <c r="G223" s="29">
        <v>960</v>
      </c>
      <c r="H223" s="30">
        <v>164</v>
      </c>
      <c r="I223" s="31">
        <f t="shared" si="14"/>
        <v>5.7489999999999997</v>
      </c>
      <c r="J223" s="30">
        <f t="shared" si="13"/>
        <v>188.57</v>
      </c>
      <c r="K223" s="30">
        <f t="shared" si="15"/>
        <v>44.48</v>
      </c>
      <c r="L223" s="30">
        <f t="shared" si="16"/>
        <v>233.04999999999998</v>
      </c>
    </row>
    <row r="224" spans="1:12" ht="52.8">
      <c r="A224" s="32">
        <v>217</v>
      </c>
      <c r="B224" s="35" t="s">
        <v>20</v>
      </c>
      <c r="C224" s="35" t="s">
        <v>88</v>
      </c>
      <c r="D224" s="35" t="s">
        <v>77</v>
      </c>
      <c r="E224" s="27" t="s">
        <v>240</v>
      </c>
      <c r="F224" s="33">
        <v>0.2</v>
      </c>
      <c r="G224" s="29">
        <v>1325</v>
      </c>
      <c r="H224" s="30">
        <v>7.17</v>
      </c>
      <c r="I224" s="31">
        <f t="shared" si="14"/>
        <v>7.9340000000000002</v>
      </c>
      <c r="J224" s="30">
        <f t="shared" si="13"/>
        <v>11.38</v>
      </c>
      <c r="K224" s="30">
        <f t="shared" si="15"/>
        <v>2.68</v>
      </c>
      <c r="L224" s="30">
        <f t="shared" si="16"/>
        <v>14.06</v>
      </c>
    </row>
    <row r="225" spans="1:12" ht="52.8">
      <c r="A225" s="32">
        <v>218</v>
      </c>
      <c r="B225" s="26" t="s">
        <v>20</v>
      </c>
      <c r="C225" s="26" t="s">
        <v>95</v>
      </c>
      <c r="D225" s="26" t="s">
        <v>96</v>
      </c>
      <c r="E225" s="27" t="s">
        <v>241</v>
      </c>
      <c r="F225" s="33">
        <v>0.2</v>
      </c>
      <c r="G225" s="29">
        <v>1620</v>
      </c>
      <c r="H225" s="30">
        <v>46</v>
      </c>
      <c r="I225" s="31">
        <f t="shared" si="14"/>
        <v>9.7010000000000005</v>
      </c>
      <c r="J225" s="30">
        <f t="shared" si="13"/>
        <v>89.25</v>
      </c>
      <c r="K225" s="30">
        <f t="shared" si="15"/>
        <v>21.05</v>
      </c>
      <c r="L225" s="30">
        <f t="shared" si="16"/>
        <v>110.3</v>
      </c>
    </row>
    <row r="226" spans="1:12" ht="52.8">
      <c r="A226" s="32">
        <v>219</v>
      </c>
      <c r="B226" s="26" t="s">
        <v>20</v>
      </c>
      <c r="C226" s="26" t="s">
        <v>2</v>
      </c>
      <c r="D226" s="26" t="s">
        <v>11</v>
      </c>
      <c r="E226" s="27" t="s">
        <v>165</v>
      </c>
      <c r="F226" s="33">
        <v>0.2</v>
      </c>
      <c r="G226" s="29">
        <v>1155</v>
      </c>
      <c r="H226" s="30">
        <v>77</v>
      </c>
      <c r="I226" s="31">
        <f t="shared" si="14"/>
        <v>6.9160000000000004</v>
      </c>
      <c r="J226" s="30">
        <f t="shared" si="13"/>
        <v>106.51</v>
      </c>
      <c r="K226" s="30">
        <f t="shared" si="15"/>
        <v>25.13</v>
      </c>
      <c r="L226" s="30">
        <f t="shared" si="16"/>
        <v>131.64000000000001</v>
      </c>
    </row>
    <row r="227" spans="1:12" ht="52.8">
      <c r="A227" s="32">
        <v>220</v>
      </c>
      <c r="B227" s="26" t="s">
        <v>20</v>
      </c>
      <c r="C227" s="26" t="s">
        <v>2</v>
      </c>
      <c r="D227" s="26" t="s">
        <v>10</v>
      </c>
      <c r="E227" s="27" t="s">
        <v>166</v>
      </c>
      <c r="F227" s="33">
        <v>0.2</v>
      </c>
      <c r="G227" s="29">
        <v>1245</v>
      </c>
      <c r="H227" s="30">
        <v>184.5</v>
      </c>
      <c r="I227" s="31">
        <f t="shared" si="14"/>
        <v>7.4550000000000001</v>
      </c>
      <c r="J227" s="30">
        <f t="shared" si="13"/>
        <v>275.08999999999997</v>
      </c>
      <c r="K227" s="30">
        <f t="shared" si="15"/>
        <v>64.89</v>
      </c>
      <c r="L227" s="30">
        <f t="shared" si="16"/>
        <v>339.97999999999996</v>
      </c>
    </row>
    <row r="228" spans="1:12" ht="52.8">
      <c r="A228" s="32">
        <v>221</v>
      </c>
      <c r="B228" s="26" t="s">
        <v>20</v>
      </c>
      <c r="C228" s="26" t="s">
        <v>2</v>
      </c>
      <c r="D228" s="26" t="s">
        <v>10</v>
      </c>
      <c r="E228" s="27" t="s">
        <v>166</v>
      </c>
      <c r="F228" s="33">
        <v>0.5</v>
      </c>
      <c r="G228" s="29">
        <v>1245</v>
      </c>
      <c r="H228" s="30">
        <v>2.5</v>
      </c>
      <c r="I228" s="31">
        <f t="shared" si="14"/>
        <v>7.4550000000000001</v>
      </c>
      <c r="J228" s="30">
        <f t="shared" si="13"/>
        <v>9.32</v>
      </c>
      <c r="K228" s="30">
        <f t="shared" si="15"/>
        <v>2.2000000000000002</v>
      </c>
      <c r="L228" s="30">
        <f t="shared" si="16"/>
        <v>11.52</v>
      </c>
    </row>
    <row r="229" spans="1:12" ht="52.8">
      <c r="A229" s="32">
        <v>222</v>
      </c>
      <c r="B229" s="26" t="s">
        <v>20</v>
      </c>
      <c r="C229" s="26" t="s">
        <v>251</v>
      </c>
      <c r="D229" s="26" t="s">
        <v>10</v>
      </c>
      <c r="E229" s="27" t="s">
        <v>300</v>
      </c>
      <c r="F229" s="28">
        <v>0.2</v>
      </c>
      <c r="G229" s="29">
        <v>1185</v>
      </c>
      <c r="H229" s="30">
        <v>143</v>
      </c>
      <c r="I229" s="31">
        <f t="shared" si="14"/>
        <v>7.0960000000000001</v>
      </c>
      <c r="J229" s="30">
        <f t="shared" si="13"/>
        <v>202.95</v>
      </c>
      <c r="K229" s="30">
        <f t="shared" si="15"/>
        <v>47.88</v>
      </c>
      <c r="L229" s="30">
        <f t="shared" si="16"/>
        <v>250.82999999999998</v>
      </c>
    </row>
    <row r="230" spans="1:12" ht="52.8">
      <c r="A230" s="32">
        <v>223</v>
      </c>
      <c r="B230" s="26" t="s">
        <v>20</v>
      </c>
      <c r="C230" s="26" t="s">
        <v>4</v>
      </c>
      <c r="D230" s="26" t="s">
        <v>7</v>
      </c>
      <c r="E230" s="27" t="s">
        <v>301</v>
      </c>
      <c r="F230" s="37">
        <v>0.2</v>
      </c>
      <c r="G230" s="29">
        <v>960</v>
      </c>
      <c r="H230" s="30">
        <v>11</v>
      </c>
      <c r="I230" s="31">
        <f t="shared" si="14"/>
        <v>5.7489999999999997</v>
      </c>
      <c r="J230" s="30">
        <f t="shared" si="13"/>
        <v>12.65</v>
      </c>
      <c r="K230" s="30">
        <f t="shared" si="15"/>
        <v>2.98</v>
      </c>
      <c r="L230" s="30">
        <f t="shared" si="16"/>
        <v>15.63</v>
      </c>
    </row>
    <row r="231" spans="1:12" ht="39.6">
      <c r="A231" s="32">
        <v>224</v>
      </c>
      <c r="B231" s="26" t="s">
        <v>169</v>
      </c>
      <c r="C231" s="26" t="s">
        <v>185</v>
      </c>
      <c r="D231" s="26" t="s">
        <v>172</v>
      </c>
      <c r="E231" s="27" t="s">
        <v>186</v>
      </c>
      <c r="F231" s="39">
        <v>0.2</v>
      </c>
      <c r="G231" s="29">
        <v>1910</v>
      </c>
      <c r="H231" s="30">
        <v>6</v>
      </c>
      <c r="I231" s="31">
        <f t="shared" si="14"/>
        <v>11.436999999999999</v>
      </c>
      <c r="J231" s="30">
        <f t="shared" si="13"/>
        <v>13.72</v>
      </c>
      <c r="K231" s="30">
        <f t="shared" si="15"/>
        <v>3.24</v>
      </c>
      <c r="L231" s="30">
        <f t="shared" si="16"/>
        <v>16.96</v>
      </c>
    </row>
    <row r="232" spans="1:12" ht="52.8">
      <c r="A232" s="32">
        <v>225</v>
      </c>
      <c r="B232" s="26" t="s">
        <v>20</v>
      </c>
      <c r="C232" s="26" t="s">
        <v>251</v>
      </c>
      <c r="D232" s="26" t="s">
        <v>11</v>
      </c>
      <c r="E232" s="27" t="s">
        <v>302</v>
      </c>
      <c r="F232" s="28">
        <v>0.2</v>
      </c>
      <c r="G232" s="29">
        <v>1215</v>
      </c>
      <c r="H232" s="30">
        <v>99</v>
      </c>
      <c r="I232" s="31">
        <f t="shared" si="14"/>
        <v>7.2750000000000004</v>
      </c>
      <c r="J232" s="30">
        <f t="shared" si="13"/>
        <v>144.05000000000001</v>
      </c>
      <c r="K232" s="30">
        <f t="shared" si="15"/>
        <v>33.979999999999997</v>
      </c>
      <c r="L232" s="30">
        <f t="shared" si="16"/>
        <v>178.03</v>
      </c>
    </row>
    <row r="233" spans="1:12" ht="52.8">
      <c r="A233" s="32">
        <v>226</v>
      </c>
      <c r="B233" s="26" t="s">
        <v>20</v>
      </c>
      <c r="C233" s="26" t="s">
        <v>2</v>
      </c>
      <c r="D233" s="26" t="s">
        <v>9</v>
      </c>
      <c r="E233" s="27" t="s">
        <v>61</v>
      </c>
      <c r="F233" s="33">
        <v>0.2</v>
      </c>
      <c r="G233" s="29">
        <v>1060</v>
      </c>
      <c r="H233" s="30">
        <v>74.5</v>
      </c>
      <c r="I233" s="31">
        <f t="shared" si="14"/>
        <v>6.3470000000000004</v>
      </c>
      <c r="J233" s="30">
        <f t="shared" si="13"/>
        <v>94.57</v>
      </c>
      <c r="K233" s="30">
        <f t="shared" si="15"/>
        <v>22.31</v>
      </c>
      <c r="L233" s="30">
        <f t="shared" si="16"/>
        <v>116.88</v>
      </c>
    </row>
    <row r="234" spans="1:12" ht="52.8">
      <c r="A234" s="32">
        <v>227</v>
      </c>
      <c r="B234" s="35" t="s">
        <v>20</v>
      </c>
      <c r="C234" s="35" t="s">
        <v>1</v>
      </c>
      <c r="D234" s="35" t="s">
        <v>11</v>
      </c>
      <c r="E234" s="27" t="s">
        <v>202</v>
      </c>
      <c r="F234" s="36">
        <v>0.2</v>
      </c>
      <c r="G234" s="29">
        <v>1175</v>
      </c>
      <c r="H234" s="30">
        <v>176</v>
      </c>
      <c r="I234" s="31">
        <f t="shared" si="14"/>
        <v>7.0359999999999996</v>
      </c>
      <c r="J234" s="30">
        <f t="shared" si="13"/>
        <v>247.67</v>
      </c>
      <c r="K234" s="30">
        <f t="shared" si="15"/>
        <v>58.43</v>
      </c>
      <c r="L234" s="30">
        <f t="shared" si="16"/>
        <v>306.09999999999997</v>
      </c>
    </row>
    <row r="235" spans="1:12" ht="52.8">
      <c r="A235" s="32">
        <v>228</v>
      </c>
      <c r="B235" s="35" t="s">
        <v>20</v>
      </c>
      <c r="C235" s="35" t="s">
        <v>1</v>
      </c>
      <c r="D235" s="35" t="s">
        <v>9</v>
      </c>
      <c r="E235" s="27" t="s">
        <v>127</v>
      </c>
      <c r="F235" s="36">
        <v>0.2</v>
      </c>
      <c r="G235" s="29">
        <v>1120</v>
      </c>
      <c r="H235" s="30">
        <v>135</v>
      </c>
      <c r="I235" s="31">
        <f t="shared" si="14"/>
        <v>6.7069999999999999</v>
      </c>
      <c r="J235" s="30">
        <f t="shared" si="13"/>
        <v>181.09</v>
      </c>
      <c r="K235" s="30">
        <f t="shared" si="15"/>
        <v>42.72</v>
      </c>
      <c r="L235" s="30">
        <f t="shared" si="16"/>
        <v>223.81</v>
      </c>
    </row>
    <row r="236" spans="1:12" ht="39.6">
      <c r="A236" s="32">
        <v>229</v>
      </c>
      <c r="B236" s="26" t="s">
        <v>143</v>
      </c>
      <c r="C236" s="26" t="s">
        <v>254</v>
      </c>
      <c r="D236" s="26" t="s">
        <v>7</v>
      </c>
      <c r="E236" s="27" t="s">
        <v>303</v>
      </c>
      <c r="F236" s="33">
        <v>0.2</v>
      </c>
      <c r="G236" s="29">
        <v>1080</v>
      </c>
      <c r="H236" s="30">
        <v>22</v>
      </c>
      <c r="I236" s="31">
        <f t="shared" si="14"/>
        <v>6.4669999999999996</v>
      </c>
      <c r="J236" s="30">
        <f t="shared" si="13"/>
        <v>28.45</v>
      </c>
      <c r="K236" s="30">
        <f t="shared" si="15"/>
        <v>6.71</v>
      </c>
      <c r="L236" s="30">
        <f t="shared" si="16"/>
        <v>35.159999999999997</v>
      </c>
    </row>
    <row r="237" spans="1:12" ht="52.8">
      <c r="A237" s="32">
        <v>230</v>
      </c>
      <c r="B237" s="26" t="s">
        <v>20</v>
      </c>
      <c r="C237" s="26" t="s">
        <v>4</v>
      </c>
      <c r="D237" s="26" t="s">
        <v>10</v>
      </c>
      <c r="E237" s="27" t="s">
        <v>90</v>
      </c>
      <c r="F237" s="37">
        <v>0.2</v>
      </c>
      <c r="G237" s="29">
        <v>1265</v>
      </c>
      <c r="H237" s="30">
        <v>177.5</v>
      </c>
      <c r="I237" s="31">
        <f t="shared" si="14"/>
        <v>7.5750000000000002</v>
      </c>
      <c r="J237" s="30">
        <f t="shared" si="13"/>
        <v>268.91000000000003</v>
      </c>
      <c r="K237" s="30">
        <f t="shared" si="15"/>
        <v>63.44</v>
      </c>
      <c r="L237" s="30">
        <f t="shared" si="16"/>
        <v>332.35</v>
      </c>
    </row>
    <row r="238" spans="1:12" ht="52.8">
      <c r="A238" s="32">
        <v>231</v>
      </c>
      <c r="B238" s="35" t="s">
        <v>20</v>
      </c>
      <c r="C238" s="35" t="s">
        <v>1</v>
      </c>
      <c r="D238" s="35" t="s">
        <v>9</v>
      </c>
      <c r="E238" s="27" t="s">
        <v>128</v>
      </c>
      <c r="F238" s="36">
        <v>0.2</v>
      </c>
      <c r="G238" s="29">
        <v>1060</v>
      </c>
      <c r="H238" s="30">
        <v>186.67</v>
      </c>
      <c r="I238" s="31">
        <f t="shared" si="14"/>
        <v>6.3470000000000004</v>
      </c>
      <c r="J238" s="30">
        <f t="shared" si="13"/>
        <v>236.96</v>
      </c>
      <c r="K238" s="30">
        <f t="shared" si="15"/>
        <v>55.9</v>
      </c>
      <c r="L238" s="30">
        <f t="shared" si="16"/>
        <v>292.86</v>
      </c>
    </row>
    <row r="239" spans="1:12" ht="52.8">
      <c r="A239" s="32">
        <v>232</v>
      </c>
      <c r="B239" s="35" t="s">
        <v>20</v>
      </c>
      <c r="C239" s="35" t="s">
        <v>1</v>
      </c>
      <c r="D239" s="35" t="s">
        <v>9</v>
      </c>
      <c r="E239" s="27" t="s">
        <v>128</v>
      </c>
      <c r="F239" s="36">
        <v>0.5</v>
      </c>
      <c r="G239" s="29">
        <v>1060</v>
      </c>
      <c r="H239" s="30">
        <v>0.33</v>
      </c>
      <c r="I239" s="31">
        <f t="shared" si="14"/>
        <v>6.3470000000000004</v>
      </c>
      <c r="J239" s="30">
        <f t="shared" si="13"/>
        <v>1.05</v>
      </c>
      <c r="K239" s="30">
        <f t="shared" si="15"/>
        <v>0.25</v>
      </c>
      <c r="L239" s="30">
        <f t="shared" si="16"/>
        <v>1.3</v>
      </c>
    </row>
    <row r="240" spans="1:12" ht="52.8">
      <c r="A240" s="32">
        <v>233</v>
      </c>
      <c r="B240" s="26" t="s">
        <v>20</v>
      </c>
      <c r="C240" s="26" t="s">
        <v>4</v>
      </c>
      <c r="D240" s="26" t="s">
        <v>7</v>
      </c>
      <c r="E240" s="27" t="s">
        <v>42</v>
      </c>
      <c r="F240" s="37">
        <v>0.2</v>
      </c>
      <c r="G240" s="29">
        <v>960</v>
      </c>
      <c r="H240" s="30">
        <v>52.17</v>
      </c>
      <c r="I240" s="31">
        <f t="shared" si="14"/>
        <v>5.7489999999999997</v>
      </c>
      <c r="J240" s="30">
        <f t="shared" si="13"/>
        <v>59.99</v>
      </c>
      <c r="K240" s="30">
        <f t="shared" si="15"/>
        <v>14.15</v>
      </c>
      <c r="L240" s="30">
        <f t="shared" si="16"/>
        <v>74.14</v>
      </c>
    </row>
    <row r="241" spans="1:12" ht="52.8">
      <c r="A241" s="32">
        <v>234</v>
      </c>
      <c r="B241" s="26" t="s">
        <v>20</v>
      </c>
      <c r="C241" s="26" t="s">
        <v>4</v>
      </c>
      <c r="D241" s="26" t="s">
        <v>7</v>
      </c>
      <c r="E241" s="27" t="s">
        <v>42</v>
      </c>
      <c r="F241" s="38">
        <v>0.5</v>
      </c>
      <c r="G241" s="29">
        <v>960</v>
      </c>
      <c r="H241" s="30">
        <v>0.33</v>
      </c>
      <c r="I241" s="31">
        <f t="shared" si="14"/>
        <v>5.7489999999999997</v>
      </c>
      <c r="J241" s="30">
        <f t="shared" si="13"/>
        <v>0.95</v>
      </c>
      <c r="K241" s="30">
        <f t="shared" si="15"/>
        <v>0.22</v>
      </c>
      <c r="L241" s="30">
        <f t="shared" si="16"/>
        <v>1.17</v>
      </c>
    </row>
    <row r="242" spans="1:12" ht="52.8">
      <c r="A242" s="32">
        <v>235</v>
      </c>
      <c r="B242" s="26" t="s">
        <v>20</v>
      </c>
      <c r="C242" s="26" t="s">
        <v>4</v>
      </c>
      <c r="D242" s="26" t="s">
        <v>11</v>
      </c>
      <c r="E242" s="27" t="s">
        <v>141</v>
      </c>
      <c r="F242" s="37">
        <v>0.2</v>
      </c>
      <c r="G242" s="29">
        <v>1155</v>
      </c>
      <c r="H242" s="30">
        <v>66</v>
      </c>
      <c r="I242" s="31">
        <f t="shared" si="14"/>
        <v>6.9160000000000004</v>
      </c>
      <c r="J242" s="30">
        <f t="shared" si="13"/>
        <v>91.29</v>
      </c>
      <c r="K242" s="30">
        <f t="shared" si="15"/>
        <v>21.54</v>
      </c>
      <c r="L242" s="30">
        <f t="shared" si="16"/>
        <v>112.83000000000001</v>
      </c>
    </row>
    <row r="243" spans="1:12" ht="66">
      <c r="A243" s="32">
        <v>236</v>
      </c>
      <c r="B243" s="26" t="s">
        <v>20</v>
      </c>
      <c r="C243" s="26" t="s">
        <v>251</v>
      </c>
      <c r="D243" s="26" t="s">
        <v>12</v>
      </c>
      <c r="E243" s="27" t="s">
        <v>304</v>
      </c>
      <c r="F243" s="36">
        <v>0.2</v>
      </c>
      <c r="G243" s="29">
        <v>1185</v>
      </c>
      <c r="H243" s="30">
        <v>113.5</v>
      </c>
      <c r="I243" s="31">
        <f t="shared" si="14"/>
        <v>7.0960000000000001</v>
      </c>
      <c r="J243" s="30">
        <f t="shared" si="13"/>
        <v>161.08000000000001</v>
      </c>
      <c r="K243" s="30">
        <f t="shared" si="15"/>
        <v>38</v>
      </c>
      <c r="L243" s="30">
        <f t="shared" si="16"/>
        <v>199.08</v>
      </c>
    </row>
    <row r="244" spans="1:12" ht="39.6">
      <c r="A244" s="32">
        <v>237</v>
      </c>
      <c r="B244" s="26" t="s">
        <v>143</v>
      </c>
      <c r="C244" s="26" t="s">
        <v>283</v>
      </c>
      <c r="D244" s="26" t="s">
        <v>11</v>
      </c>
      <c r="E244" s="27" t="s">
        <v>305</v>
      </c>
      <c r="F244" s="39">
        <v>0.2</v>
      </c>
      <c r="G244" s="29">
        <v>1175</v>
      </c>
      <c r="H244" s="30">
        <v>70</v>
      </c>
      <c r="I244" s="31">
        <f t="shared" si="14"/>
        <v>7.0359999999999996</v>
      </c>
      <c r="J244" s="30">
        <f t="shared" si="13"/>
        <v>98.5</v>
      </c>
      <c r="K244" s="30">
        <f t="shared" si="15"/>
        <v>23.24</v>
      </c>
      <c r="L244" s="30">
        <f t="shared" si="16"/>
        <v>121.74</v>
      </c>
    </row>
    <row r="245" spans="1:12" ht="52.8">
      <c r="A245" s="32">
        <v>238</v>
      </c>
      <c r="B245" s="26" t="s">
        <v>20</v>
      </c>
      <c r="C245" s="26" t="s">
        <v>102</v>
      </c>
      <c r="D245" s="26" t="s">
        <v>103</v>
      </c>
      <c r="E245" s="27" t="s">
        <v>243</v>
      </c>
      <c r="F245" s="33">
        <v>0.2</v>
      </c>
      <c r="G245" s="29">
        <v>1600</v>
      </c>
      <c r="H245" s="30">
        <v>36</v>
      </c>
      <c r="I245" s="31">
        <f t="shared" si="14"/>
        <v>9.5809999999999995</v>
      </c>
      <c r="J245" s="30">
        <f t="shared" si="13"/>
        <v>68.98</v>
      </c>
      <c r="K245" s="30">
        <f t="shared" si="15"/>
        <v>16.27</v>
      </c>
      <c r="L245" s="30">
        <f t="shared" si="16"/>
        <v>85.25</v>
      </c>
    </row>
    <row r="246" spans="1:12" ht="52.8">
      <c r="A246" s="32">
        <v>239</v>
      </c>
      <c r="B246" s="26" t="s">
        <v>20</v>
      </c>
      <c r="C246" s="26" t="s">
        <v>2</v>
      </c>
      <c r="D246" s="26" t="s">
        <v>9</v>
      </c>
      <c r="E246" s="27" t="s">
        <v>207</v>
      </c>
      <c r="F246" s="33">
        <v>0.2</v>
      </c>
      <c r="G246" s="29">
        <v>1080</v>
      </c>
      <c r="H246" s="30">
        <v>88</v>
      </c>
      <c r="I246" s="31">
        <f t="shared" si="14"/>
        <v>6.4669999999999996</v>
      </c>
      <c r="J246" s="30">
        <f t="shared" si="13"/>
        <v>113.82</v>
      </c>
      <c r="K246" s="30">
        <f t="shared" si="15"/>
        <v>26.85</v>
      </c>
      <c r="L246" s="30">
        <f t="shared" si="16"/>
        <v>140.66999999999999</v>
      </c>
    </row>
    <row r="247" spans="1:12" ht="52.8">
      <c r="A247" s="32">
        <v>240</v>
      </c>
      <c r="B247" s="26" t="s">
        <v>20</v>
      </c>
      <c r="C247" s="26" t="s">
        <v>4</v>
      </c>
      <c r="D247" s="26" t="s">
        <v>13</v>
      </c>
      <c r="E247" s="27" t="s">
        <v>91</v>
      </c>
      <c r="F247" s="33">
        <v>0.2</v>
      </c>
      <c r="G247" s="29">
        <v>1570</v>
      </c>
      <c r="H247" s="30">
        <v>178</v>
      </c>
      <c r="I247" s="31">
        <f t="shared" si="14"/>
        <v>9.4009999999999998</v>
      </c>
      <c r="J247" s="30">
        <f t="shared" si="13"/>
        <v>334.68</v>
      </c>
      <c r="K247" s="30">
        <f t="shared" si="15"/>
        <v>78.95</v>
      </c>
      <c r="L247" s="30">
        <f t="shared" si="16"/>
        <v>413.63</v>
      </c>
    </row>
    <row r="248" spans="1:12" ht="39.6">
      <c r="A248" s="32">
        <v>241</v>
      </c>
      <c r="B248" s="26" t="s">
        <v>169</v>
      </c>
      <c r="C248" s="26" t="s">
        <v>220</v>
      </c>
      <c r="D248" s="26" t="s">
        <v>174</v>
      </c>
      <c r="E248" s="27" t="s">
        <v>221</v>
      </c>
      <c r="F248" s="39">
        <v>0.2</v>
      </c>
      <c r="G248" s="29">
        <v>2732</v>
      </c>
      <c r="H248" s="30">
        <v>4</v>
      </c>
      <c r="I248" s="31">
        <f t="shared" si="14"/>
        <v>16.359000000000002</v>
      </c>
      <c r="J248" s="30">
        <f t="shared" si="13"/>
        <v>13.09</v>
      </c>
      <c r="K248" s="30">
        <f t="shared" si="15"/>
        <v>3.09</v>
      </c>
      <c r="L248" s="30">
        <f t="shared" si="16"/>
        <v>16.18</v>
      </c>
    </row>
    <row r="249" spans="1:12" ht="52.8">
      <c r="A249" s="32">
        <v>242</v>
      </c>
      <c r="B249" s="26" t="s">
        <v>20</v>
      </c>
      <c r="C249" s="26" t="s">
        <v>4</v>
      </c>
      <c r="D249" s="26" t="s">
        <v>77</v>
      </c>
      <c r="E249" s="27" t="s">
        <v>142</v>
      </c>
      <c r="F249" s="33">
        <v>0.2</v>
      </c>
      <c r="G249" s="29">
        <v>1295</v>
      </c>
      <c r="H249" s="30">
        <v>147.33000000000001</v>
      </c>
      <c r="I249" s="31">
        <f t="shared" si="14"/>
        <v>7.7539999999999996</v>
      </c>
      <c r="J249" s="30">
        <f t="shared" si="13"/>
        <v>228.48</v>
      </c>
      <c r="K249" s="30">
        <f t="shared" si="15"/>
        <v>53.9</v>
      </c>
      <c r="L249" s="30">
        <f t="shared" si="16"/>
        <v>282.38</v>
      </c>
    </row>
    <row r="250" spans="1:12" ht="52.8">
      <c r="A250" s="32">
        <v>243</v>
      </c>
      <c r="B250" s="26" t="s">
        <v>20</v>
      </c>
      <c r="C250" s="26" t="s">
        <v>4</v>
      </c>
      <c r="D250" s="26" t="s">
        <v>77</v>
      </c>
      <c r="E250" s="27" t="s">
        <v>142</v>
      </c>
      <c r="F250" s="38">
        <v>0.5</v>
      </c>
      <c r="G250" s="29">
        <v>1295</v>
      </c>
      <c r="H250" s="30">
        <v>0.67</v>
      </c>
      <c r="I250" s="31">
        <f t="shared" si="14"/>
        <v>7.7539999999999996</v>
      </c>
      <c r="J250" s="30">
        <f t="shared" si="13"/>
        <v>2.6</v>
      </c>
      <c r="K250" s="30">
        <f t="shared" si="15"/>
        <v>0.61</v>
      </c>
      <c r="L250" s="30">
        <f t="shared" si="16"/>
        <v>3.21</v>
      </c>
    </row>
    <row r="251" spans="1:12" ht="52.8">
      <c r="A251" s="32">
        <v>244</v>
      </c>
      <c r="B251" s="35" t="s">
        <v>20</v>
      </c>
      <c r="C251" s="35" t="s">
        <v>1</v>
      </c>
      <c r="D251" s="35" t="s">
        <v>7</v>
      </c>
      <c r="E251" s="27" t="s">
        <v>306</v>
      </c>
      <c r="F251" s="36">
        <v>0.2</v>
      </c>
      <c r="G251" s="29">
        <v>960</v>
      </c>
      <c r="H251" s="30">
        <v>37</v>
      </c>
      <c r="I251" s="31">
        <f t="shared" si="14"/>
        <v>5.7489999999999997</v>
      </c>
      <c r="J251" s="30">
        <f t="shared" si="13"/>
        <v>42.54</v>
      </c>
      <c r="K251" s="30">
        <f t="shared" si="15"/>
        <v>10.039999999999999</v>
      </c>
      <c r="L251" s="30">
        <f t="shared" si="16"/>
        <v>52.58</v>
      </c>
    </row>
    <row r="252" spans="1:12" ht="52.8">
      <c r="A252" s="32">
        <v>245</v>
      </c>
      <c r="B252" s="26" t="s">
        <v>20</v>
      </c>
      <c r="C252" s="26" t="s">
        <v>2</v>
      </c>
      <c r="D252" s="26" t="s">
        <v>7</v>
      </c>
      <c r="E252" s="27" t="s">
        <v>43</v>
      </c>
      <c r="F252" s="33">
        <v>0.2</v>
      </c>
      <c r="G252" s="29">
        <v>960</v>
      </c>
      <c r="H252" s="30">
        <v>165</v>
      </c>
      <c r="I252" s="31">
        <f t="shared" si="14"/>
        <v>5.7489999999999997</v>
      </c>
      <c r="J252" s="30">
        <f t="shared" si="13"/>
        <v>189.72</v>
      </c>
      <c r="K252" s="30">
        <f t="shared" si="15"/>
        <v>44.75</v>
      </c>
      <c r="L252" s="30">
        <f t="shared" si="16"/>
        <v>234.47</v>
      </c>
    </row>
    <row r="253" spans="1:12" ht="39.6">
      <c r="A253" s="32">
        <v>246</v>
      </c>
      <c r="B253" s="26" t="s">
        <v>131</v>
      </c>
      <c r="C253" s="26" t="s">
        <v>136</v>
      </c>
      <c r="D253" s="26" t="s">
        <v>7</v>
      </c>
      <c r="E253" s="27" t="s">
        <v>244</v>
      </c>
      <c r="F253" s="39">
        <v>0.2</v>
      </c>
      <c r="G253" s="29">
        <v>1040</v>
      </c>
      <c r="H253" s="30">
        <v>108</v>
      </c>
      <c r="I253" s="31">
        <f t="shared" si="14"/>
        <v>6.2279999999999998</v>
      </c>
      <c r="J253" s="30">
        <f t="shared" si="13"/>
        <v>134.52000000000001</v>
      </c>
      <c r="K253" s="30">
        <f t="shared" si="15"/>
        <v>31.73</v>
      </c>
      <c r="L253" s="30">
        <f t="shared" si="16"/>
        <v>166.25</v>
      </c>
    </row>
    <row r="254" spans="1:12" ht="52.8">
      <c r="A254" s="32">
        <v>247</v>
      </c>
      <c r="B254" s="26" t="s">
        <v>20</v>
      </c>
      <c r="C254" s="26" t="s">
        <v>2</v>
      </c>
      <c r="D254" s="26" t="s">
        <v>9</v>
      </c>
      <c r="E254" s="27" t="s">
        <v>44</v>
      </c>
      <c r="F254" s="33">
        <v>0.2</v>
      </c>
      <c r="G254" s="29">
        <v>1120</v>
      </c>
      <c r="H254" s="30">
        <v>129.5</v>
      </c>
      <c r="I254" s="31">
        <f t="shared" si="14"/>
        <v>6.7069999999999999</v>
      </c>
      <c r="J254" s="30">
        <f t="shared" si="13"/>
        <v>173.71</v>
      </c>
      <c r="K254" s="30">
        <f t="shared" si="15"/>
        <v>40.98</v>
      </c>
      <c r="L254" s="30">
        <f t="shared" si="16"/>
        <v>214.69</v>
      </c>
    </row>
    <row r="255" spans="1:12" ht="52.8">
      <c r="A255" s="32">
        <v>248</v>
      </c>
      <c r="B255" s="35" t="s">
        <v>20</v>
      </c>
      <c r="C255" s="35" t="s">
        <v>88</v>
      </c>
      <c r="D255" s="35" t="s">
        <v>77</v>
      </c>
      <c r="E255" s="27" t="s">
        <v>307</v>
      </c>
      <c r="F255" s="33">
        <v>0.2</v>
      </c>
      <c r="G255" s="29">
        <v>1345</v>
      </c>
      <c r="H255" s="30">
        <v>30.5</v>
      </c>
      <c r="I255" s="31">
        <f t="shared" si="14"/>
        <v>8.0540000000000003</v>
      </c>
      <c r="J255" s="30">
        <f t="shared" si="13"/>
        <v>49.13</v>
      </c>
      <c r="K255" s="30">
        <f t="shared" si="15"/>
        <v>11.59</v>
      </c>
      <c r="L255" s="30">
        <f t="shared" si="16"/>
        <v>60.72</v>
      </c>
    </row>
    <row r="256" spans="1:12" ht="52.8">
      <c r="A256" s="32">
        <v>249</v>
      </c>
      <c r="B256" s="26" t="s">
        <v>20</v>
      </c>
      <c r="C256" s="26" t="s">
        <v>95</v>
      </c>
      <c r="D256" s="26" t="s">
        <v>100</v>
      </c>
      <c r="E256" s="27" t="s">
        <v>109</v>
      </c>
      <c r="F256" s="33">
        <v>0.2</v>
      </c>
      <c r="G256" s="29">
        <v>1380</v>
      </c>
      <c r="H256" s="30">
        <v>48</v>
      </c>
      <c r="I256" s="31">
        <f t="shared" si="14"/>
        <v>8.2629999999999999</v>
      </c>
      <c r="J256" s="30">
        <f t="shared" si="13"/>
        <v>79.319999999999993</v>
      </c>
      <c r="K256" s="30">
        <f t="shared" si="15"/>
        <v>18.71</v>
      </c>
      <c r="L256" s="30">
        <f t="shared" si="16"/>
        <v>98.03</v>
      </c>
    </row>
    <row r="257" spans="1:12" ht="39.6">
      <c r="A257" s="32">
        <v>250</v>
      </c>
      <c r="B257" s="26" t="s">
        <v>143</v>
      </c>
      <c r="C257" s="26" t="s">
        <v>182</v>
      </c>
      <c r="D257" s="26" t="s">
        <v>308</v>
      </c>
      <c r="E257" s="27" t="s">
        <v>309</v>
      </c>
      <c r="F257" s="39">
        <v>0.2</v>
      </c>
      <c r="G257" s="29">
        <v>1700</v>
      </c>
      <c r="H257" s="30">
        <v>40</v>
      </c>
      <c r="I257" s="31">
        <f t="shared" si="14"/>
        <v>10.18</v>
      </c>
      <c r="J257" s="30">
        <f t="shared" si="13"/>
        <v>81.44</v>
      </c>
      <c r="K257" s="30">
        <f t="shared" si="15"/>
        <v>19.21</v>
      </c>
      <c r="L257" s="30">
        <f t="shared" si="16"/>
        <v>100.65</v>
      </c>
    </row>
    <row r="258" spans="1:12" ht="52.8">
      <c r="A258" s="32">
        <v>251</v>
      </c>
      <c r="B258" s="26" t="s">
        <v>20</v>
      </c>
      <c r="C258" s="26" t="s">
        <v>3</v>
      </c>
      <c r="D258" s="26" t="s">
        <v>7</v>
      </c>
      <c r="E258" s="27" t="s">
        <v>45</v>
      </c>
      <c r="F258" s="34">
        <v>0.2</v>
      </c>
      <c r="G258" s="29">
        <v>960</v>
      </c>
      <c r="H258" s="30">
        <v>88</v>
      </c>
      <c r="I258" s="31">
        <f t="shared" si="14"/>
        <v>5.7489999999999997</v>
      </c>
      <c r="J258" s="30">
        <f t="shared" si="13"/>
        <v>101.18</v>
      </c>
      <c r="K258" s="30">
        <f t="shared" si="15"/>
        <v>23.87</v>
      </c>
      <c r="L258" s="30">
        <f t="shared" si="16"/>
        <v>125.05000000000001</v>
      </c>
    </row>
    <row r="259" spans="1:12" ht="52.8">
      <c r="A259" s="32">
        <v>252</v>
      </c>
      <c r="B259" s="35" t="s">
        <v>20</v>
      </c>
      <c r="C259" s="35" t="s">
        <v>1</v>
      </c>
      <c r="D259" s="35" t="s">
        <v>7</v>
      </c>
      <c r="E259" s="27" t="s">
        <v>310</v>
      </c>
      <c r="F259" s="36">
        <v>0.2</v>
      </c>
      <c r="G259" s="29">
        <v>980</v>
      </c>
      <c r="H259" s="30">
        <v>143</v>
      </c>
      <c r="I259" s="31">
        <f t="shared" si="14"/>
        <v>5.8680000000000003</v>
      </c>
      <c r="J259" s="30">
        <f t="shared" si="13"/>
        <v>167.82</v>
      </c>
      <c r="K259" s="30">
        <f t="shared" si="15"/>
        <v>39.590000000000003</v>
      </c>
      <c r="L259" s="30">
        <f t="shared" si="16"/>
        <v>207.41</v>
      </c>
    </row>
    <row r="260" spans="1:12" ht="52.8">
      <c r="A260" s="32">
        <v>253</v>
      </c>
      <c r="B260" s="26" t="s">
        <v>20</v>
      </c>
      <c r="C260" s="26" t="s">
        <v>3</v>
      </c>
      <c r="D260" s="26" t="s">
        <v>7</v>
      </c>
      <c r="E260" s="27" t="s">
        <v>155</v>
      </c>
      <c r="F260" s="34">
        <v>0.5</v>
      </c>
      <c r="G260" s="29">
        <v>960</v>
      </c>
      <c r="H260" s="30">
        <v>1.17</v>
      </c>
      <c r="I260" s="31">
        <f t="shared" si="14"/>
        <v>5.7489999999999997</v>
      </c>
      <c r="J260" s="30">
        <f t="shared" si="13"/>
        <v>3.36</v>
      </c>
      <c r="K260" s="30">
        <f t="shared" si="15"/>
        <v>0.79</v>
      </c>
      <c r="L260" s="30">
        <f t="shared" si="16"/>
        <v>4.1500000000000004</v>
      </c>
    </row>
    <row r="261" spans="1:12" ht="52.8">
      <c r="A261" s="32">
        <v>254</v>
      </c>
      <c r="B261" s="26" t="s">
        <v>20</v>
      </c>
      <c r="C261" s="26" t="s">
        <v>3</v>
      </c>
      <c r="D261" s="26" t="s">
        <v>7</v>
      </c>
      <c r="E261" s="27" t="s">
        <v>155</v>
      </c>
      <c r="F261" s="34">
        <v>0.2</v>
      </c>
      <c r="G261" s="29">
        <v>960</v>
      </c>
      <c r="H261" s="30">
        <v>167.83</v>
      </c>
      <c r="I261" s="31">
        <f t="shared" si="14"/>
        <v>5.7489999999999997</v>
      </c>
      <c r="J261" s="30">
        <f t="shared" si="13"/>
        <v>192.97</v>
      </c>
      <c r="K261" s="30">
        <f t="shared" si="15"/>
        <v>45.52</v>
      </c>
      <c r="L261" s="30">
        <f t="shared" si="16"/>
        <v>238.49</v>
      </c>
    </row>
    <row r="262" spans="1:12" ht="52.8">
      <c r="A262" s="32">
        <v>255</v>
      </c>
      <c r="B262" s="26" t="s">
        <v>20</v>
      </c>
      <c r="C262" s="26" t="s">
        <v>4</v>
      </c>
      <c r="D262" s="26" t="s">
        <v>9</v>
      </c>
      <c r="E262" s="27" t="s">
        <v>222</v>
      </c>
      <c r="F262" s="37">
        <v>0.2</v>
      </c>
      <c r="G262" s="29">
        <v>1040</v>
      </c>
      <c r="H262" s="30">
        <v>77</v>
      </c>
      <c r="I262" s="31">
        <f t="shared" si="14"/>
        <v>6.2279999999999998</v>
      </c>
      <c r="J262" s="30">
        <f t="shared" si="13"/>
        <v>95.91</v>
      </c>
      <c r="K262" s="30">
        <f t="shared" si="15"/>
        <v>22.63</v>
      </c>
      <c r="L262" s="30">
        <f t="shared" si="16"/>
        <v>118.53999999999999</v>
      </c>
    </row>
    <row r="263" spans="1:12" ht="52.8">
      <c r="A263" s="32">
        <v>256</v>
      </c>
      <c r="B263" s="26" t="s">
        <v>20</v>
      </c>
      <c r="C263" s="26" t="s">
        <v>251</v>
      </c>
      <c r="D263" s="26" t="s">
        <v>7</v>
      </c>
      <c r="E263" s="27" t="s">
        <v>311</v>
      </c>
      <c r="F263" s="28">
        <v>0.5</v>
      </c>
      <c r="G263" s="29">
        <v>960</v>
      </c>
      <c r="H263" s="30">
        <v>1.17</v>
      </c>
      <c r="I263" s="31">
        <f t="shared" si="14"/>
        <v>5.7489999999999997</v>
      </c>
      <c r="J263" s="30">
        <f t="shared" si="13"/>
        <v>3.36</v>
      </c>
      <c r="K263" s="30">
        <f t="shared" si="15"/>
        <v>0.79</v>
      </c>
      <c r="L263" s="30">
        <f t="shared" si="16"/>
        <v>4.1500000000000004</v>
      </c>
    </row>
    <row r="264" spans="1:12" ht="52.8">
      <c r="A264" s="32">
        <v>257</v>
      </c>
      <c r="B264" s="26" t="s">
        <v>20</v>
      </c>
      <c r="C264" s="26" t="s">
        <v>251</v>
      </c>
      <c r="D264" s="26" t="s">
        <v>7</v>
      </c>
      <c r="E264" s="27" t="s">
        <v>312</v>
      </c>
      <c r="F264" s="28">
        <v>0.2</v>
      </c>
      <c r="G264" s="29">
        <v>960</v>
      </c>
      <c r="H264" s="30">
        <v>125.75</v>
      </c>
      <c r="I264" s="31">
        <f t="shared" si="14"/>
        <v>5.7489999999999997</v>
      </c>
      <c r="J264" s="30">
        <f t="shared" ref="J264:J327" si="17">ROUND(I264*H264*F264,2)</f>
        <v>144.59</v>
      </c>
      <c r="K264" s="30">
        <f t="shared" si="15"/>
        <v>34.11</v>
      </c>
      <c r="L264" s="30">
        <f t="shared" si="16"/>
        <v>178.7</v>
      </c>
    </row>
    <row r="265" spans="1:12" ht="52.8">
      <c r="A265" s="32">
        <v>258</v>
      </c>
      <c r="B265" s="26" t="s">
        <v>20</v>
      </c>
      <c r="C265" s="26" t="s">
        <v>251</v>
      </c>
      <c r="D265" s="26" t="s">
        <v>77</v>
      </c>
      <c r="E265" s="27" t="s">
        <v>313</v>
      </c>
      <c r="F265" s="36">
        <v>0.2</v>
      </c>
      <c r="G265" s="29">
        <v>1345</v>
      </c>
      <c r="H265" s="30">
        <v>181</v>
      </c>
      <c r="I265" s="31">
        <f t="shared" ref="I265:I328" si="18">ROUND(G265/167,3)</f>
        <v>8.0540000000000003</v>
      </c>
      <c r="J265" s="30">
        <f t="shared" si="17"/>
        <v>291.55</v>
      </c>
      <c r="K265" s="30">
        <f t="shared" ref="K265:K328" si="19">ROUND(J265*0.2359,2)</f>
        <v>68.78</v>
      </c>
      <c r="L265" s="30">
        <f t="shared" ref="L265:L328" si="20">J265+K265</f>
        <v>360.33000000000004</v>
      </c>
    </row>
    <row r="266" spans="1:12" ht="52.8">
      <c r="A266" s="32">
        <v>259</v>
      </c>
      <c r="B266" s="35" t="s">
        <v>20</v>
      </c>
      <c r="C266" s="35" t="s">
        <v>1</v>
      </c>
      <c r="D266" s="35" t="s">
        <v>7</v>
      </c>
      <c r="E266" s="27" t="s">
        <v>314</v>
      </c>
      <c r="F266" s="36">
        <v>0.2</v>
      </c>
      <c r="G266" s="29">
        <v>960</v>
      </c>
      <c r="H266" s="30">
        <v>37</v>
      </c>
      <c r="I266" s="31">
        <f t="shared" si="18"/>
        <v>5.7489999999999997</v>
      </c>
      <c r="J266" s="30">
        <f t="shared" si="17"/>
        <v>42.54</v>
      </c>
      <c r="K266" s="30">
        <f t="shared" si="19"/>
        <v>10.039999999999999</v>
      </c>
      <c r="L266" s="30">
        <f t="shared" si="20"/>
        <v>52.58</v>
      </c>
    </row>
    <row r="267" spans="1:12" ht="52.8">
      <c r="A267" s="32">
        <v>260</v>
      </c>
      <c r="B267" s="35" t="s">
        <v>20</v>
      </c>
      <c r="C267" s="35" t="s">
        <v>1</v>
      </c>
      <c r="D267" s="35" t="s">
        <v>9</v>
      </c>
      <c r="E267" s="27" t="s">
        <v>46</v>
      </c>
      <c r="F267" s="36">
        <v>0.2</v>
      </c>
      <c r="G267" s="29">
        <v>1080</v>
      </c>
      <c r="H267" s="30">
        <v>208.75</v>
      </c>
      <c r="I267" s="31">
        <f t="shared" si="18"/>
        <v>6.4669999999999996</v>
      </c>
      <c r="J267" s="30">
        <f t="shared" si="17"/>
        <v>270</v>
      </c>
      <c r="K267" s="30">
        <f t="shared" si="19"/>
        <v>63.69</v>
      </c>
      <c r="L267" s="30">
        <f t="shared" si="20"/>
        <v>333.69</v>
      </c>
    </row>
    <row r="268" spans="1:12" ht="52.8">
      <c r="A268" s="32">
        <v>261</v>
      </c>
      <c r="B268" s="35" t="s">
        <v>20</v>
      </c>
      <c r="C268" s="35" t="s">
        <v>1</v>
      </c>
      <c r="D268" s="35" t="s">
        <v>9</v>
      </c>
      <c r="E268" s="27" t="s">
        <v>46</v>
      </c>
      <c r="F268" s="36">
        <v>0.5</v>
      </c>
      <c r="G268" s="29">
        <v>1080</v>
      </c>
      <c r="H268" s="30">
        <v>1.25</v>
      </c>
      <c r="I268" s="31">
        <f t="shared" si="18"/>
        <v>6.4669999999999996</v>
      </c>
      <c r="J268" s="30">
        <f t="shared" si="17"/>
        <v>4.04</v>
      </c>
      <c r="K268" s="30">
        <f t="shared" si="19"/>
        <v>0.95</v>
      </c>
      <c r="L268" s="30">
        <f t="shared" si="20"/>
        <v>4.99</v>
      </c>
    </row>
    <row r="269" spans="1:12" ht="39.6">
      <c r="A269" s="32">
        <v>262</v>
      </c>
      <c r="B269" s="26" t="s">
        <v>176</v>
      </c>
      <c r="C269" s="26" t="s">
        <v>177</v>
      </c>
      <c r="D269" s="26" t="s">
        <v>9</v>
      </c>
      <c r="E269" s="27" t="s">
        <v>197</v>
      </c>
      <c r="F269" s="39">
        <v>0.2</v>
      </c>
      <c r="G269" s="29">
        <v>1080</v>
      </c>
      <c r="H269" s="30">
        <v>70</v>
      </c>
      <c r="I269" s="31">
        <f t="shared" si="18"/>
        <v>6.4669999999999996</v>
      </c>
      <c r="J269" s="30">
        <f t="shared" si="17"/>
        <v>90.54</v>
      </c>
      <c r="K269" s="30">
        <f t="shared" si="19"/>
        <v>21.36</v>
      </c>
      <c r="L269" s="30">
        <f t="shared" si="20"/>
        <v>111.9</v>
      </c>
    </row>
    <row r="270" spans="1:12" ht="52.8">
      <c r="A270" s="32">
        <v>263</v>
      </c>
      <c r="B270" s="26" t="s">
        <v>20</v>
      </c>
      <c r="C270" s="26" t="s">
        <v>3</v>
      </c>
      <c r="D270" s="26" t="s">
        <v>9</v>
      </c>
      <c r="E270" s="27" t="s">
        <v>156</v>
      </c>
      <c r="F270" s="34">
        <v>0.5</v>
      </c>
      <c r="G270" s="29">
        <v>1080</v>
      </c>
      <c r="H270" s="30">
        <v>14</v>
      </c>
      <c r="I270" s="31">
        <f t="shared" si="18"/>
        <v>6.4669999999999996</v>
      </c>
      <c r="J270" s="30">
        <f t="shared" si="17"/>
        <v>45.27</v>
      </c>
      <c r="K270" s="30">
        <f t="shared" si="19"/>
        <v>10.68</v>
      </c>
      <c r="L270" s="30">
        <f t="shared" si="20"/>
        <v>55.95</v>
      </c>
    </row>
    <row r="271" spans="1:12" ht="52.8">
      <c r="A271" s="32">
        <v>264</v>
      </c>
      <c r="B271" s="26" t="s">
        <v>20</v>
      </c>
      <c r="C271" s="26" t="s">
        <v>3</v>
      </c>
      <c r="D271" s="26" t="s">
        <v>9</v>
      </c>
      <c r="E271" s="27" t="s">
        <v>156</v>
      </c>
      <c r="F271" s="34">
        <v>0.2</v>
      </c>
      <c r="G271" s="29">
        <v>1080</v>
      </c>
      <c r="H271" s="30">
        <v>162</v>
      </c>
      <c r="I271" s="31">
        <f t="shared" si="18"/>
        <v>6.4669999999999996</v>
      </c>
      <c r="J271" s="30">
        <f t="shared" si="17"/>
        <v>209.53</v>
      </c>
      <c r="K271" s="30">
        <f t="shared" si="19"/>
        <v>49.43</v>
      </c>
      <c r="L271" s="30">
        <f t="shared" si="20"/>
        <v>258.95999999999998</v>
      </c>
    </row>
    <row r="272" spans="1:12" ht="39.6">
      <c r="A272" s="32">
        <v>265</v>
      </c>
      <c r="B272" s="26" t="s">
        <v>143</v>
      </c>
      <c r="C272" s="26" t="s">
        <v>182</v>
      </c>
      <c r="D272" s="26" t="s">
        <v>77</v>
      </c>
      <c r="E272" s="27" t="s">
        <v>315</v>
      </c>
      <c r="F272" s="39">
        <v>0.2</v>
      </c>
      <c r="G272" s="29">
        <v>1295</v>
      </c>
      <c r="H272" s="30">
        <v>70</v>
      </c>
      <c r="I272" s="31">
        <f t="shared" si="18"/>
        <v>7.7539999999999996</v>
      </c>
      <c r="J272" s="30">
        <f t="shared" si="17"/>
        <v>108.56</v>
      </c>
      <c r="K272" s="30">
        <f t="shared" si="19"/>
        <v>25.61</v>
      </c>
      <c r="L272" s="30">
        <f t="shared" si="20"/>
        <v>134.17000000000002</v>
      </c>
    </row>
    <row r="273" spans="1:12" ht="39.6">
      <c r="A273" s="32">
        <v>266</v>
      </c>
      <c r="B273" s="26" t="s">
        <v>143</v>
      </c>
      <c r="C273" s="26" t="s">
        <v>273</v>
      </c>
      <c r="D273" s="26" t="s">
        <v>7</v>
      </c>
      <c r="E273" s="27" t="s">
        <v>316</v>
      </c>
      <c r="F273" s="33">
        <v>0.2</v>
      </c>
      <c r="G273" s="29">
        <v>1040</v>
      </c>
      <c r="H273" s="30">
        <v>25</v>
      </c>
      <c r="I273" s="31">
        <f t="shared" si="18"/>
        <v>6.2279999999999998</v>
      </c>
      <c r="J273" s="30">
        <f t="shared" si="17"/>
        <v>31.14</v>
      </c>
      <c r="K273" s="30">
        <f t="shared" si="19"/>
        <v>7.35</v>
      </c>
      <c r="L273" s="30">
        <f t="shared" si="20"/>
        <v>38.49</v>
      </c>
    </row>
    <row r="274" spans="1:12" ht="52.8">
      <c r="A274" s="32">
        <v>267</v>
      </c>
      <c r="B274" s="26" t="s">
        <v>20</v>
      </c>
      <c r="C274" s="26" t="s">
        <v>251</v>
      </c>
      <c r="D274" s="26" t="s">
        <v>10</v>
      </c>
      <c r="E274" s="27" t="s">
        <v>317</v>
      </c>
      <c r="F274" s="28">
        <v>0.2</v>
      </c>
      <c r="G274" s="29">
        <v>1205</v>
      </c>
      <c r="H274" s="30">
        <v>131</v>
      </c>
      <c r="I274" s="31">
        <f t="shared" si="18"/>
        <v>7.2160000000000002</v>
      </c>
      <c r="J274" s="30">
        <f t="shared" si="17"/>
        <v>189.06</v>
      </c>
      <c r="K274" s="30">
        <f t="shared" si="19"/>
        <v>44.6</v>
      </c>
      <c r="L274" s="30">
        <f t="shared" si="20"/>
        <v>233.66</v>
      </c>
    </row>
    <row r="275" spans="1:12" ht="52.8">
      <c r="A275" s="32">
        <v>268</v>
      </c>
      <c r="B275" s="35" t="s">
        <v>20</v>
      </c>
      <c r="C275" s="35" t="s">
        <v>1</v>
      </c>
      <c r="D275" s="35" t="s">
        <v>9</v>
      </c>
      <c r="E275" s="27" t="s">
        <v>129</v>
      </c>
      <c r="F275" s="36">
        <v>0.2</v>
      </c>
      <c r="G275" s="29">
        <v>1060</v>
      </c>
      <c r="H275" s="30">
        <v>184</v>
      </c>
      <c r="I275" s="31">
        <f t="shared" si="18"/>
        <v>6.3470000000000004</v>
      </c>
      <c r="J275" s="30">
        <f t="shared" si="17"/>
        <v>233.57</v>
      </c>
      <c r="K275" s="30">
        <f t="shared" si="19"/>
        <v>55.1</v>
      </c>
      <c r="L275" s="30">
        <f t="shared" si="20"/>
        <v>288.67</v>
      </c>
    </row>
    <row r="276" spans="1:12" ht="52.8">
      <c r="A276" s="32">
        <v>269</v>
      </c>
      <c r="B276" s="26" t="s">
        <v>20</v>
      </c>
      <c r="C276" s="26" t="s">
        <v>251</v>
      </c>
      <c r="D276" s="26" t="s">
        <v>7</v>
      </c>
      <c r="E276" s="27" t="s">
        <v>318</v>
      </c>
      <c r="F276" s="28">
        <v>0.2</v>
      </c>
      <c r="G276" s="29">
        <v>960</v>
      </c>
      <c r="H276" s="30">
        <v>77</v>
      </c>
      <c r="I276" s="31">
        <f t="shared" si="18"/>
        <v>5.7489999999999997</v>
      </c>
      <c r="J276" s="30">
        <f t="shared" si="17"/>
        <v>88.53</v>
      </c>
      <c r="K276" s="30">
        <f t="shared" si="19"/>
        <v>20.88</v>
      </c>
      <c r="L276" s="30">
        <f t="shared" si="20"/>
        <v>109.41</v>
      </c>
    </row>
    <row r="277" spans="1:12" ht="52.8">
      <c r="A277" s="32">
        <v>270</v>
      </c>
      <c r="B277" s="26" t="s">
        <v>20</v>
      </c>
      <c r="C277" s="26" t="s">
        <v>3</v>
      </c>
      <c r="D277" s="26" t="s">
        <v>9</v>
      </c>
      <c r="E277" s="27" t="s">
        <v>92</v>
      </c>
      <c r="F277" s="34">
        <v>0.5</v>
      </c>
      <c r="G277" s="29">
        <v>1080</v>
      </c>
      <c r="H277" s="30">
        <v>0.5</v>
      </c>
      <c r="I277" s="31">
        <f t="shared" si="18"/>
        <v>6.4669999999999996</v>
      </c>
      <c r="J277" s="30">
        <f t="shared" si="17"/>
        <v>1.62</v>
      </c>
      <c r="K277" s="30">
        <f t="shared" si="19"/>
        <v>0.38</v>
      </c>
      <c r="L277" s="30">
        <f t="shared" si="20"/>
        <v>2</v>
      </c>
    </row>
    <row r="278" spans="1:12" ht="52.8">
      <c r="A278" s="32">
        <v>271</v>
      </c>
      <c r="B278" s="26" t="s">
        <v>20</v>
      </c>
      <c r="C278" s="26" t="s">
        <v>3</v>
      </c>
      <c r="D278" s="26" t="s">
        <v>9</v>
      </c>
      <c r="E278" s="27" t="s">
        <v>92</v>
      </c>
      <c r="F278" s="34">
        <v>0.2</v>
      </c>
      <c r="G278" s="29">
        <v>1080</v>
      </c>
      <c r="H278" s="30">
        <v>98.5</v>
      </c>
      <c r="I278" s="31">
        <f t="shared" si="18"/>
        <v>6.4669999999999996</v>
      </c>
      <c r="J278" s="30">
        <f t="shared" si="17"/>
        <v>127.4</v>
      </c>
      <c r="K278" s="30">
        <f t="shared" si="19"/>
        <v>30.05</v>
      </c>
      <c r="L278" s="30">
        <f t="shared" si="20"/>
        <v>157.45000000000002</v>
      </c>
    </row>
    <row r="279" spans="1:12" ht="52.8">
      <c r="A279" s="32">
        <v>272</v>
      </c>
      <c r="B279" s="26" t="s">
        <v>20</v>
      </c>
      <c r="C279" s="26" t="s">
        <v>2</v>
      </c>
      <c r="D279" s="26" t="s">
        <v>8</v>
      </c>
      <c r="E279" s="27" t="s">
        <v>75</v>
      </c>
      <c r="F279" s="33">
        <v>0.2</v>
      </c>
      <c r="G279" s="29">
        <v>1720</v>
      </c>
      <c r="H279" s="30">
        <v>152</v>
      </c>
      <c r="I279" s="31">
        <f t="shared" si="18"/>
        <v>10.298999999999999</v>
      </c>
      <c r="J279" s="30">
        <f t="shared" si="17"/>
        <v>313.08999999999997</v>
      </c>
      <c r="K279" s="30">
        <f t="shared" si="19"/>
        <v>73.86</v>
      </c>
      <c r="L279" s="30">
        <f t="shared" si="20"/>
        <v>386.95</v>
      </c>
    </row>
    <row r="280" spans="1:12" ht="52.8">
      <c r="A280" s="32">
        <v>273</v>
      </c>
      <c r="B280" s="35" t="s">
        <v>20</v>
      </c>
      <c r="C280" s="35" t="s">
        <v>1</v>
      </c>
      <c r="D280" s="35" t="s">
        <v>9</v>
      </c>
      <c r="E280" s="27" t="s">
        <v>62</v>
      </c>
      <c r="F280" s="36">
        <v>0.2</v>
      </c>
      <c r="G280" s="29">
        <v>1120</v>
      </c>
      <c r="H280" s="30">
        <v>164.16</v>
      </c>
      <c r="I280" s="31">
        <f t="shared" si="18"/>
        <v>6.7069999999999999</v>
      </c>
      <c r="J280" s="30">
        <f t="shared" si="17"/>
        <v>220.2</v>
      </c>
      <c r="K280" s="30">
        <f t="shared" si="19"/>
        <v>51.95</v>
      </c>
      <c r="L280" s="30">
        <f t="shared" si="20"/>
        <v>272.14999999999998</v>
      </c>
    </row>
    <row r="281" spans="1:12" ht="52.8">
      <c r="A281" s="32">
        <v>274</v>
      </c>
      <c r="B281" s="35" t="s">
        <v>20</v>
      </c>
      <c r="C281" s="35" t="s">
        <v>1</v>
      </c>
      <c r="D281" s="35" t="s">
        <v>9</v>
      </c>
      <c r="E281" s="27" t="s">
        <v>62</v>
      </c>
      <c r="F281" s="36">
        <v>0.5</v>
      </c>
      <c r="G281" s="29">
        <v>1120</v>
      </c>
      <c r="H281" s="30">
        <v>0.83</v>
      </c>
      <c r="I281" s="31">
        <f t="shared" si="18"/>
        <v>6.7069999999999999</v>
      </c>
      <c r="J281" s="30">
        <f t="shared" si="17"/>
        <v>2.78</v>
      </c>
      <c r="K281" s="30">
        <f t="shared" si="19"/>
        <v>0.66</v>
      </c>
      <c r="L281" s="30">
        <f t="shared" si="20"/>
        <v>3.44</v>
      </c>
    </row>
    <row r="282" spans="1:12" ht="52.8">
      <c r="A282" s="32">
        <v>275</v>
      </c>
      <c r="B282" s="26" t="s">
        <v>20</v>
      </c>
      <c r="C282" s="26" t="s">
        <v>251</v>
      </c>
      <c r="D282" s="26" t="s">
        <v>7</v>
      </c>
      <c r="E282" s="27" t="s">
        <v>319</v>
      </c>
      <c r="F282" s="28">
        <v>0.2</v>
      </c>
      <c r="G282" s="29">
        <v>960</v>
      </c>
      <c r="H282" s="30">
        <v>169.5</v>
      </c>
      <c r="I282" s="31">
        <f t="shared" si="18"/>
        <v>5.7489999999999997</v>
      </c>
      <c r="J282" s="30">
        <f t="shared" si="17"/>
        <v>194.89</v>
      </c>
      <c r="K282" s="30">
        <f t="shared" si="19"/>
        <v>45.97</v>
      </c>
      <c r="L282" s="30">
        <f t="shared" si="20"/>
        <v>240.85999999999999</v>
      </c>
    </row>
    <row r="283" spans="1:12" ht="52.8">
      <c r="A283" s="32">
        <v>276</v>
      </c>
      <c r="B283" s="26" t="s">
        <v>20</v>
      </c>
      <c r="C283" s="26" t="s">
        <v>3</v>
      </c>
      <c r="D283" s="26" t="s">
        <v>9</v>
      </c>
      <c r="E283" s="27" t="s">
        <v>157</v>
      </c>
      <c r="F283" s="34">
        <v>0.2</v>
      </c>
      <c r="G283" s="29">
        <v>1120</v>
      </c>
      <c r="H283" s="30">
        <v>136</v>
      </c>
      <c r="I283" s="31">
        <f t="shared" si="18"/>
        <v>6.7069999999999999</v>
      </c>
      <c r="J283" s="30">
        <f t="shared" si="17"/>
        <v>182.43</v>
      </c>
      <c r="K283" s="30">
        <f t="shared" si="19"/>
        <v>43.04</v>
      </c>
      <c r="L283" s="30">
        <f t="shared" si="20"/>
        <v>225.47</v>
      </c>
    </row>
    <row r="284" spans="1:12" ht="52.8">
      <c r="A284" s="32">
        <v>277</v>
      </c>
      <c r="B284" s="26" t="s">
        <v>20</v>
      </c>
      <c r="C284" s="26" t="s">
        <v>251</v>
      </c>
      <c r="D284" s="26" t="s">
        <v>8</v>
      </c>
      <c r="E284" s="27" t="s">
        <v>320</v>
      </c>
      <c r="F284" s="28">
        <v>0.2</v>
      </c>
      <c r="G284" s="29">
        <v>1740</v>
      </c>
      <c r="H284" s="30">
        <v>182</v>
      </c>
      <c r="I284" s="31">
        <f t="shared" si="18"/>
        <v>10.419</v>
      </c>
      <c r="J284" s="30">
        <f t="shared" si="17"/>
        <v>379.25</v>
      </c>
      <c r="K284" s="30">
        <f t="shared" si="19"/>
        <v>89.47</v>
      </c>
      <c r="L284" s="30">
        <f t="shared" si="20"/>
        <v>468.72</v>
      </c>
    </row>
    <row r="285" spans="1:12" ht="52.8">
      <c r="A285" s="32">
        <v>278</v>
      </c>
      <c r="B285" s="35" t="s">
        <v>20</v>
      </c>
      <c r="C285" s="35" t="s">
        <v>1</v>
      </c>
      <c r="D285" s="35" t="s">
        <v>7</v>
      </c>
      <c r="E285" s="27" t="s">
        <v>245</v>
      </c>
      <c r="F285" s="36">
        <v>0.2</v>
      </c>
      <c r="G285" s="29">
        <v>995</v>
      </c>
      <c r="H285" s="30">
        <v>54.25</v>
      </c>
      <c r="I285" s="31">
        <f t="shared" si="18"/>
        <v>5.9580000000000002</v>
      </c>
      <c r="J285" s="30">
        <f t="shared" si="17"/>
        <v>64.64</v>
      </c>
      <c r="K285" s="30">
        <f t="shared" si="19"/>
        <v>15.25</v>
      </c>
      <c r="L285" s="30">
        <f t="shared" si="20"/>
        <v>79.89</v>
      </c>
    </row>
    <row r="286" spans="1:12" ht="52.8">
      <c r="A286" s="32">
        <v>279</v>
      </c>
      <c r="B286" s="35" t="s">
        <v>20</v>
      </c>
      <c r="C286" s="35" t="s">
        <v>1</v>
      </c>
      <c r="D286" s="35" t="s">
        <v>7</v>
      </c>
      <c r="E286" s="27" t="s">
        <v>245</v>
      </c>
      <c r="F286" s="36">
        <v>0.5</v>
      </c>
      <c r="G286" s="29">
        <v>995</v>
      </c>
      <c r="H286" s="30">
        <v>0.75</v>
      </c>
      <c r="I286" s="31">
        <f t="shared" si="18"/>
        <v>5.9580000000000002</v>
      </c>
      <c r="J286" s="30">
        <f t="shared" si="17"/>
        <v>2.23</v>
      </c>
      <c r="K286" s="30">
        <f t="shared" si="19"/>
        <v>0.53</v>
      </c>
      <c r="L286" s="30">
        <f t="shared" si="20"/>
        <v>2.76</v>
      </c>
    </row>
    <row r="287" spans="1:12" ht="39.6">
      <c r="A287" s="32">
        <v>280</v>
      </c>
      <c r="B287" s="26" t="s">
        <v>169</v>
      </c>
      <c r="C287" s="26" t="s">
        <v>232</v>
      </c>
      <c r="D287" s="26" t="s">
        <v>9</v>
      </c>
      <c r="E287" s="27" t="s">
        <v>198</v>
      </c>
      <c r="F287" s="39">
        <v>0.2</v>
      </c>
      <c r="G287" s="29">
        <v>1464.48</v>
      </c>
      <c r="H287" s="30">
        <v>150</v>
      </c>
      <c r="I287" s="31">
        <f t="shared" si="18"/>
        <v>8.7690000000000001</v>
      </c>
      <c r="J287" s="30">
        <f t="shared" si="17"/>
        <v>263.07</v>
      </c>
      <c r="K287" s="30">
        <f t="shared" si="19"/>
        <v>62.06</v>
      </c>
      <c r="L287" s="30">
        <f t="shared" si="20"/>
        <v>325.13</v>
      </c>
    </row>
    <row r="288" spans="1:12" ht="39.6">
      <c r="A288" s="32">
        <v>281</v>
      </c>
      <c r="B288" s="26" t="s">
        <v>169</v>
      </c>
      <c r="C288" s="26" t="s">
        <v>232</v>
      </c>
      <c r="D288" s="26" t="s">
        <v>9</v>
      </c>
      <c r="E288" s="27" t="s">
        <v>198</v>
      </c>
      <c r="F288" s="33">
        <v>0.5</v>
      </c>
      <c r="G288" s="29">
        <v>1464.48</v>
      </c>
      <c r="H288" s="30">
        <v>98</v>
      </c>
      <c r="I288" s="31">
        <f t="shared" si="18"/>
        <v>8.7690000000000001</v>
      </c>
      <c r="J288" s="30">
        <f t="shared" si="17"/>
        <v>429.68</v>
      </c>
      <c r="K288" s="30">
        <f t="shared" si="19"/>
        <v>101.36</v>
      </c>
      <c r="L288" s="30">
        <f t="shared" si="20"/>
        <v>531.04</v>
      </c>
    </row>
    <row r="289" spans="1:12" ht="52.8">
      <c r="A289" s="32">
        <v>282</v>
      </c>
      <c r="B289" s="26" t="s">
        <v>143</v>
      </c>
      <c r="C289" s="26" t="s">
        <v>168</v>
      </c>
      <c r="D289" s="26" t="s">
        <v>96</v>
      </c>
      <c r="E289" s="27" t="s">
        <v>246</v>
      </c>
      <c r="F289" s="39">
        <v>0.2</v>
      </c>
      <c r="G289" s="29">
        <v>1600</v>
      </c>
      <c r="H289" s="30">
        <v>70</v>
      </c>
      <c r="I289" s="31">
        <f t="shared" si="18"/>
        <v>9.5809999999999995</v>
      </c>
      <c r="J289" s="30">
        <f t="shared" si="17"/>
        <v>134.13</v>
      </c>
      <c r="K289" s="30">
        <f t="shared" si="19"/>
        <v>31.64</v>
      </c>
      <c r="L289" s="30">
        <f t="shared" si="20"/>
        <v>165.76999999999998</v>
      </c>
    </row>
    <row r="290" spans="1:12" ht="39.6">
      <c r="A290" s="32">
        <v>283</v>
      </c>
      <c r="B290" s="26" t="s">
        <v>169</v>
      </c>
      <c r="C290" s="26" t="s">
        <v>232</v>
      </c>
      <c r="D290" s="26" t="s">
        <v>9</v>
      </c>
      <c r="E290" s="27" t="s">
        <v>188</v>
      </c>
      <c r="F290" s="39">
        <v>0.2</v>
      </c>
      <c r="G290" s="29">
        <v>1574.87</v>
      </c>
      <c r="H290" s="30">
        <v>135</v>
      </c>
      <c r="I290" s="31">
        <f t="shared" si="18"/>
        <v>9.43</v>
      </c>
      <c r="J290" s="30">
        <f t="shared" si="17"/>
        <v>254.61</v>
      </c>
      <c r="K290" s="30">
        <f t="shared" si="19"/>
        <v>60.06</v>
      </c>
      <c r="L290" s="30">
        <f t="shared" si="20"/>
        <v>314.67</v>
      </c>
    </row>
    <row r="291" spans="1:12" ht="39.6">
      <c r="A291" s="32">
        <v>284</v>
      </c>
      <c r="B291" s="26" t="s">
        <v>169</v>
      </c>
      <c r="C291" s="26" t="s">
        <v>232</v>
      </c>
      <c r="D291" s="26" t="s">
        <v>9</v>
      </c>
      <c r="E291" s="27" t="s">
        <v>188</v>
      </c>
      <c r="F291" s="33">
        <v>0.5</v>
      </c>
      <c r="G291" s="29">
        <v>1574.87</v>
      </c>
      <c r="H291" s="30">
        <v>89</v>
      </c>
      <c r="I291" s="31">
        <f t="shared" si="18"/>
        <v>9.43</v>
      </c>
      <c r="J291" s="30">
        <f t="shared" si="17"/>
        <v>419.64</v>
      </c>
      <c r="K291" s="30">
        <f t="shared" si="19"/>
        <v>98.99</v>
      </c>
      <c r="L291" s="30">
        <f t="shared" si="20"/>
        <v>518.63</v>
      </c>
    </row>
    <row r="292" spans="1:12" ht="52.8">
      <c r="A292" s="32">
        <v>285</v>
      </c>
      <c r="B292" s="35" t="s">
        <v>20</v>
      </c>
      <c r="C292" s="35" t="s">
        <v>1</v>
      </c>
      <c r="D292" s="35" t="s">
        <v>9</v>
      </c>
      <c r="E292" s="27" t="s">
        <v>47</v>
      </c>
      <c r="F292" s="36">
        <v>0.2</v>
      </c>
      <c r="G292" s="29">
        <v>1060</v>
      </c>
      <c r="H292" s="30">
        <v>32</v>
      </c>
      <c r="I292" s="31">
        <f t="shared" si="18"/>
        <v>6.3470000000000004</v>
      </c>
      <c r="J292" s="30">
        <f t="shared" si="17"/>
        <v>40.619999999999997</v>
      </c>
      <c r="K292" s="30">
        <f t="shared" si="19"/>
        <v>9.58</v>
      </c>
      <c r="L292" s="30">
        <f t="shared" si="20"/>
        <v>50.199999999999996</v>
      </c>
    </row>
    <row r="293" spans="1:12" ht="52.8">
      <c r="A293" s="32">
        <v>286</v>
      </c>
      <c r="B293" s="26" t="s">
        <v>20</v>
      </c>
      <c r="C293" s="26" t="s">
        <v>4</v>
      </c>
      <c r="D293" s="26" t="s">
        <v>7</v>
      </c>
      <c r="E293" s="27" t="s">
        <v>144</v>
      </c>
      <c r="F293" s="37">
        <v>0.2</v>
      </c>
      <c r="G293" s="29">
        <v>980</v>
      </c>
      <c r="H293" s="30">
        <v>101.5</v>
      </c>
      <c r="I293" s="31">
        <f t="shared" si="18"/>
        <v>5.8680000000000003</v>
      </c>
      <c r="J293" s="30">
        <f t="shared" si="17"/>
        <v>119.12</v>
      </c>
      <c r="K293" s="30">
        <f t="shared" si="19"/>
        <v>28.1</v>
      </c>
      <c r="L293" s="30">
        <f t="shared" si="20"/>
        <v>147.22</v>
      </c>
    </row>
    <row r="294" spans="1:12" ht="52.8">
      <c r="A294" s="32">
        <v>287</v>
      </c>
      <c r="B294" s="26" t="s">
        <v>20</v>
      </c>
      <c r="C294" s="26" t="s">
        <v>251</v>
      </c>
      <c r="D294" s="26" t="s">
        <v>9</v>
      </c>
      <c r="E294" s="27" t="s">
        <v>321</v>
      </c>
      <c r="F294" s="28">
        <v>0.2</v>
      </c>
      <c r="G294" s="29">
        <v>1080</v>
      </c>
      <c r="H294" s="30">
        <v>88</v>
      </c>
      <c r="I294" s="31">
        <f t="shared" si="18"/>
        <v>6.4669999999999996</v>
      </c>
      <c r="J294" s="30">
        <f t="shared" si="17"/>
        <v>113.82</v>
      </c>
      <c r="K294" s="30">
        <f t="shared" si="19"/>
        <v>26.85</v>
      </c>
      <c r="L294" s="30">
        <f t="shared" si="20"/>
        <v>140.66999999999999</v>
      </c>
    </row>
    <row r="295" spans="1:12" ht="39.6">
      <c r="A295" s="32">
        <v>288</v>
      </c>
      <c r="B295" s="26" t="s">
        <v>169</v>
      </c>
      <c r="C295" s="26" t="s">
        <v>232</v>
      </c>
      <c r="D295" s="26" t="s">
        <v>9</v>
      </c>
      <c r="E295" s="27" t="s">
        <v>189</v>
      </c>
      <c r="F295" s="39">
        <v>0.2</v>
      </c>
      <c r="G295" s="29">
        <v>1464.48</v>
      </c>
      <c r="H295" s="30">
        <v>42.5</v>
      </c>
      <c r="I295" s="31">
        <f t="shared" si="18"/>
        <v>8.7690000000000001</v>
      </c>
      <c r="J295" s="30">
        <f t="shared" si="17"/>
        <v>74.540000000000006</v>
      </c>
      <c r="K295" s="30">
        <f t="shared" si="19"/>
        <v>17.579999999999998</v>
      </c>
      <c r="L295" s="30">
        <f t="shared" si="20"/>
        <v>92.12</v>
      </c>
    </row>
    <row r="296" spans="1:12" ht="39.6">
      <c r="A296" s="32">
        <v>289</v>
      </c>
      <c r="B296" s="26" t="s">
        <v>169</v>
      </c>
      <c r="C296" s="26" t="s">
        <v>232</v>
      </c>
      <c r="D296" s="26" t="s">
        <v>9</v>
      </c>
      <c r="E296" s="27" t="s">
        <v>189</v>
      </c>
      <c r="F296" s="33">
        <v>0.5</v>
      </c>
      <c r="G296" s="29">
        <v>1464.48</v>
      </c>
      <c r="H296" s="30">
        <v>11</v>
      </c>
      <c r="I296" s="31">
        <f t="shared" si="18"/>
        <v>8.7690000000000001</v>
      </c>
      <c r="J296" s="30">
        <f t="shared" si="17"/>
        <v>48.23</v>
      </c>
      <c r="K296" s="30">
        <f t="shared" si="19"/>
        <v>11.38</v>
      </c>
      <c r="L296" s="30">
        <f t="shared" si="20"/>
        <v>59.61</v>
      </c>
    </row>
    <row r="297" spans="1:12" ht="52.8">
      <c r="A297" s="32">
        <v>290</v>
      </c>
      <c r="B297" s="26" t="s">
        <v>20</v>
      </c>
      <c r="C297" s="26" t="s">
        <v>2</v>
      </c>
      <c r="D297" s="26" t="s">
        <v>9</v>
      </c>
      <c r="E297" s="27" t="s">
        <v>223</v>
      </c>
      <c r="F297" s="33">
        <v>0.2</v>
      </c>
      <c r="G297" s="29">
        <v>1100</v>
      </c>
      <c r="H297" s="30">
        <v>143.5</v>
      </c>
      <c r="I297" s="31">
        <f t="shared" si="18"/>
        <v>6.5869999999999997</v>
      </c>
      <c r="J297" s="30">
        <f t="shared" si="17"/>
        <v>189.05</v>
      </c>
      <c r="K297" s="30">
        <f t="shared" si="19"/>
        <v>44.6</v>
      </c>
      <c r="L297" s="30">
        <f t="shared" si="20"/>
        <v>233.65</v>
      </c>
    </row>
    <row r="298" spans="1:12" ht="39.6">
      <c r="A298" s="32">
        <v>291</v>
      </c>
      <c r="B298" s="26" t="s">
        <v>169</v>
      </c>
      <c r="C298" s="26" t="s">
        <v>236</v>
      </c>
      <c r="D298" s="26" t="s">
        <v>9</v>
      </c>
      <c r="E298" s="27" t="s">
        <v>190</v>
      </c>
      <c r="F298" s="39">
        <v>0.2</v>
      </c>
      <c r="G298" s="29">
        <v>1464.48</v>
      </c>
      <c r="H298" s="30">
        <v>53</v>
      </c>
      <c r="I298" s="31">
        <f t="shared" si="18"/>
        <v>8.7690000000000001</v>
      </c>
      <c r="J298" s="30">
        <f t="shared" si="17"/>
        <v>92.95</v>
      </c>
      <c r="K298" s="30">
        <f t="shared" si="19"/>
        <v>21.93</v>
      </c>
      <c r="L298" s="30">
        <f t="shared" si="20"/>
        <v>114.88</v>
      </c>
    </row>
    <row r="299" spans="1:12" ht="39.6">
      <c r="A299" s="32">
        <v>292</v>
      </c>
      <c r="B299" s="26" t="s">
        <v>169</v>
      </c>
      <c r="C299" s="26" t="s">
        <v>236</v>
      </c>
      <c r="D299" s="26" t="s">
        <v>9</v>
      </c>
      <c r="E299" s="27" t="s">
        <v>190</v>
      </c>
      <c r="F299" s="33">
        <v>0.5</v>
      </c>
      <c r="G299" s="29">
        <v>1464.48</v>
      </c>
      <c r="H299" s="30">
        <v>32</v>
      </c>
      <c r="I299" s="31">
        <f t="shared" si="18"/>
        <v>8.7690000000000001</v>
      </c>
      <c r="J299" s="30">
        <f t="shared" si="17"/>
        <v>140.30000000000001</v>
      </c>
      <c r="K299" s="30">
        <f t="shared" si="19"/>
        <v>33.1</v>
      </c>
      <c r="L299" s="30">
        <f t="shared" si="20"/>
        <v>173.4</v>
      </c>
    </row>
    <row r="300" spans="1:12" ht="52.8">
      <c r="A300" s="32">
        <v>293</v>
      </c>
      <c r="B300" s="26" t="s">
        <v>20</v>
      </c>
      <c r="C300" s="26" t="s">
        <v>4</v>
      </c>
      <c r="D300" s="26" t="s">
        <v>9</v>
      </c>
      <c r="E300" s="27" t="s">
        <v>322</v>
      </c>
      <c r="F300" s="37">
        <v>0.2</v>
      </c>
      <c r="G300" s="29">
        <v>1100</v>
      </c>
      <c r="H300" s="30">
        <v>187</v>
      </c>
      <c r="I300" s="31">
        <f t="shared" si="18"/>
        <v>6.5869999999999997</v>
      </c>
      <c r="J300" s="30">
        <f t="shared" si="17"/>
        <v>246.35</v>
      </c>
      <c r="K300" s="30">
        <f t="shared" si="19"/>
        <v>58.11</v>
      </c>
      <c r="L300" s="30">
        <f t="shared" si="20"/>
        <v>304.45999999999998</v>
      </c>
    </row>
    <row r="301" spans="1:12" ht="52.8">
      <c r="A301" s="32">
        <v>294</v>
      </c>
      <c r="B301" s="26" t="s">
        <v>20</v>
      </c>
      <c r="C301" s="26" t="s">
        <v>251</v>
      </c>
      <c r="D301" s="26" t="s">
        <v>7</v>
      </c>
      <c r="E301" s="27" t="s">
        <v>323</v>
      </c>
      <c r="F301" s="28">
        <v>0.2</v>
      </c>
      <c r="G301" s="29">
        <v>960</v>
      </c>
      <c r="H301" s="30">
        <v>128.5</v>
      </c>
      <c r="I301" s="31">
        <f t="shared" si="18"/>
        <v>5.7489999999999997</v>
      </c>
      <c r="J301" s="30">
        <f t="shared" si="17"/>
        <v>147.75</v>
      </c>
      <c r="K301" s="30">
        <f t="shared" si="19"/>
        <v>34.85</v>
      </c>
      <c r="L301" s="30">
        <f t="shared" si="20"/>
        <v>182.6</v>
      </c>
    </row>
    <row r="302" spans="1:12" ht="39.6">
      <c r="A302" s="32">
        <v>295</v>
      </c>
      <c r="B302" s="26" t="s">
        <v>169</v>
      </c>
      <c r="C302" s="26" t="s">
        <v>231</v>
      </c>
      <c r="D302" s="26" t="s">
        <v>9</v>
      </c>
      <c r="E302" s="27" t="s">
        <v>324</v>
      </c>
      <c r="F302" s="39">
        <v>0.2</v>
      </c>
      <c r="G302" s="29">
        <v>1574.87</v>
      </c>
      <c r="H302" s="30">
        <v>76</v>
      </c>
      <c r="I302" s="31">
        <f t="shared" si="18"/>
        <v>9.43</v>
      </c>
      <c r="J302" s="30">
        <f t="shared" si="17"/>
        <v>143.34</v>
      </c>
      <c r="K302" s="30">
        <f t="shared" si="19"/>
        <v>33.81</v>
      </c>
      <c r="L302" s="30">
        <f t="shared" si="20"/>
        <v>177.15</v>
      </c>
    </row>
    <row r="303" spans="1:12" ht="39.6">
      <c r="A303" s="32">
        <v>296</v>
      </c>
      <c r="B303" s="26" t="s">
        <v>169</v>
      </c>
      <c r="C303" s="26" t="s">
        <v>231</v>
      </c>
      <c r="D303" s="26" t="s">
        <v>9</v>
      </c>
      <c r="E303" s="27" t="s">
        <v>324</v>
      </c>
      <c r="F303" s="33">
        <v>0.5</v>
      </c>
      <c r="G303" s="29">
        <v>1574.87</v>
      </c>
      <c r="H303" s="30">
        <v>41</v>
      </c>
      <c r="I303" s="31">
        <f t="shared" si="18"/>
        <v>9.43</v>
      </c>
      <c r="J303" s="30">
        <f t="shared" si="17"/>
        <v>193.32</v>
      </c>
      <c r="K303" s="30">
        <f t="shared" si="19"/>
        <v>45.6</v>
      </c>
      <c r="L303" s="30">
        <f t="shared" si="20"/>
        <v>238.92</v>
      </c>
    </row>
    <row r="304" spans="1:12" ht="52.8">
      <c r="A304" s="32">
        <v>297</v>
      </c>
      <c r="B304" s="26" t="s">
        <v>20</v>
      </c>
      <c r="C304" s="26" t="s">
        <v>251</v>
      </c>
      <c r="D304" s="26" t="s">
        <v>9</v>
      </c>
      <c r="E304" s="27" t="s">
        <v>325</v>
      </c>
      <c r="F304" s="28">
        <v>0.5</v>
      </c>
      <c r="G304" s="29">
        <v>1060</v>
      </c>
      <c r="H304" s="30">
        <v>1.17</v>
      </c>
      <c r="I304" s="31">
        <f t="shared" si="18"/>
        <v>6.3470000000000004</v>
      </c>
      <c r="J304" s="30">
        <f t="shared" si="17"/>
        <v>3.71</v>
      </c>
      <c r="K304" s="30">
        <f t="shared" si="19"/>
        <v>0.88</v>
      </c>
      <c r="L304" s="30">
        <f t="shared" si="20"/>
        <v>4.59</v>
      </c>
    </row>
    <row r="305" spans="1:12" ht="39.6">
      <c r="A305" s="32">
        <v>298</v>
      </c>
      <c r="B305" s="26" t="s">
        <v>131</v>
      </c>
      <c r="C305" s="26" t="s">
        <v>136</v>
      </c>
      <c r="D305" s="26" t="s">
        <v>9</v>
      </c>
      <c r="E305" s="27" t="s">
        <v>247</v>
      </c>
      <c r="F305" s="39">
        <v>0.2</v>
      </c>
      <c r="G305" s="29">
        <v>1080</v>
      </c>
      <c r="H305" s="30">
        <v>61</v>
      </c>
      <c r="I305" s="31">
        <f t="shared" si="18"/>
        <v>6.4669999999999996</v>
      </c>
      <c r="J305" s="30">
        <f t="shared" si="17"/>
        <v>78.900000000000006</v>
      </c>
      <c r="K305" s="30">
        <f t="shared" si="19"/>
        <v>18.61</v>
      </c>
      <c r="L305" s="30">
        <f t="shared" si="20"/>
        <v>97.51</v>
      </c>
    </row>
    <row r="306" spans="1:12" ht="39.6">
      <c r="A306" s="32">
        <v>299</v>
      </c>
      <c r="B306" s="26" t="s">
        <v>131</v>
      </c>
      <c r="C306" s="26" t="s">
        <v>136</v>
      </c>
      <c r="D306" s="26" t="s">
        <v>9</v>
      </c>
      <c r="E306" s="27" t="s">
        <v>247</v>
      </c>
      <c r="F306" s="39">
        <v>0.2</v>
      </c>
      <c r="G306" s="29">
        <v>1100</v>
      </c>
      <c r="H306" s="30">
        <v>39</v>
      </c>
      <c r="I306" s="31">
        <f t="shared" si="18"/>
        <v>6.5869999999999997</v>
      </c>
      <c r="J306" s="30">
        <f t="shared" si="17"/>
        <v>51.38</v>
      </c>
      <c r="K306" s="30">
        <f t="shared" si="19"/>
        <v>12.12</v>
      </c>
      <c r="L306" s="30">
        <f t="shared" si="20"/>
        <v>63.5</v>
      </c>
    </row>
    <row r="307" spans="1:12" ht="52.8">
      <c r="A307" s="32">
        <v>300</v>
      </c>
      <c r="B307" s="26" t="s">
        <v>20</v>
      </c>
      <c r="C307" s="26" t="s">
        <v>3</v>
      </c>
      <c r="D307" s="26" t="s">
        <v>7</v>
      </c>
      <c r="E307" s="27" t="s">
        <v>67</v>
      </c>
      <c r="F307" s="34">
        <v>0.5</v>
      </c>
      <c r="G307" s="29">
        <v>960</v>
      </c>
      <c r="H307" s="30">
        <v>3</v>
      </c>
      <c r="I307" s="31">
        <f t="shared" si="18"/>
        <v>5.7489999999999997</v>
      </c>
      <c r="J307" s="30">
        <f t="shared" si="17"/>
        <v>8.6199999999999992</v>
      </c>
      <c r="K307" s="30">
        <f t="shared" si="19"/>
        <v>2.0299999999999998</v>
      </c>
      <c r="L307" s="30">
        <f t="shared" si="20"/>
        <v>10.649999999999999</v>
      </c>
    </row>
    <row r="308" spans="1:12" ht="52.8">
      <c r="A308" s="32">
        <v>301</v>
      </c>
      <c r="B308" s="26" t="s">
        <v>20</v>
      </c>
      <c r="C308" s="26" t="s">
        <v>3</v>
      </c>
      <c r="D308" s="26" t="s">
        <v>7</v>
      </c>
      <c r="E308" s="27" t="s">
        <v>67</v>
      </c>
      <c r="F308" s="34">
        <v>0.2</v>
      </c>
      <c r="G308" s="29">
        <v>960</v>
      </c>
      <c r="H308" s="30">
        <v>158</v>
      </c>
      <c r="I308" s="31">
        <f t="shared" si="18"/>
        <v>5.7489999999999997</v>
      </c>
      <c r="J308" s="30">
        <f t="shared" si="17"/>
        <v>181.67</v>
      </c>
      <c r="K308" s="30">
        <f t="shared" si="19"/>
        <v>42.86</v>
      </c>
      <c r="L308" s="30">
        <f t="shared" si="20"/>
        <v>224.52999999999997</v>
      </c>
    </row>
    <row r="309" spans="1:12" ht="52.8">
      <c r="A309" s="32">
        <v>302</v>
      </c>
      <c r="B309" s="26" t="s">
        <v>20</v>
      </c>
      <c r="C309" s="26" t="s">
        <v>2</v>
      </c>
      <c r="D309" s="26" t="s">
        <v>9</v>
      </c>
      <c r="E309" s="27" t="s">
        <v>48</v>
      </c>
      <c r="F309" s="33">
        <v>0.2</v>
      </c>
      <c r="G309" s="29">
        <v>1060</v>
      </c>
      <c r="H309" s="30">
        <v>76.5</v>
      </c>
      <c r="I309" s="31">
        <f t="shared" si="18"/>
        <v>6.3470000000000004</v>
      </c>
      <c r="J309" s="30">
        <f t="shared" si="17"/>
        <v>97.11</v>
      </c>
      <c r="K309" s="30">
        <f t="shared" si="19"/>
        <v>22.91</v>
      </c>
      <c r="L309" s="30">
        <f t="shared" si="20"/>
        <v>120.02</v>
      </c>
    </row>
    <row r="310" spans="1:12" ht="52.8">
      <c r="A310" s="32">
        <v>303</v>
      </c>
      <c r="B310" s="26" t="s">
        <v>20</v>
      </c>
      <c r="C310" s="26" t="s">
        <v>2</v>
      </c>
      <c r="D310" s="26" t="s">
        <v>9</v>
      </c>
      <c r="E310" s="27" t="s">
        <v>48</v>
      </c>
      <c r="F310" s="33">
        <v>0.5</v>
      </c>
      <c r="G310" s="29">
        <v>1060</v>
      </c>
      <c r="H310" s="30">
        <v>2.5</v>
      </c>
      <c r="I310" s="31">
        <f t="shared" si="18"/>
        <v>6.3470000000000004</v>
      </c>
      <c r="J310" s="30">
        <f t="shared" si="17"/>
        <v>7.93</v>
      </c>
      <c r="K310" s="30">
        <f t="shared" si="19"/>
        <v>1.87</v>
      </c>
      <c r="L310" s="30">
        <f t="shared" si="20"/>
        <v>9.8000000000000007</v>
      </c>
    </row>
    <row r="311" spans="1:12" ht="52.8">
      <c r="A311" s="32">
        <v>304</v>
      </c>
      <c r="B311" s="26" t="s">
        <v>20</v>
      </c>
      <c r="C311" s="26" t="s">
        <v>95</v>
      </c>
      <c r="D311" s="26" t="s">
        <v>96</v>
      </c>
      <c r="E311" s="27" t="s">
        <v>110</v>
      </c>
      <c r="F311" s="33">
        <v>0.2</v>
      </c>
      <c r="G311" s="29">
        <v>1580</v>
      </c>
      <c r="H311" s="30">
        <v>24</v>
      </c>
      <c r="I311" s="31">
        <f t="shared" si="18"/>
        <v>9.4610000000000003</v>
      </c>
      <c r="J311" s="30">
        <f t="shared" si="17"/>
        <v>45.41</v>
      </c>
      <c r="K311" s="30">
        <f t="shared" si="19"/>
        <v>10.71</v>
      </c>
      <c r="L311" s="30">
        <f t="shared" si="20"/>
        <v>56.12</v>
      </c>
    </row>
    <row r="312" spans="1:12" ht="52.8">
      <c r="A312" s="32">
        <v>305</v>
      </c>
      <c r="B312" s="26" t="s">
        <v>20</v>
      </c>
      <c r="C312" s="26" t="s">
        <v>2</v>
      </c>
      <c r="D312" s="26" t="s">
        <v>7</v>
      </c>
      <c r="E312" s="27" t="s">
        <v>49</v>
      </c>
      <c r="F312" s="33">
        <v>0.2</v>
      </c>
      <c r="G312" s="29">
        <v>960</v>
      </c>
      <c r="H312" s="30">
        <v>173.5</v>
      </c>
      <c r="I312" s="31">
        <f t="shared" si="18"/>
        <v>5.7489999999999997</v>
      </c>
      <c r="J312" s="30">
        <f t="shared" si="17"/>
        <v>199.49</v>
      </c>
      <c r="K312" s="30">
        <f t="shared" si="19"/>
        <v>47.06</v>
      </c>
      <c r="L312" s="30">
        <f t="shared" si="20"/>
        <v>246.55</v>
      </c>
    </row>
    <row r="313" spans="1:12" ht="52.8">
      <c r="A313" s="32">
        <v>306</v>
      </c>
      <c r="B313" s="26" t="s">
        <v>20</v>
      </c>
      <c r="C313" s="26" t="s">
        <v>2</v>
      </c>
      <c r="D313" s="26" t="s">
        <v>7</v>
      </c>
      <c r="E313" s="27" t="s">
        <v>49</v>
      </c>
      <c r="F313" s="33">
        <v>0.5</v>
      </c>
      <c r="G313" s="29">
        <v>960</v>
      </c>
      <c r="H313" s="30">
        <v>2.5</v>
      </c>
      <c r="I313" s="31">
        <f t="shared" si="18"/>
        <v>5.7489999999999997</v>
      </c>
      <c r="J313" s="30">
        <f t="shared" si="17"/>
        <v>7.19</v>
      </c>
      <c r="K313" s="30">
        <f t="shared" si="19"/>
        <v>1.7</v>
      </c>
      <c r="L313" s="30">
        <f t="shared" si="20"/>
        <v>8.89</v>
      </c>
    </row>
    <row r="314" spans="1:12" ht="52.8">
      <c r="A314" s="32">
        <v>307</v>
      </c>
      <c r="B314" s="26" t="s">
        <v>20</v>
      </c>
      <c r="C314" s="26" t="s">
        <v>4</v>
      </c>
      <c r="D314" s="26" t="s">
        <v>7</v>
      </c>
      <c r="E314" s="27" t="s">
        <v>50</v>
      </c>
      <c r="F314" s="37">
        <v>0.2</v>
      </c>
      <c r="G314" s="29">
        <v>960</v>
      </c>
      <c r="H314" s="30">
        <v>161.41999999999999</v>
      </c>
      <c r="I314" s="31">
        <f t="shared" si="18"/>
        <v>5.7489999999999997</v>
      </c>
      <c r="J314" s="30">
        <f t="shared" si="17"/>
        <v>185.6</v>
      </c>
      <c r="K314" s="30">
        <f t="shared" si="19"/>
        <v>43.78</v>
      </c>
      <c r="L314" s="30">
        <f t="shared" si="20"/>
        <v>229.38</v>
      </c>
    </row>
    <row r="315" spans="1:12" ht="52.8">
      <c r="A315" s="32">
        <v>308</v>
      </c>
      <c r="B315" s="26" t="s">
        <v>20</v>
      </c>
      <c r="C315" s="26" t="s">
        <v>4</v>
      </c>
      <c r="D315" s="26" t="s">
        <v>7</v>
      </c>
      <c r="E315" s="27" t="s">
        <v>50</v>
      </c>
      <c r="F315" s="38">
        <v>0.5</v>
      </c>
      <c r="G315" s="29">
        <v>960</v>
      </c>
      <c r="H315" s="30">
        <v>1.083</v>
      </c>
      <c r="I315" s="31">
        <f t="shared" si="18"/>
        <v>5.7489999999999997</v>
      </c>
      <c r="J315" s="30">
        <f t="shared" si="17"/>
        <v>3.11</v>
      </c>
      <c r="K315" s="30">
        <f t="shared" si="19"/>
        <v>0.73</v>
      </c>
      <c r="L315" s="30">
        <f t="shared" si="20"/>
        <v>3.84</v>
      </c>
    </row>
    <row r="316" spans="1:12" ht="39.6">
      <c r="A316" s="32">
        <v>309</v>
      </c>
      <c r="B316" s="26" t="s">
        <v>169</v>
      </c>
      <c r="C316" s="26" t="s">
        <v>236</v>
      </c>
      <c r="D316" s="26" t="s">
        <v>9</v>
      </c>
      <c r="E316" s="27" t="s">
        <v>191</v>
      </c>
      <c r="F316" s="39">
        <v>0.2</v>
      </c>
      <c r="G316" s="29">
        <v>1464.48</v>
      </c>
      <c r="H316" s="30">
        <v>102.5</v>
      </c>
      <c r="I316" s="31">
        <f t="shared" si="18"/>
        <v>8.7690000000000001</v>
      </c>
      <c r="J316" s="30">
        <f t="shared" si="17"/>
        <v>179.76</v>
      </c>
      <c r="K316" s="30">
        <f t="shared" si="19"/>
        <v>42.41</v>
      </c>
      <c r="L316" s="30">
        <f t="shared" si="20"/>
        <v>222.17</v>
      </c>
    </row>
    <row r="317" spans="1:12" ht="39.6">
      <c r="A317" s="32">
        <v>310</v>
      </c>
      <c r="B317" s="26" t="s">
        <v>169</v>
      </c>
      <c r="C317" s="26" t="s">
        <v>236</v>
      </c>
      <c r="D317" s="26" t="s">
        <v>9</v>
      </c>
      <c r="E317" s="27" t="s">
        <v>191</v>
      </c>
      <c r="F317" s="33">
        <v>0.5</v>
      </c>
      <c r="G317" s="29">
        <v>1464.48</v>
      </c>
      <c r="H317" s="30">
        <v>31.5</v>
      </c>
      <c r="I317" s="31">
        <f t="shared" si="18"/>
        <v>8.7690000000000001</v>
      </c>
      <c r="J317" s="30">
        <f t="shared" si="17"/>
        <v>138.11000000000001</v>
      </c>
      <c r="K317" s="30">
        <f t="shared" si="19"/>
        <v>32.58</v>
      </c>
      <c r="L317" s="30">
        <f t="shared" si="20"/>
        <v>170.69</v>
      </c>
    </row>
    <row r="318" spans="1:12" ht="39.6">
      <c r="A318" s="32">
        <v>311</v>
      </c>
      <c r="B318" s="26" t="s">
        <v>131</v>
      </c>
      <c r="C318" s="26" t="s">
        <v>136</v>
      </c>
      <c r="D318" s="26" t="s">
        <v>9</v>
      </c>
      <c r="E318" s="27" t="s">
        <v>326</v>
      </c>
      <c r="F318" s="39">
        <v>0.2</v>
      </c>
      <c r="G318" s="29">
        <v>1080</v>
      </c>
      <c r="H318" s="30">
        <v>70</v>
      </c>
      <c r="I318" s="31">
        <f t="shared" si="18"/>
        <v>6.4669999999999996</v>
      </c>
      <c r="J318" s="30">
        <f t="shared" si="17"/>
        <v>90.54</v>
      </c>
      <c r="K318" s="30">
        <f t="shared" si="19"/>
        <v>21.36</v>
      </c>
      <c r="L318" s="30">
        <f t="shared" si="20"/>
        <v>111.9</v>
      </c>
    </row>
    <row r="319" spans="1:12" ht="39.6">
      <c r="A319" s="32">
        <v>312</v>
      </c>
      <c r="B319" s="26" t="s">
        <v>169</v>
      </c>
      <c r="C319" s="26" t="s">
        <v>231</v>
      </c>
      <c r="D319" s="26" t="s">
        <v>9</v>
      </c>
      <c r="E319" s="27" t="s">
        <v>224</v>
      </c>
      <c r="F319" s="39">
        <v>0.2</v>
      </c>
      <c r="G319" s="29">
        <v>1636.03</v>
      </c>
      <c r="H319" s="30">
        <v>126.5</v>
      </c>
      <c r="I319" s="31">
        <f t="shared" si="18"/>
        <v>9.7970000000000006</v>
      </c>
      <c r="J319" s="30">
        <f t="shared" si="17"/>
        <v>247.86</v>
      </c>
      <c r="K319" s="30">
        <f t="shared" si="19"/>
        <v>58.47</v>
      </c>
      <c r="L319" s="30">
        <f t="shared" si="20"/>
        <v>306.33000000000004</v>
      </c>
    </row>
    <row r="320" spans="1:12" ht="39.6">
      <c r="A320" s="32">
        <v>313</v>
      </c>
      <c r="B320" s="26" t="s">
        <v>169</v>
      </c>
      <c r="C320" s="26" t="s">
        <v>231</v>
      </c>
      <c r="D320" s="26" t="s">
        <v>9</v>
      </c>
      <c r="E320" s="27" t="s">
        <v>224</v>
      </c>
      <c r="F320" s="33">
        <v>0.5</v>
      </c>
      <c r="G320" s="29">
        <v>1636.03</v>
      </c>
      <c r="H320" s="30">
        <v>76.5</v>
      </c>
      <c r="I320" s="31">
        <f t="shared" si="18"/>
        <v>9.7970000000000006</v>
      </c>
      <c r="J320" s="30">
        <f t="shared" si="17"/>
        <v>374.74</v>
      </c>
      <c r="K320" s="30">
        <f t="shared" si="19"/>
        <v>88.4</v>
      </c>
      <c r="L320" s="30">
        <f t="shared" si="20"/>
        <v>463.14</v>
      </c>
    </row>
    <row r="321" spans="1:12" ht="52.8">
      <c r="A321" s="32">
        <v>314</v>
      </c>
      <c r="B321" s="26" t="s">
        <v>20</v>
      </c>
      <c r="C321" s="26" t="s">
        <v>2</v>
      </c>
      <c r="D321" s="26" t="s">
        <v>9</v>
      </c>
      <c r="E321" s="27" t="s">
        <v>208</v>
      </c>
      <c r="F321" s="33">
        <v>0.2</v>
      </c>
      <c r="G321" s="29">
        <v>1080</v>
      </c>
      <c r="H321" s="30">
        <v>55</v>
      </c>
      <c r="I321" s="31">
        <f t="shared" si="18"/>
        <v>6.4669999999999996</v>
      </c>
      <c r="J321" s="30">
        <f t="shared" si="17"/>
        <v>71.14</v>
      </c>
      <c r="K321" s="30">
        <f t="shared" si="19"/>
        <v>16.78</v>
      </c>
      <c r="L321" s="30">
        <f t="shared" si="20"/>
        <v>87.92</v>
      </c>
    </row>
    <row r="322" spans="1:12" ht="39.6">
      <c r="A322" s="32">
        <v>315</v>
      </c>
      <c r="B322" s="26" t="s">
        <v>169</v>
      </c>
      <c r="C322" s="26" t="s">
        <v>232</v>
      </c>
      <c r="D322" s="26" t="s">
        <v>9</v>
      </c>
      <c r="E322" s="27" t="s">
        <v>192</v>
      </c>
      <c r="F322" s="39">
        <v>0.2</v>
      </c>
      <c r="G322" s="29">
        <v>1396.68</v>
      </c>
      <c r="H322" s="30">
        <v>157.5</v>
      </c>
      <c r="I322" s="31">
        <f t="shared" si="18"/>
        <v>8.3629999999999995</v>
      </c>
      <c r="J322" s="30">
        <f t="shared" si="17"/>
        <v>263.43</v>
      </c>
      <c r="K322" s="30">
        <f t="shared" si="19"/>
        <v>62.14</v>
      </c>
      <c r="L322" s="30">
        <f t="shared" si="20"/>
        <v>325.57</v>
      </c>
    </row>
    <row r="323" spans="1:12" ht="39.6">
      <c r="A323" s="32">
        <v>316</v>
      </c>
      <c r="B323" s="26" t="s">
        <v>169</v>
      </c>
      <c r="C323" s="26" t="s">
        <v>232</v>
      </c>
      <c r="D323" s="26" t="s">
        <v>9</v>
      </c>
      <c r="E323" s="27" t="s">
        <v>192</v>
      </c>
      <c r="F323" s="33">
        <v>0.5</v>
      </c>
      <c r="G323" s="29">
        <v>1396.68</v>
      </c>
      <c r="H323" s="30">
        <v>63.5</v>
      </c>
      <c r="I323" s="31">
        <f t="shared" si="18"/>
        <v>8.3629999999999995</v>
      </c>
      <c r="J323" s="30">
        <f t="shared" si="17"/>
        <v>265.52999999999997</v>
      </c>
      <c r="K323" s="30">
        <f t="shared" si="19"/>
        <v>62.64</v>
      </c>
      <c r="L323" s="30">
        <f t="shared" si="20"/>
        <v>328.16999999999996</v>
      </c>
    </row>
    <row r="324" spans="1:12" ht="52.8">
      <c r="A324" s="32">
        <v>317</v>
      </c>
      <c r="B324" s="26" t="s">
        <v>20</v>
      </c>
      <c r="C324" s="26" t="s">
        <v>4</v>
      </c>
      <c r="D324" s="26" t="s">
        <v>7</v>
      </c>
      <c r="E324" s="27" t="s">
        <v>51</v>
      </c>
      <c r="F324" s="37">
        <v>0.2</v>
      </c>
      <c r="G324" s="29">
        <v>960</v>
      </c>
      <c r="H324" s="30">
        <v>77</v>
      </c>
      <c r="I324" s="31">
        <f t="shared" si="18"/>
        <v>5.7489999999999997</v>
      </c>
      <c r="J324" s="30">
        <f t="shared" si="17"/>
        <v>88.53</v>
      </c>
      <c r="K324" s="30">
        <f t="shared" si="19"/>
        <v>20.88</v>
      </c>
      <c r="L324" s="30">
        <f t="shared" si="20"/>
        <v>109.41</v>
      </c>
    </row>
    <row r="325" spans="1:12" ht="52.8">
      <c r="A325" s="32">
        <v>318</v>
      </c>
      <c r="B325" s="26" t="s">
        <v>20</v>
      </c>
      <c r="C325" s="26" t="s">
        <v>95</v>
      </c>
      <c r="D325" s="26" t="s">
        <v>96</v>
      </c>
      <c r="E325" s="27" t="s">
        <v>111</v>
      </c>
      <c r="F325" s="33">
        <v>0.2</v>
      </c>
      <c r="G325" s="29">
        <v>1620</v>
      </c>
      <c r="H325" s="30">
        <v>48</v>
      </c>
      <c r="I325" s="31">
        <f t="shared" si="18"/>
        <v>9.7010000000000005</v>
      </c>
      <c r="J325" s="30">
        <f t="shared" si="17"/>
        <v>93.13</v>
      </c>
      <c r="K325" s="30">
        <f t="shared" si="19"/>
        <v>21.97</v>
      </c>
      <c r="L325" s="30">
        <f t="shared" si="20"/>
        <v>115.1</v>
      </c>
    </row>
    <row r="326" spans="1:12" ht="52.8">
      <c r="A326" s="32">
        <v>319</v>
      </c>
      <c r="B326" s="35" t="s">
        <v>20</v>
      </c>
      <c r="C326" s="35" t="s">
        <v>1</v>
      </c>
      <c r="D326" s="35" t="s">
        <v>9</v>
      </c>
      <c r="E326" s="27" t="s">
        <v>64</v>
      </c>
      <c r="F326" s="36">
        <v>0.2</v>
      </c>
      <c r="G326" s="29">
        <v>1060</v>
      </c>
      <c r="H326" s="30">
        <v>197.33</v>
      </c>
      <c r="I326" s="31">
        <f t="shared" si="18"/>
        <v>6.3470000000000004</v>
      </c>
      <c r="J326" s="30">
        <f t="shared" si="17"/>
        <v>250.49</v>
      </c>
      <c r="K326" s="30">
        <f t="shared" si="19"/>
        <v>59.09</v>
      </c>
      <c r="L326" s="30">
        <f t="shared" si="20"/>
        <v>309.58000000000004</v>
      </c>
    </row>
    <row r="327" spans="1:12" ht="52.8">
      <c r="A327" s="32">
        <v>320</v>
      </c>
      <c r="B327" s="35" t="s">
        <v>20</v>
      </c>
      <c r="C327" s="35" t="s">
        <v>1</v>
      </c>
      <c r="D327" s="35" t="s">
        <v>9</v>
      </c>
      <c r="E327" s="27" t="s">
        <v>64</v>
      </c>
      <c r="F327" s="36">
        <v>0.5</v>
      </c>
      <c r="G327" s="29">
        <v>1060</v>
      </c>
      <c r="H327" s="30">
        <v>0.67</v>
      </c>
      <c r="I327" s="31">
        <f t="shared" si="18"/>
        <v>6.3470000000000004</v>
      </c>
      <c r="J327" s="30">
        <f t="shared" si="17"/>
        <v>2.13</v>
      </c>
      <c r="K327" s="30">
        <f t="shared" si="19"/>
        <v>0.5</v>
      </c>
      <c r="L327" s="30">
        <f t="shared" si="20"/>
        <v>2.63</v>
      </c>
    </row>
    <row r="328" spans="1:12" ht="39.6">
      <c r="A328" s="32">
        <v>321</v>
      </c>
      <c r="B328" s="26" t="s">
        <v>169</v>
      </c>
      <c r="C328" s="26" t="s">
        <v>185</v>
      </c>
      <c r="D328" s="26" t="s">
        <v>242</v>
      </c>
      <c r="E328" s="27" t="s">
        <v>225</v>
      </c>
      <c r="F328" s="39">
        <v>0.2</v>
      </c>
      <c r="G328" s="29">
        <v>2410</v>
      </c>
      <c r="H328" s="30">
        <v>7</v>
      </c>
      <c r="I328" s="31">
        <f t="shared" si="18"/>
        <v>14.430999999999999</v>
      </c>
      <c r="J328" s="30">
        <f t="shared" ref="J328:J369" si="21">ROUND(I328*H328*F328,2)</f>
        <v>20.2</v>
      </c>
      <c r="K328" s="30">
        <f t="shared" si="19"/>
        <v>4.7699999999999996</v>
      </c>
      <c r="L328" s="30">
        <f t="shared" si="20"/>
        <v>24.97</v>
      </c>
    </row>
    <row r="329" spans="1:12" ht="52.8">
      <c r="A329" s="32">
        <v>322</v>
      </c>
      <c r="B329" s="26" t="s">
        <v>20</v>
      </c>
      <c r="C329" s="26" t="s">
        <v>2</v>
      </c>
      <c r="D329" s="26" t="s">
        <v>9</v>
      </c>
      <c r="E329" s="27" t="s">
        <v>226</v>
      </c>
      <c r="F329" s="33">
        <v>0.2</v>
      </c>
      <c r="G329" s="29">
        <v>1080</v>
      </c>
      <c r="H329" s="30">
        <v>7.5</v>
      </c>
      <c r="I329" s="31">
        <f t="shared" ref="I329:I369" si="22">ROUND(G329/167,3)</f>
        <v>6.4669999999999996</v>
      </c>
      <c r="J329" s="30">
        <f t="shared" si="21"/>
        <v>9.6999999999999993</v>
      </c>
      <c r="K329" s="30">
        <f t="shared" ref="K329:K369" si="23">ROUND(J329*0.2359,2)</f>
        <v>2.29</v>
      </c>
      <c r="L329" s="30">
        <f t="shared" ref="L329:L369" si="24">J329+K329</f>
        <v>11.989999999999998</v>
      </c>
    </row>
    <row r="330" spans="1:12" ht="52.8">
      <c r="A330" s="32">
        <v>323</v>
      </c>
      <c r="B330" s="26" t="s">
        <v>20</v>
      </c>
      <c r="C330" s="26" t="s">
        <v>2</v>
      </c>
      <c r="D330" s="26" t="s">
        <v>9</v>
      </c>
      <c r="E330" s="27" t="s">
        <v>226</v>
      </c>
      <c r="F330" s="33">
        <v>0.5</v>
      </c>
      <c r="G330" s="29">
        <v>1080</v>
      </c>
      <c r="H330" s="30">
        <v>1.5</v>
      </c>
      <c r="I330" s="31">
        <f t="shared" si="22"/>
        <v>6.4669999999999996</v>
      </c>
      <c r="J330" s="30">
        <f t="shared" si="21"/>
        <v>4.8499999999999996</v>
      </c>
      <c r="K330" s="30">
        <f t="shared" si="23"/>
        <v>1.1399999999999999</v>
      </c>
      <c r="L330" s="30">
        <f t="shared" si="24"/>
        <v>5.9899999999999993</v>
      </c>
    </row>
    <row r="331" spans="1:12" ht="52.8">
      <c r="A331" s="32">
        <v>324</v>
      </c>
      <c r="B331" s="26" t="s">
        <v>20</v>
      </c>
      <c r="C331" s="26" t="s">
        <v>4</v>
      </c>
      <c r="D331" s="26" t="s">
        <v>9</v>
      </c>
      <c r="E331" s="27" t="s">
        <v>52</v>
      </c>
      <c r="F331" s="37">
        <v>0.2</v>
      </c>
      <c r="G331" s="29">
        <v>1060</v>
      </c>
      <c r="H331" s="30">
        <v>152.66999999999999</v>
      </c>
      <c r="I331" s="31">
        <f t="shared" si="22"/>
        <v>6.3470000000000004</v>
      </c>
      <c r="J331" s="30">
        <f t="shared" si="21"/>
        <v>193.8</v>
      </c>
      <c r="K331" s="30">
        <f t="shared" si="23"/>
        <v>45.72</v>
      </c>
      <c r="L331" s="30">
        <f t="shared" si="24"/>
        <v>239.52</v>
      </c>
    </row>
    <row r="332" spans="1:12" ht="52.8">
      <c r="A332" s="32">
        <v>325</v>
      </c>
      <c r="B332" s="26" t="s">
        <v>20</v>
      </c>
      <c r="C332" s="26" t="s">
        <v>4</v>
      </c>
      <c r="D332" s="26" t="s">
        <v>9</v>
      </c>
      <c r="E332" s="27" t="s">
        <v>52</v>
      </c>
      <c r="F332" s="38">
        <v>0.5</v>
      </c>
      <c r="G332" s="29">
        <v>1060</v>
      </c>
      <c r="H332" s="30">
        <v>1.33</v>
      </c>
      <c r="I332" s="31">
        <f t="shared" si="22"/>
        <v>6.3470000000000004</v>
      </c>
      <c r="J332" s="30">
        <f t="shared" si="21"/>
        <v>4.22</v>
      </c>
      <c r="K332" s="30">
        <f t="shared" si="23"/>
        <v>1</v>
      </c>
      <c r="L332" s="30">
        <f t="shared" si="24"/>
        <v>5.22</v>
      </c>
    </row>
    <row r="333" spans="1:12" ht="52.8">
      <c r="A333" s="32">
        <v>326</v>
      </c>
      <c r="B333" s="26" t="s">
        <v>20</v>
      </c>
      <c r="C333" s="26" t="s">
        <v>3</v>
      </c>
      <c r="D333" s="26" t="s">
        <v>9</v>
      </c>
      <c r="E333" s="27" t="s">
        <v>158</v>
      </c>
      <c r="F333" s="34">
        <v>0.2</v>
      </c>
      <c r="G333" s="29">
        <v>1080</v>
      </c>
      <c r="H333" s="30">
        <v>158</v>
      </c>
      <c r="I333" s="31">
        <f t="shared" si="22"/>
        <v>6.4669999999999996</v>
      </c>
      <c r="J333" s="30">
        <f t="shared" si="21"/>
        <v>204.36</v>
      </c>
      <c r="K333" s="30">
        <f t="shared" si="23"/>
        <v>48.21</v>
      </c>
      <c r="L333" s="30">
        <f t="shared" si="24"/>
        <v>252.57000000000002</v>
      </c>
    </row>
    <row r="334" spans="1:12" ht="52.8">
      <c r="A334" s="32">
        <v>327</v>
      </c>
      <c r="B334" s="26" t="s">
        <v>20</v>
      </c>
      <c r="C334" s="26" t="s">
        <v>3</v>
      </c>
      <c r="D334" s="26" t="s">
        <v>11</v>
      </c>
      <c r="E334" s="27" t="s">
        <v>53</v>
      </c>
      <c r="F334" s="34">
        <v>0.5</v>
      </c>
      <c r="G334" s="29">
        <v>1155</v>
      </c>
      <c r="H334" s="30">
        <v>4.42</v>
      </c>
      <c r="I334" s="31">
        <f t="shared" si="22"/>
        <v>6.9160000000000004</v>
      </c>
      <c r="J334" s="30">
        <f t="shared" si="21"/>
        <v>15.28</v>
      </c>
      <c r="K334" s="30">
        <f t="shared" si="23"/>
        <v>3.6</v>
      </c>
      <c r="L334" s="30">
        <f t="shared" si="24"/>
        <v>18.88</v>
      </c>
    </row>
    <row r="335" spans="1:12" ht="52.8">
      <c r="A335" s="32">
        <v>328</v>
      </c>
      <c r="B335" s="26" t="s">
        <v>20</v>
      </c>
      <c r="C335" s="26" t="s">
        <v>3</v>
      </c>
      <c r="D335" s="26" t="s">
        <v>11</v>
      </c>
      <c r="E335" s="27" t="s">
        <v>53</v>
      </c>
      <c r="F335" s="34">
        <v>0.2</v>
      </c>
      <c r="G335" s="29">
        <v>1155</v>
      </c>
      <c r="H335" s="30">
        <v>116.58</v>
      </c>
      <c r="I335" s="31">
        <f t="shared" si="22"/>
        <v>6.9160000000000004</v>
      </c>
      <c r="J335" s="30">
        <f t="shared" si="21"/>
        <v>161.25</v>
      </c>
      <c r="K335" s="30">
        <f t="shared" si="23"/>
        <v>38.04</v>
      </c>
      <c r="L335" s="30">
        <f t="shared" si="24"/>
        <v>199.29</v>
      </c>
    </row>
    <row r="336" spans="1:12" ht="52.8">
      <c r="A336" s="32">
        <v>329</v>
      </c>
      <c r="B336" s="26" t="s">
        <v>20</v>
      </c>
      <c r="C336" s="26" t="s">
        <v>251</v>
      </c>
      <c r="D336" s="26" t="s">
        <v>9</v>
      </c>
      <c r="E336" s="27" t="s">
        <v>327</v>
      </c>
      <c r="F336" s="28">
        <v>0.2</v>
      </c>
      <c r="G336" s="29">
        <v>1060</v>
      </c>
      <c r="H336" s="30">
        <v>85.5</v>
      </c>
      <c r="I336" s="31">
        <f t="shared" si="22"/>
        <v>6.3470000000000004</v>
      </c>
      <c r="J336" s="30">
        <f t="shared" si="21"/>
        <v>108.53</v>
      </c>
      <c r="K336" s="30">
        <f t="shared" si="23"/>
        <v>25.6</v>
      </c>
      <c r="L336" s="30">
        <f t="shared" si="24"/>
        <v>134.13</v>
      </c>
    </row>
    <row r="337" spans="1:12" ht="52.8">
      <c r="A337" s="32">
        <v>330</v>
      </c>
      <c r="B337" s="26" t="s">
        <v>20</v>
      </c>
      <c r="C337" s="26" t="s">
        <v>2</v>
      </c>
      <c r="D337" s="26" t="s">
        <v>7</v>
      </c>
      <c r="E337" s="27" t="s">
        <v>167</v>
      </c>
      <c r="F337" s="33">
        <v>0.2</v>
      </c>
      <c r="G337" s="29">
        <v>960</v>
      </c>
      <c r="H337" s="30">
        <v>22</v>
      </c>
      <c r="I337" s="31">
        <f t="shared" si="22"/>
        <v>5.7489999999999997</v>
      </c>
      <c r="J337" s="30">
        <f t="shared" si="21"/>
        <v>25.3</v>
      </c>
      <c r="K337" s="30">
        <f t="shared" si="23"/>
        <v>5.97</v>
      </c>
      <c r="L337" s="30">
        <f t="shared" si="24"/>
        <v>31.27</v>
      </c>
    </row>
    <row r="338" spans="1:12" ht="52.8">
      <c r="A338" s="32">
        <v>331</v>
      </c>
      <c r="B338" s="35" t="s">
        <v>20</v>
      </c>
      <c r="C338" s="35" t="s">
        <v>1</v>
      </c>
      <c r="D338" s="35" t="s">
        <v>7</v>
      </c>
      <c r="E338" s="27" t="s">
        <v>68</v>
      </c>
      <c r="F338" s="36">
        <v>0.2</v>
      </c>
      <c r="G338" s="29">
        <v>960</v>
      </c>
      <c r="H338" s="30">
        <v>159</v>
      </c>
      <c r="I338" s="31">
        <f t="shared" si="22"/>
        <v>5.7489999999999997</v>
      </c>
      <c r="J338" s="30">
        <f t="shared" si="21"/>
        <v>182.82</v>
      </c>
      <c r="K338" s="30">
        <f t="shared" si="23"/>
        <v>43.13</v>
      </c>
      <c r="L338" s="30">
        <f t="shared" si="24"/>
        <v>225.95</v>
      </c>
    </row>
    <row r="339" spans="1:12" ht="52.8">
      <c r="A339" s="32">
        <v>332</v>
      </c>
      <c r="B339" s="26" t="s">
        <v>20</v>
      </c>
      <c r="C339" s="26" t="s">
        <v>95</v>
      </c>
      <c r="D339" s="26" t="s">
        <v>96</v>
      </c>
      <c r="E339" s="27" t="s">
        <v>112</v>
      </c>
      <c r="F339" s="33">
        <v>0.2</v>
      </c>
      <c r="G339" s="29">
        <v>1600</v>
      </c>
      <c r="H339" s="30">
        <v>43.5</v>
      </c>
      <c r="I339" s="31">
        <f t="shared" si="22"/>
        <v>9.5809999999999995</v>
      </c>
      <c r="J339" s="30">
        <f t="shared" si="21"/>
        <v>83.35</v>
      </c>
      <c r="K339" s="30">
        <f t="shared" si="23"/>
        <v>19.66</v>
      </c>
      <c r="L339" s="30">
        <f t="shared" si="24"/>
        <v>103.00999999999999</v>
      </c>
    </row>
    <row r="340" spans="1:12" ht="52.8">
      <c r="A340" s="32">
        <v>333</v>
      </c>
      <c r="B340" s="26" t="s">
        <v>20</v>
      </c>
      <c r="C340" s="26" t="s">
        <v>2</v>
      </c>
      <c r="D340" s="26" t="s">
        <v>9</v>
      </c>
      <c r="E340" s="27" t="s">
        <v>328</v>
      </c>
      <c r="F340" s="33">
        <v>0.2</v>
      </c>
      <c r="G340" s="29">
        <v>1120</v>
      </c>
      <c r="H340" s="30">
        <v>7.5</v>
      </c>
      <c r="I340" s="31">
        <f t="shared" si="22"/>
        <v>6.7069999999999999</v>
      </c>
      <c r="J340" s="30">
        <f t="shared" si="21"/>
        <v>10.06</v>
      </c>
      <c r="K340" s="30">
        <f t="shared" si="23"/>
        <v>2.37</v>
      </c>
      <c r="L340" s="30">
        <f t="shared" si="24"/>
        <v>12.43</v>
      </c>
    </row>
    <row r="341" spans="1:12" ht="52.8">
      <c r="A341" s="32">
        <v>334</v>
      </c>
      <c r="B341" s="26" t="s">
        <v>20</v>
      </c>
      <c r="C341" s="26" t="s">
        <v>2</v>
      </c>
      <c r="D341" s="26" t="s">
        <v>9</v>
      </c>
      <c r="E341" s="27" t="s">
        <v>328</v>
      </c>
      <c r="F341" s="33">
        <v>0.5</v>
      </c>
      <c r="G341" s="29">
        <v>1120</v>
      </c>
      <c r="H341" s="30">
        <v>1</v>
      </c>
      <c r="I341" s="31">
        <f t="shared" si="22"/>
        <v>6.7069999999999999</v>
      </c>
      <c r="J341" s="30">
        <f t="shared" si="21"/>
        <v>3.35</v>
      </c>
      <c r="K341" s="30">
        <f t="shared" si="23"/>
        <v>0.79</v>
      </c>
      <c r="L341" s="30">
        <f t="shared" si="24"/>
        <v>4.1400000000000006</v>
      </c>
    </row>
    <row r="342" spans="1:12" ht="39.6">
      <c r="A342" s="32">
        <v>335</v>
      </c>
      <c r="B342" s="26" t="s">
        <v>143</v>
      </c>
      <c r="C342" s="26" t="s">
        <v>273</v>
      </c>
      <c r="D342" s="26" t="s">
        <v>7</v>
      </c>
      <c r="E342" s="27" t="s">
        <v>329</v>
      </c>
      <c r="F342" s="33">
        <v>0.2</v>
      </c>
      <c r="G342" s="29">
        <v>1000</v>
      </c>
      <c r="H342" s="30">
        <v>25</v>
      </c>
      <c r="I342" s="31">
        <f t="shared" si="22"/>
        <v>5.9880000000000004</v>
      </c>
      <c r="J342" s="30">
        <f t="shared" si="21"/>
        <v>29.94</v>
      </c>
      <c r="K342" s="30">
        <f t="shared" si="23"/>
        <v>7.06</v>
      </c>
      <c r="L342" s="30">
        <f t="shared" si="24"/>
        <v>37</v>
      </c>
    </row>
    <row r="343" spans="1:12" ht="52.8">
      <c r="A343" s="32">
        <v>336</v>
      </c>
      <c r="B343" s="26" t="s">
        <v>20</v>
      </c>
      <c r="C343" s="26" t="s">
        <v>95</v>
      </c>
      <c r="D343" s="26" t="s">
        <v>96</v>
      </c>
      <c r="E343" s="27" t="s">
        <v>113</v>
      </c>
      <c r="F343" s="33">
        <v>0.2</v>
      </c>
      <c r="G343" s="29">
        <v>1620</v>
      </c>
      <c r="H343" s="30">
        <v>48</v>
      </c>
      <c r="I343" s="31">
        <f t="shared" si="22"/>
        <v>9.7010000000000005</v>
      </c>
      <c r="J343" s="30">
        <f t="shared" si="21"/>
        <v>93.13</v>
      </c>
      <c r="K343" s="30">
        <f t="shared" si="23"/>
        <v>21.97</v>
      </c>
      <c r="L343" s="30">
        <f t="shared" si="24"/>
        <v>115.1</v>
      </c>
    </row>
    <row r="344" spans="1:12" ht="52.8">
      <c r="A344" s="32">
        <v>337</v>
      </c>
      <c r="B344" s="26" t="s">
        <v>20</v>
      </c>
      <c r="C344" s="26" t="s">
        <v>3</v>
      </c>
      <c r="D344" s="26" t="s">
        <v>7</v>
      </c>
      <c r="E344" s="27" t="s">
        <v>54</v>
      </c>
      <c r="F344" s="34">
        <v>0.5</v>
      </c>
      <c r="G344" s="29">
        <v>960</v>
      </c>
      <c r="H344" s="30">
        <v>2.5</v>
      </c>
      <c r="I344" s="31">
        <f t="shared" si="22"/>
        <v>5.7489999999999997</v>
      </c>
      <c r="J344" s="30">
        <f t="shared" si="21"/>
        <v>7.19</v>
      </c>
      <c r="K344" s="30">
        <f t="shared" si="23"/>
        <v>1.7</v>
      </c>
      <c r="L344" s="30">
        <f t="shared" si="24"/>
        <v>8.89</v>
      </c>
    </row>
    <row r="345" spans="1:12" ht="52.8">
      <c r="A345" s="32">
        <v>338</v>
      </c>
      <c r="B345" s="26" t="s">
        <v>20</v>
      </c>
      <c r="C345" s="26" t="s">
        <v>3</v>
      </c>
      <c r="D345" s="26" t="s">
        <v>7</v>
      </c>
      <c r="E345" s="27" t="s">
        <v>54</v>
      </c>
      <c r="F345" s="34">
        <v>0.2</v>
      </c>
      <c r="G345" s="29">
        <v>960</v>
      </c>
      <c r="H345" s="30">
        <v>155.5</v>
      </c>
      <c r="I345" s="31">
        <f t="shared" si="22"/>
        <v>5.7489999999999997</v>
      </c>
      <c r="J345" s="30">
        <f t="shared" si="21"/>
        <v>178.79</v>
      </c>
      <c r="K345" s="30">
        <f t="shared" si="23"/>
        <v>42.18</v>
      </c>
      <c r="L345" s="30">
        <f t="shared" si="24"/>
        <v>220.97</v>
      </c>
    </row>
    <row r="346" spans="1:12" ht="52.8">
      <c r="A346" s="32">
        <v>339</v>
      </c>
      <c r="B346" s="26" t="s">
        <v>20</v>
      </c>
      <c r="C346" s="26" t="s">
        <v>2</v>
      </c>
      <c r="D346" s="26" t="s">
        <v>7</v>
      </c>
      <c r="E346" s="27" t="s">
        <v>248</v>
      </c>
      <c r="F346" s="33">
        <v>0.2</v>
      </c>
      <c r="G346" s="29">
        <v>960</v>
      </c>
      <c r="H346" s="30">
        <v>114</v>
      </c>
      <c r="I346" s="31">
        <f t="shared" si="22"/>
        <v>5.7489999999999997</v>
      </c>
      <c r="J346" s="30">
        <f t="shared" si="21"/>
        <v>131.08000000000001</v>
      </c>
      <c r="K346" s="30">
        <f t="shared" si="23"/>
        <v>30.92</v>
      </c>
      <c r="L346" s="30">
        <f t="shared" si="24"/>
        <v>162</v>
      </c>
    </row>
    <row r="347" spans="1:12" ht="39.6">
      <c r="A347" s="32">
        <v>340</v>
      </c>
      <c r="B347" s="26" t="s">
        <v>169</v>
      </c>
      <c r="C347" s="26" t="s">
        <v>171</v>
      </c>
      <c r="D347" s="26" t="s">
        <v>187</v>
      </c>
      <c r="E347" s="27" t="s">
        <v>227</v>
      </c>
      <c r="F347" s="39">
        <v>0.2</v>
      </c>
      <c r="G347" s="29">
        <v>2120</v>
      </c>
      <c r="H347" s="30">
        <v>3</v>
      </c>
      <c r="I347" s="31">
        <f t="shared" si="22"/>
        <v>12.695</v>
      </c>
      <c r="J347" s="30">
        <f t="shared" si="21"/>
        <v>7.62</v>
      </c>
      <c r="K347" s="30">
        <f t="shared" si="23"/>
        <v>1.8</v>
      </c>
      <c r="L347" s="30">
        <f t="shared" si="24"/>
        <v>9.42</v>
      </c>
    </row>
    <row r="348" spans="1:12" ht="52.8">
      <c r="A348" s="32">
        <v>341</v>
      </c>
      <c r="B348" s="26" t="s">
        <v>20</v>
      </c>
      <c r="C348" s="26" t="s">
        <v>3</v>
      </c>
      <c r="D348" s="26" t="s">
        <v>9</v>
      </c>
      <c r="E348" s="27" t="s">
        <v>81</v>
      </c>
      <c r="F348" s="34">
        <v>0.5</v>
      </c>
      <c r="G348" s="29">
        <v>1080</v>
      </c>
      <c r="H348" s="30">
        <v>4.83</v>
      </c>
      <c r="I348" s="31">
        <f t="shared" si="22"/>
        <v>6.4669999999999996</v>
      </c>
      <c r="J348" s="30">
        <f t="shared" si="21"/>
        <v>15.62</v>
      </c>
      <c r="K348" s="30">
        <f t="shared" si="23"/>
        <v>3.68</v>
      </c>
      <c r="L348" s="30">
        <f t="shared" si="24"/>
        <v>19.3</v>
      </c>
    </row>
    <row r="349" spans="1:12" ht="52.8">
      <c r="A349" s="32">
        <v>342</v>
      </c>
      <c r="B349" s="26" t="s">
        <v>20</v>
      </c>
      <c r="C349" s="26" t="s">
        <v>3</v>
      </c>
      <c r="D349" s="26" t="s">
        <v>9</v>
      </c>
      <c r="E349" s="27" t="s">
        <v>81</v>
      </c>
      <c r="F349" s="34">
        <v>0.2</v>
      </c>
      <c r="G349" s="29">
        <v>1080</v>
      </c>
      <c r="H349" s="30">
        <v>138.16</v>
      </c>
      <c r="I349" s="31">
        <f t="shared" si="22"/>
        <v>6.4669999999999996</v>
      </c>
      <c r="J349" s="30">
        <f t="shared" si="21"/>
        <v>178.7</v>
      </c>
      <c r="K349" s="30">
        <f t="shared" si="23"/>
        <v>42.16</v>
      </c>
      <c r="L349" s="30">
        <f t="shared" si="24"/>
        <v>220.85999999999999</v>
      </c>
    </row>
    <row r="350" spans="1:12" ht="52.8">
      <c r="A350" s="32">
        <v>343</v>
      </c>
      <c r="B350" s="35" t="s">
        <v>20</v>
      </c>
      <c r="C350" s="35" t="s">
        <v>88</v>
      </c>
      <c r="D350" s="35" t="s">
        <v>10</v>
      </c>
      <c r="E350" s="27" t="s">
        <v>119</v>
      </c>
      <c r="F350" s="33">
        <v>0.2</v>
      </c>
      <c r="G350" s="29">
        <v>1230</v>
      </c>
      <c r="H350" s="30">
        <v>34.92</v>
      </c>
      <c r="I350" s="31">
        <f t="shared" si="22"/>
        <v>7.3650000000000002</v>
      </c>
      <c r="J350" s="30">
        <f t="shared" si="21"/>
        <v>51.44</v>
      </c>
      <c r="K350" s="30">
        <f t="shared" si="23"/>
        <v>12.13</v>
      </c>
      <c r="L350" s="30">
        <f t="shared" si="24"/>
        <v>63.57</v>
      </c>
    </row>
    <row r="351" spans="1:12" ht="52.8">
      <c r="A351" s="32">
        <v>344</v>
      </c>
      <c r="B351" s="35" t="s">
        <v>20</v>
      </c>
      <c r="C351" s="35" t="s">
        <v>88</v>
      </c>
      <c r="D351" s="35" t="s">
        <v>77</v>
      </c>
      <c r="E351" s="27" t="s">
        <v>120</v>
      </c>
      <c r="F351" s="33">
        <v>0.2</v>
      </c>
      <c r="G351" s="29">
        <v>1365</v>
      </c>
      <c r="H351" s="30">
        <v>55</v>
      </c>
      <c r="I351" s="31">
        <f t="shared" si="22"/>
        <v>8.1739999999999995</v>
      </c>
      <c r="J351" s="30">
        <f t="shared" si="21"/>
        <v>89.91</v>
      </c>
      <c r="K351" s="30">
        <f t="shared" si="23"/>
        <v>21.21</v>
      </c>
      <c r="L351" s="30">
        <f t="shared" si="24"/>
        <v>111.12</v>
      </c>
    </row>
    <row r="352" spans="1:12" ht="39.6">
      <c r="A352" s="32">
        <v>345</v>
      </c>
      <c r="B352" s="26" t="s">
        <v>169</v>
      </c>
      <c r="C352" s="26" t="s">
        <v>232</v>
      </c>
      <c r="D352" s="26" t="s">
        <v>10</v>
      </c>
      <c r="E352" s="27" t="s">
        <v>193</v>
      </c>
      <c r="F352" s="39">
        <v>0.2</v>
      </c>
      <c r="G352" s="29">
        <v>1720</v>
      </c>
      <c r="H352" s="30">
        <v>146</v>
      </c>
      <c r="I352" s="31">
        <f t="shared" si="22"/>
        <v>10.298999999999999</v>
      </c>
      <c r="J352" s="30">
        <f t="shared" si="21"/>
        <v>300.73</v>
      </c>
      <c r="K352" s="30">
        <f t="shared" si="23"/>
        <v>70.94</v>
      </c>
      <c r="L352" s="30">
        <f t="shared" si="24"/>
        <v>371.67</v>
      </c>
    </row>
    <row r="353" spans="1:12" ht="39.6">
      <c r="A353" s="32">
        <v>346</v>
      </c>
      <c r="B353" s="26" t="s">
        <v>169</v>
      </c>
      <c r="C353" s="26" t="s">
        <v>232</v>
      </c>
      <c r="D353" s="26" t="s">
        <v>10</v>
      </c>
      <c r="E353" s="27" t="s">
        <v>193</v>
      </c>
      <c r="F353" s="33">
        <v>0.5</v>
      </c>
      <c r="G353" s="29">
        <v>1720</v>
      </c>
      <c r="H353" s="30">
        <v>98</v>
      </c>
      <c r="I353" s="31">
        <f t="shared" si="22"/>
        <v>10.298999999999999</v>
      </c>
      <c r="J353" s="30">
        <f t="shared" si="21"/>
        <v>504.65</v>
      </c>
      <c r="K353" s="30">
        <f t="shared" si="23"/>
        <v>119.05</v>
      </c>
      <c r="L353" s="30">
        <f t="shared" si="24"/>
        <v>623.69999999999993</v>
      </c>
    </row>
    <row r="354" spans="1:12" ht="39.6">
      <c r="A354" s="32">
        <v>347</v>
      </c>
      <c r="B354" s="26" t="s">
        <v>169</v>
      </c>
      <c r="C354" s="26" t="s">
        <v>236</v>
      </c>
      <c r="D354" s="26" t="s">
        <v>200</v>
      </c>
      <c r="E354" s="27" t="s">
        <v>194</v>
      </c>
      <c r="F354" s="39">
        <v>0.2</v>
      </c>
      <c r="G354" s="29">
        <v>1805</v>
      </c>
      <c r="H354" s="30">
        <v>164.5</v>
      </c>
      <c r="I354" s="31">
        <f t="shared" si="22"/>
        <v>10.808</v>
      </c>
      <c r="J354" s="30">
        <f t="shared" si="21"/>
        <v>355.58</v>
      </c>
      <c r="K354" s="30">
        <f t="shared" si="23"/>
        <v>83.88</v>
      </c>
      <c r="L354" s="30">
        <f t="shared" si="24"/>
        <v>439.46</v>
      </c>
    </row>
    <row r="355" spans="1:12" ht="39.6">
      <c r="A355" s="32">
        <v>348</v>
      </c>
      <c r="B355" s="26" t="s">
        <v>169</v>
      </c>
      <c r="C355" s="26" t="s">
        <v>236</v>
      </c>
      <c r="D355" s="26" t="s">
        <v>200</v>
      </c>
      <c r="E355" s="27" t="s">
        <v>194</v>
      </c>
      <c r="F355" s="33">
        <v>0.5</v>
      </c>
      <c r="G355" s="29">
        <v>1805</v>
      </c>
      <c r="H355" s="30">
        <v>70.5</v>
      </c>
      <c r="I355" s="31">
        <f t="shared" si="22"/>
        <v>10.808</v>
      </c>
      <c r="J355" s="30">
        <f t="shared" si="21"/>
        <v>380.98</v>
      </c>
      <c r="K355" s="30">
        <f t="shared" si="23"/>
        <v>89.87</v>
      </c>
      <c r="L355" s="30">
        <f t="shared" si="24"/>
        <v>470.85</v>
      </c>
    </row>
    <row r="356" spans="1:12" ht="39.6">
      <c r="A356" s="32">
        <v>349</v>
      </c>
      <c r="B356" s="26" t="s">
        <v>131</v>
      </c>
      <c r="C356" s="26" t="s">
        <v>199</v>
      </c>
      <c r="D356" s="26" t="s">
        <v>77</v>
      </c>
      <c r="E356" s="27" t="s">
        <v>228</v>
      </c>
      <c r="F356" s="39">
        <v>0.2</v>
      </c>
      <c r="G356" s="29">
        <v>1405</v>
      </c>
      <c r="H356" s="30">
        <v>51</v>
      </c>
      <c r="I356" s="31">
        <f t="shared" si="22"/>
        <v>8.4130000000000003</v>
      </c>
      <c r="J356" s="30">
        <f t="shared" si="21"/>
        <v>85.81</v>
      </c>
      <c r="K356" s="30">
        <f t="shared" si="23"/>
        <v>20.239999999999998</v>
      </c>
      <c r="L356" s="30">
        <f t="shared" si="24"/>
        <v>106.05</v>
      </c>
    </row>
    <row r="357" spans="1:12" ht="52.8">
      <c r="A357" s="32">
        <v>350</v>
      </c>
      <c r="B357" s="35" t="s">
        <v>20</v>
      </c>
      <c r="C357" s="35" t="s">
        <v>1</v>
      </c>
      <c r="D357" s="35" t="s">
        <v>7</v>
      </c>
      <c r="E357" s="27" t="s">
        <v>130</v>
      </c>
      <c r="F357" s="36">
        <v>0.2</v>
      </c>
      <c r="G357" s="29">
        <v>980</v>
      </c>
      <c r="H357" s="30">
        <v>147.25</v>
      </c>
      <c r="I357" s="31">
        <f t="shared" si="22"/>
        <v>5.8680000000000003</v>
      </c>
      <c r="J357" s="30">
        <f t="shared" si="21"/>
        <v>172.81</v>
      </c>
      <c r="K357" s="30">
        <f t="shared" si="23"/>
        <v>40.770000000000003</v>
      </c>
      <c r="L357" s="30">
        <f t="shared" si="24"/>
        <v>213.58</v>
      </c>
    </row>
    <row r="358" spans="1:12" ht="52.8">
      <c r="A358" s="32">
        <v>351</v>
      </c>
      <c r="B358" s="35" t="s">
        <v>20</v>
      </c>
      <c r="C358" s="35" t="s">
        <v>1</v>
      </c>
      <c r="D358" s="35" t="s">
        <v>7</v>
      </c>
      <c r="E358" s="27" t="s">
        <v>130</v>
      </c>
      <c r="F358" s="36">
        <v>0.5</v>
      </c>
      <c r="G358" s="29">
        <v>980</v>
      </c>
      <c r="H358" s="30">
        <v>0.75</v>
      </c>
      <c r="I358" s="31">
        <f t="shared" si="22"/>
        <v>5.8680000000000003</v>
      </c>
      <c r="J358" s="30">
        <f t="shared" si="21"/>
        <v>2.2000000000000002</v>
      </c>
      <c r="K358" s="30">
        <f t="shared" si="23"/>
        <v>0.52</v>
      </c>
      <c r="L358" s="30">
        <f t="shared" si="24"/>
        <v>2.72</v>
      </c>
    </row>
    <row r="359" spans="1:12" ht="39.6">
      <c r="A359" s="32">
        <v>352</v>
      </c>
      <c r="B359" s="26" t="s">
        <v>176</v>
      </c>
      <c r="C359" s="26" t="s">
        <v>180</v>
      </c>
      <c r="D359" s="26" t="s">
        <v>9</v>
      </c>
      <c r="E359" s="27" t="s">
        <v>249</v>
      </c>
      <c r="F359" s="39">
        <v>0.2</v>
      </c>
      <c r="G359" s="29">
        <v>1120</v>
      </c>
      <c r="H359" s="30">
        <v>70</v>
      </c>
      <c r="I359" s="31">
        <f t="shared" si="22"/>
        <v>6.7069999999999999</v>
      </c>
      <c r="J359" s="30">
        <f t="shared" si="21"/>
        <v>93.9</v>
      </c>
      <c r="K359" s="30">
        <f t="shared" si="23"/>
        <v>22.15</v>
      </c>
      <c r="L359" s="30">
        <f t="shared" si="24"/>
        <v>116.05000000000001</v>
      </c>
    </row>
    <row r="360" spans="1:12" ht="39.6">
      <c r="A360" s="32">
        <v>353</v>
      </c>
      <c r="B360" s="26" t="s">
        <v>169</v>
      </c>
      <c r="C360" s="26" t="s">
        <v>231</v>
      </c>
      <c r="D360" s="26" t="s">
        <v>9</v>
      </c>
      <c r="E360" s="27" t="s">
        <v>229</v>
      </c>
      <c r="F360" s="39">
        <v>0.2</v>
      </c>
      <c r="G360" s="29">
        <v>1464.48</v>
      </c>
      <c r="H360" s="30">
        <v>182</v>
      </c>
      <c r="I360" s="31">
        <f t="shared" si="22"/>
        <v>8.7690000000000001</v>
      </c>
      <c r="J360" s="30">
        <f t="shared" si="21"/>
        <v>319.19</v>
      </c>
      <c r="K360" s="30">
        <f t="shared" si="23"/>
        <v>75.3</v>
      </c>
      <c r="L360" s="30">
        <f t="shared" si="24"/>
        <v>394.49</v>
      </c>
    </row>
    <row r="361" spans="1:12" ht="39.6">
      <c r="A361" s="32">
        <v>354</v>
      </c>
      <c r="B361" s="26" t="s">
        <v>169</v>
      </c>
      <c r="C361" s="26" t="s">
        <v>231</v>
      </c>
      <c r="D361" s="26" t="s">
        <v>9</v>
      </c>
      <c r="E361" s="27" t="s">
        <v>229</v>
      </c>
      <c r="F361" s="33">
        <v>0.5</v>
      </c>
      <c r="G361" s="29">
        <v>1464.48</v>
      </c>
      <c r="H361" s="30">
        <v>71</v>
      </c>
      <c r="I361" s="31">
        <f t="shared" si="22"/>
        <v>8.7690000000000001</v>
      </c>
      <c r="J361" s="30">
        <f t="shared" si="21"/>
        <v>311.3</v>
      </c>
      <c r="K361" s="30">
        <f t="shared" si="23"/>
        <v>73.44</v>
      </c>
      <c r="L361" s="30">
        <f t="shared" si="24"/>
        <v>384.74</v>
      </c>
    </row>
    <row r="362" spans="1:12" ht="52.8">
      <c r="A362" s="32">
        <v>355</v>
      </c>
      <c r="B362" s="35" t="s">
        <v>20</v>
      </c>
      <c r="C362" s="35" t="s">
        <v>1</v>
      </c>
      <c r="D362" s="35" t="s">
        <v>9</v>
      </c>
      <c r="E362" s="27" t="s">
        <v>55</v>
      </c>
      <c r="F362" s="36">
        <v>0.2</v>
      </c>
      <c r="G362" s="29">
        <v>1120</v>
      </c>
      <c r="H362" s="30">
        <v>167</v>
      </c>
      <c r="I362" s="31">
        <f t="shared" si="22"/>
        <v>6.7069999999999999</v>
      </c>
      <c r="J362" s="30">
        <f t="shared" si="21"/>
        <v>224.01</v>
      </c>
      <c r="K362" s="30">
        <f t="shared" si="23"/>
        <v>52.84</v>
      </c>
      <c r="L362" s="30">
        <f t="shared" si="24"/>
        <v>276.85000000000002</v>
      </c>
    </row>
    <row r="363" spans="1:12" ht="52.8">
      <c r="A363" s="32">
        <v>356</v>
      </c>
      <c r="B363" s="26" t="s">
        <v>20</v>
      </c>
      <c r="C363" s="26" t="s">
        <v>3</v>
      </c>
      <c r="D363" s="26" t="s">
        <v>11</v>
      </c>
      <c r="E363" s="27" t="s">
        <v>71</v>
      </c>
      <c r="F363" s="34">
        <v>0.5</v>
      </c>
      <c r="G363" s="29">
        <v>1155</v>
      </c>
      <c r="H363" s="30">
        <v>5.33</v>
      </c>
      <c r="I363" s="31">
        <f t="shared" si="22"/>
        <v>6.9160000000000004</v>
      </c>
      <c r="J363" s="30">
        <f t="shared" si="21"/>
        <v>18.43</v>
      </c>
      <c r="K363" s="30">
        <f t="shared" si="23"/>
        <v>4.3499999999999996</v>
      </c>
      <c r="L363" s="30">
        <f t="shared" si="24"/>
        <v>22.78</v>
      </c>
    </row>
    <row r="364" spans="1:12" ht="52.8">
      <c r="A364" s="32">
        <v>357</v>
      </c>
      <c r="B364" s="26" t="s">
        <v>20</v>
      </c>
      <c r="C364" s="26" t="s">
        <v>3</v>
      </c>
      <c r="D364" s="26" t="s">
        <v>11</v>
      </c>
      <c r="E364" s="27" t="s">
        <v>71</v>
      </c>
      <c r="F364" s="34">
        <v>0.2</v>
      </c>
      <c r="G364" s="29">
        <v>1155</v>
      </c>
      <c r="H364" s="30">
        <v>115.67</v>
      </c>
      <c r="I364" s="31">
        <f t="shared" si="22"/>
        <v>6.9160000000000004</v>
      </c>
      <c r="J364" s="30">
        <f t="shared" si="21"/>
        <v>159.99</v>
      </c>
      <c r="K364" s="30">
        <f t="shared" si="23"/>
        <v>37.74</v>
      </c>
      <c r="L364" s="30">
        <f t="shared" si="24"/>
        <v>197.73000000000002</v>
      </c>
    </row>
    <row r="365" spans="1:12" ht="52.8">
      <c r="A365" s="32">
        <v>358</v>
      </c>
      <c r="B365" s="26" t="s">
        <v>20</v>
      </c>
      <c r="C365" s="26" t="s">
        <v>2</v>
      </c>
      <c r="D365" s="26" t="s">
        <v>10</v>
      </c>
      <c r="E365" s="27" t="s">
        <v>250</v>
      </c>
      <c r="F365" s="33">
        <v>0.2</v>
      </c>
      <c r="G365" s="29">
        <v>1245</v>
      </c>
      <c r="H365" s="30">
        <v>167</v>
      </c>
      <c r="I365" s="31">
        <f t="shared" si="22"/>
        <v>7.4550000000000001</v>
      </c>
      <c r="J365" s="30">
        <f t="shared" si="21"/>
        <v>249</v>
      </c>
      <c r="K365" s="30">
        <f t="shared" si="23"/>
        <v>58.74</v>
      </c>
      <c r="L365" s="30">
        <f t="shared" si="24"/>
        <v>307.74</v>
      </c>
    </row>
    <row r="366" spans="1:12" ht="52.8">
      <c r="A366" s="32">
        <v>359</v>
      </c>
      <c r="B366" s="26" t="s">
        <v>20</v>
      </c>
      <c r="C366" s="26" t="s">
        <v>3</v>
      </c>
      <c r="D366" s="26" t="s">
        <v>9</v>
      </c>
      <c r="E366" s="27" t="s">
        <v>56</v>
      </c>
      <c r="F366" s="34">
        <v>0.2</v>
      </c>
      <c r="G366" s="29">
        <v>1040</v>
      </c>
      <c r="H366" s="30">
        <v>62</v>
      </c>
      <c r="I366" s="31">
        <f t="shared" si="22"/>
        <v>6.2279999999999998</v>
      </c>
      <c r="J366" s="30">
        <f t="shared" si="21"/>
        <v>77.23</v>
      </c>
      <c r="K366" s="30">
        <f t="shared" si="23"/>
        <v>18.22</v>
      </c>
      <c r="L366" s="30">
        <f t="shared" si="24"/>
        <v>95.45</v>
      </c>
    </row>
    <row r="367" spans="1:12" ht="52.8">
      <c r="A367" s="32">
        <v>360</v>
      </c>
      <c r="B367" s="26" t="s">
        <v>20</v>
      </c>
      <c r="C367" s="26" t="s">
        <v>3</v>
      </c>
      <c r="D367" s="26" t="s">
        <v>9</v>
      </c>
      <c r="E367" s="27" t="s">
        <v>57</v>
      </c>
      <c r="F367" s="34">
        <v>0.5</v>
      </c>
      <c r="G367" s="29">
        <v>1120</v>
      </c>
      <c r="H367" s="30">
        <v>1.5</v>
      </c>
      <c r="I367" s="31">
        <f t="shared" si="22"/>
        <v>6.7069999999999999</v>
      </c>
      <c r="J367" s="30">
        <f t="shared" si="21"/>
        <v>5.03</v>
      </c>
      <c r="K367" s="30">
        <f t="shared" si="23"/>
        <v>1.19</v>
      </c>
      <c r="L367" s="30">
        <f t="shared" si="24"/>
        <v>6.2200000000000006</v>
      </c>
    </row>
    <row r="368" spans="1:12" ht="52.8">
      <c r="A368" s="32">
        <v>361</v>
      </c>
      <c r="B368" s="26" t="s">
        <v>20</v>
      </c>
      <c r="C368" s="26" t="s">
        <v>3</v>
      </c>
      <c r="D368" s="26" t="s">
        <v>9</v>
      </c>
      <c r="E368" s="27" t="s">
        <v>57</v>
      </c>
      <c r="F368" s="34">
        <v>0.2</v>
      </c>
      <c r="G368" s="29">
        <v>1120</v>
      </c>
      <c r="H368" s="30">
        <v>80</v>
      </c>
      <c r="I368" s="31">
        <f t="shared" si="22"/>
        <v>6.7069999999999999</v>
      </c>
      <c r="J368" s="30">
        <f t="shared" si="21"/>
        <v>107.31</v>
      </c>
      <c r="K368" s="30">
        <f t="shared" si="23"/>
        <v>25.31</v>
      </c>
      <c r="L368" s="30">
        <f t="shared" si="24"/>
        <v>132.62</v>
      </c>
    </row>
    <row r="369" spans="1:12" ht="52.8">
      <c r="A369" s="32">
        <v>362</v>
      </c>
      <c r="B369" s="35" t="s">
        <v>20</v>
      </c>
      <c r="C369" s="35" t="s">
        <v>88</v>
      </c>
      <c r="D369" s="35" t="s">
        <v>10</v>
      </c>
      <c r="E369" s="27" t="s">
        <v>121</v>
      </c>
      <c r="F369" s="33">
        <v>0.2</v>
      </c>
      <c r="G369" s="29">
        <v>1250</v>
      </c>
      <c r="H369" s="30">
        <v>48.67</v>
      </c>
      <c r="I369" s="31">
        <f t="shared" si="22"/>
        <v>7.4850000000000003</v>
      </c>
      <c r="J369" s="30">
        <f t="shared" si="21"/>
        <v>72.86</v>
      </c>
      <c r="K369" s="30">
        <f t="shared" si="23"/>
        <v>17.190000000000001</v>
      </c>
      <c r="L369" s="30">
        <f t="shared" si="24"/>
        <v>90.05</v>
      </c>
    </row>
  </sheetData>
  <mergeCells count="1">
    <mergeCell ref="A4:L4"/>
  </mergeCells>
  <conditionalFormatting sqref="E6:E7">
    <cfRule type="duplicateValues" dxfId="2" priority="418"/>
  </conditionalFormatting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1B857-2518-4C95-947F-194FD55D6F47}">
  <sheetPr>
    <tabColor theme="4" tint="0.79998168889431442"/>
    <pageSetUpPr fitToPage="1"/>
  </sheetPr>
  <dimension ref="A1:O180"/>
  <sheetViews>
    <sheetView zoomScaleNormal="100" workbookViewId="0">
      <selection activeCell="P9" sqref="P9"/>
    </sheetView>
  </sheetViews>
  <sheetFormatPr defaultColWidth="9.109375" defaultRowHeight="13.2"/>
  <cols>
    <col min="1" max="1" width="5.5546875" style="72" customWidth="1"/>
    <col min="2" max="2" width="11.88671875" style="70" customWidth="1"/>
    <col min="3" max="3" width="35.33203125" style="70" customWidth="1"/>
    <col min="4" max="4" width="11.88671875" style="70" customWidth="1"/>
    <col min="5" max="5" width="7.5546875" style="72" customWidth="1"/>
    <col min="6" max="6" width="10.6640625" style="72" customWidth="1"/>
    <col min="7" max="7" width="9.109375" style="73" customWidth="1"/>
    <col min="8" max="8" width="10.109375" style="72" bestFit="1" customWidth="1"/>
    <col min="9" max="9" width="8" style="72" customWidth="1"/>
    <col min="10" max="10" width="11.33203125" style="73" customWidth="1"/>
    <col min="11" max="11" width="10.44140625" style="73" customWidth="1"/>
    <col min="12" max="12" width="11.6640625" style="73" customWidth="1"/>
    <col min="13" max="16384" width="9.109375" style="58"/>
  </cols>
  <sheetData>
    <row r="1" spans="1:15" ht="14.4">
      <c r="A1" s="10"/>
      <c r="B1" s="11"/>
      <c r="C1" s="11"/>
      <c r="D1" s="11"/>
      <c r="E1" s="10"/>
      <c r="F1" s="56"/>
      <c r="G1" s="56"/>
      <c r="H1" s="56"/>
      <c r="I1" s="56"/>
      <c r="J1" s="56"/>
      <c r="K1" s="57"/>
      <c r="L1" s="1" t="s">
        <v>381</v>
      </c>
    </row>
    <row r="2" spans="1:15" ht="17.399999999999999">
      <c r="A2" s="10"/>
      <c r="B2" s="19" t="s">
        <v>59</v>
      </c>
      <c r="C2" s="11"/>
      <c r="D2" s="11"/>
      <c r="E2" s="10"/>
      <c r="F2" s="9"/>
      <c r="G2" s="56"/>
      <c r="H2" s="56"/>
      <c r="I2" s="56"/>
      <c r="J2" s="56"/>
      <c r="K2" s="56"/>
      <c r="L2" s="57"/>
    </row>
    <row r="3" spans="1:15">
      <c r="A3" s="10"/>
      <c r="B3" s="11"/>
      <c r="C3" s="11"/>
      <c r="D3" s="11"/>
      <c r="E3" s="10"/>
      <c r="F3" s="59"/>
      <c r="G3" s="60"/>
      <c r="H3" s="60"/>
      <c r="I3" s="60"/>
      <c r="J3" s="57"/>
      <c r="K3" s="57"/>
      <c r="L3" s="57"/>
    </row>
    <row r="4" spans="1:15" ht="41.4" customHeight="1">
      <c r="A4" s="125" t="s">
        <v>345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6" spans="1:15" ht="92.4">
      <c r="A6" s="15" t="s">
        <v>15</v>
      </c>
      <c r="B6" s="15" t="s">
        <v>16</v>
      </c>
      <c r="C6" s="15" t="s">
        <v>0</v>
      </c>
      <c r="D6" s="15" t="s">
        <v>14</v>
      </c>
      <c r="E6" s="15" t="s">
        <v>17</v>
      </c>
      <c r="F6" s="16" t="s">
        <v>18</v>
      </c>
      <c r="G6" s="17" t="s">
        <v>5</v>
      </c>
      <c r="H6" s="18" t="s">
        <v>58</v>
      </c>
      <c r="I6" s="17" t="s">
        <v>6</v>
      </c>
      <c r="J6" s="8" t="s">
        <v>93</v>
      </c>
      <c r="K6" s="17" t="s">
        <v>94</v>
      </c>
      <c r="L6" s="17" t="s">
        <v>19</v>
      </c>
    </row>
    <row r="7" spans="1:15" ht="13.8">
      <c r="A7" s="12"/>
      <c r="B7" s="12"/>
      <c r="C7" s="12"/>
      <c r="D7" s="12"/>
      <c r="E7" s="12"/>
      <c r="F7" s="13"/>
      <c r="G7" s="14"/>
      <c r="H7" s="61">
        <f>SUM(H8:H179)</f>
        <v>0</v>
      </c>
      <c r="I7" s="61"/>
      <c r="J7" s="61">
        <f>SUM(J8:J179)</f>
        <v>890.27999999999963</v>
      </c>
      <c r="K7" s="61">
        <f>SUM(K8:K179)</f>
        <v>210.01</v>
      </c>
      <c r="L7" s="61">
        <f>SUM(L8:L179)</f>
        <v>1100.29</v>
      </c>
    </row>
    <row r="8" spans="1:15" s="67" customFormat="1" ht="39.6">
      <c r="A8" s="62">
        <v>1</v>
      </c>
      <c r="B8" s="62" t="s">
        <v>169</v>
      </c>
      <c r="C8" s="62" t="s">
        <v>231</v>
      </c>
      <c r="D8" s="62" t="s">
        <v>9</v>
      </c>
      <c r="E8" s="63" t="s">
        <v>170</v>
      </c>
      <c r="F8" s="64">
        <v>0.2</v>
      </c>
      <c r="G8" s="65">
        <v>1464.48</v>
      </c>
      <c r="H8" s="65">
        <v>198</v>
      </c>
      <c r="I8" s="66">
        <f>ROUND(G8/167,3)</f>
        <v>8.7690000000000001</v>
      </c>
      <c r="J8" s="65">
        <f t="shared" ref="J8:J71" si="0">ROUND(I8*H8*F8,2)</f>
        <v>347.25</v>
      </c>
      <c r="K8" s="65">
        <f>ROUND(J8*0.2359,2)</f>
        <v>81.92</v>
      </c>
      <c r="L8" s="65">
        <f>J8+K8</f>
        <v>429.17</v>
      </c>
    </row>
    <row r="9" spans="1:15" s="67" customFormat="1" ht="39.6">
      <c r="A9" s="62">
        <v>2</v>
      </c>
      <c r="B9" s="62" t="s">
        <v>169</v>
      </c>
      <c r="C9" s="62" t="s">
        <v>231</v>
      </c>
      <c r="D9" s="62" t="s">
        <v>9</v>
      </c>
      <c r="E9" s="68" t="s">
        <v>170</v>
      </c>
      <c r="F9" s="64">
        <v>0.5</v>
      </c>
      <c r="G9" s="65">
        <v>1464.48</v>
      </c>
      <c r="H9" s="65">
        <v>36.5</v>
      </c>
      <c r="I9" s="66">
        <f t="shared" ref="I9:I64" si="1">ROUND(G9/167,3)</f>
        <v>8.7690000000000001</v>
      </c>
      <c r="J9" s="65">
        <f t="shared" si="0"/>
        <v>160.03</v>
      </c>
      <c r="K9" s="65">
        <f t="shared" ref="K9:K72" si="2">ROUND(J9*0.2359,2)</f>
        <v>37.75</v>
      </c>
      <c r="L9" s="65">
        <f t="shared" ref="L9:L72" si="3">J9+K9</f>
        <v>197.78</v>
      </c>
      <c r="O9" s="69"/>
    </row>
    <row r="10" spans="1:15" s="67" customFormat="1" ht="39.6">
      <c r="A10" s="62">
        <v>3</v>
      </c>
      <c r="B10" s="62" t="s">
        <v>169</v>
      </c>
      <c r="C10" s="62" t="s">
        <v>231</v>
      </c>
      <c r="D10" s="62" t="s">
        <v>9</v>
      </c>
      <c r="E10" s="63" t="s">
        <v>170</v>
      </c>
      <c r="F10" s="64">
        <v>0.2</v>
      </c>
      <c r="G10" s="65">
        <v>1356</v>
      </c>
      <c r="H10" s="65">
        <v>-198</v>
      </c>
      <c r="I10" s="66">
        <f t="shared" si="1"/>
        <v>8.1199999999999992</v>
      </c>
      <c r="J10" s="65">
        <f t="shared" si="0"/>
        <v>-321.55</v>
      </c>
      <c r="K10" s="65">
        <f t="shared" si="2"/>
        <v>-75.849999999999994</v>
      </c>
      <c r="L10" s="65">
        <f t="shared" si="3"/>
        <v>-397.4</v>
      </c>
    </row>
    <row r="11" spans="1:15" s="67" customFormat="1" ht="39.6">
      <c r="A11" s="62">
        <v>4</v>
      </c>
      <c r="B11" s="62" t="s">
        <v>169</v>
      </c>
      <c r="C11" s="62" t="s">
        <v>231</v>
      </c>
      <c r="D11" s="62" t="s">
        <v>9</v>
      </c>
      <c r="E11" s="63" t="s">
        <v>170</v>
      </c>
      <c r="F11" s="64">
        <v>0.5</v>
      </c>
      <c r="G11" s="65">
        <v>1356</v>
      </c>
      <c r="H11" s="65">
        <v>-36.5</v>
      </c>
      <c r="I11" s="66">
        <f t="shared" si="1"/>
        <v>8.1199999999999992</v>
      </c>
      <c r="J11" s="65">
        <f t="shared" si="0"/>
        <v>-148.19</v>
      </c>
      <c r="K11" s="65">
        <f t="shared" si="2"/>
        <v>-34.96</v>
      </c>
      <c r="L11" s="65">
        <f t="shared" si="3"/>
        <v>-183.15</v>
      </c>
    </row>
    <row r="12" spans="1:15" s="67" customFormat="1" ht="39.6">
      <c r="A12" s="62">
        <v>5</v>
      </c>
      <c r="B12" s="62" t="s">
        <v>169</v>
      </c>
      <c r="C12" s="62" t="s">
        <v>231</v>
      </c>
      <c r="D12" s="62" t="s">
        <v>9</v>
      </c>
      <c r="E12" s="63" t="s">
        <v>170</v>
      </c>
      <c r="F12" s="64">
        <v>0.5</v>
      </c>
      <c r="G12" s="65">
        <v>1464.48</v>
      </c>
      <c r="H12" s="65">
        <v>62</v>
      </c>
      <c r="I12" s="66">
        <f t="shared" si="1"/>
        <v>8.7690000000000001</v>
      </c>
      <c r="J12" s="65">
        <f t="shared" si="0"/>
        <v>271.83999999999997</v>
      </c>
      <c r="K12" s="65">
        <f t="shared" si="2"/>
        <v>64.13</v>
      </c>
      <c r="L12" s="65">
        <f t="shared" si="3"/>
        <v>335.96999999999997</v>
      </c>
    </row>
    <row r="13" spans="1:15" s="67" customFormat="1" ht="39.6">
      <c r="A13" s="62">
        <v>6</v>
      </c>
      <c r="B13" s="62" t="s">
        <v>169</v>
      </c>
      <c r="C13" s="62" t="s">
        <v>231</v>
      </c>
      <c r="D13" s="62" t="s">
        <v>9</v>
      </c>
      <c r="E13" s="63" t="s">
        <v>170</v>
      </c>
      <c r="F13" s="64">
        <v>0.2</v>
      </c>
      <c r="G13" s="65">
        <v>1464.48</v>
      </c>
      <c r="H13" s="65">
        <v>168</v>
      </c>
      <c r="I13" s="66">
        <f t="shared" si="1"/>
        <v>8.7690000000000001</v>
      </c>
      <c r="J13" s="65">
        <f t="shared" si="0"/>
        <v>294.64</v>
      </c>
      <c r="K13" s="65">
        <f t="shared" si="2"/>
        <v>69.510000000000005</v>
      </c>
      <c r="L13" s="65">
        <f t="shared" si="3"/>
        <v>364.15</v>
      </c>
    </row>
    <row r="14" spans="1:15" s="67" customFormat="1" ht="39.6">
      <c r="A14" s="62">
        <v>7</v>
      </c>
      <c r="B14" s="62" t="s">
        <v>169</v>
      </c>
      <c r="C14" s="62" t="s">
        <v>231</v>
      </c>
      <c r="D14" s="62" t="s">
        <v>9</v>
      </c>
      <c r="E14" s="63" t="s">
        <v>170</v>
      </c>
      <c r="F14" s="64">
        <v>0.5</v>
      </c>
      <c r="G14" s="65">
        <v>1356</v>
      </c>
      <c r="H14" s="65">
        <v>-62</v>
      </c>
      <c r="I14" s="66">
        <f t="shared" si="1"/>
        <v>8.1199999999999992</v>
      </c>
      <c r="J14" s="65">
        <f t="shared" si="0"/>
        <v>-251.72</v>
      </c>
      <c r="K14" s="65">
        <f t="shared" si="2"/>
        <v>-59.38</v>
      </c>
      <c r="L14" s="65">
        <f t="shared" si="3"/>
        <v>-311.10000000000002</v>
      </c>
    </row>
    <row r="15" spans="1:15" s="67" customFormat="1" ht="39.6">
      <c r="A15" s="62">
        <v>8</v>
      </c>
      <c r="B15" s="62" t="s">
        <v>169</v>
      </c>
      <c r="C15" s="62" t="s">
        <v>231</v>
      </c>
      <c r="D15" s="62" t="s">
        <v>9</v>
      </c>
      <c r="E15" s="63" t="s">
        <v>170</v>
      </c>
      <c r="F15" s="64">
        <v>0.2</v>
      </c>
      <c r="G15" s="65">
        <v>1356</v>
      </c>
      <c r="H15" s="65">
        <v>-168</v>
      </c>
      <c r="I15" s="66">
        <f t="shared" si="1"/>
        <v>8.1199999999999992</v>
      </c>
      <c r="J15" s="65">
        <f t="shared" si="0"/>
        <v>-272.83</v>
      </c>
      <c r="K15" s="65">
        <f t="shared" si="2"/>
        <v>-64.36</v>
      </c>
      <c r="L15" s="65">
        <f t="shared" si="3"/>
        <v>-337.19</v>
      </c>
    </row>
    <row r="16" spans="1:15" s="67" customFormat="1" ht="52.8">
      <c r="A16" s="62">
        <v>9</v>
      </c>
      <c r="B16" s="62" t="s">
        <v>143</v>
      </c>
      <c r="C16" s="62" t="s">
        <v>168</v>
      </c>
      <c r="D16" s="62" t="s">
        <v>100</v>
      </c>
      <c r="E16" s="63" t="s">
        <v>346</v>
      </c>
      <c r="F16" s="64">
        <v>0.2</v>
      </c>
      <c r="G16" s="65">
        <v>1380</v>
      </c>
      <c r="H16" s="65">
        <v>-70</v>
      </c>
      <c r="I16" s="66">
        <f t="shared" si="1"/>
        <v>8.2629999999999999</v>
      </c>
      <c r="J16" s="65">
        <f t="shared" si="0"/>
        <v>-115.68</v>
      </c>
      <c r="K16" s="65">
        <f t="shared" si="2"/>
        <v>-27.29</v>
      </c>
      <c r="L16" s="65">
        <f t="shared" si="3"/>
        <v>-142.97</v>
      </c>
    </row>
    <row r="17" spans="1:12" s="67" customFormat="1" ht="39.6">
      <c r="A17" s="62">
        <v>10</v>
      </c>
      <c r="B17" s="62" t="s">
        <v>169</v>
      </c>
      <c r="C17" s="62" t="s">
        <v>232</v>
      </c>
      <c r="D17" s="62" t="s">
        <v>9</v>
      </c>
      <c r="E17" s="63" t="s">
        <v>347</v>
      </c>
      <c r="F17" s="64">
        <v>0.2</v>
      </c>
      <c r="G17" s="65">
        <v>1396.68</v>
      </c>
      <c r="H17" s="65">
        <v>89</v>
      </c>
      <c r="I17" s="66">
        <f t="shared" si="1"/>
        <v>8.3629999999999995</v>
      </c>
      <c r="J17" s="65">
        <f t="shared" si="0"/>
        <v>148.86000000000001</v>
      </c>
      <c r="K17" s="65">
        <f t="shared" si="2"/>
        <v>35.119999999999997</v>
      </c>
      <c r="L17" s="65">
        <f t="shared" si="3"/>
        <v>183.98000000000002</v>
      </c>
    </row>
    <row r="18" spans="1:12" s="67" customFormat="1" ht="39.6">
      <c r="A18" s="62">
        <v>11</v>
      </c>
      <c r="B18" s="62" t="s">
        <v>169</v>
      </c>
      <c r="C18" s="62" t="s">
        <v>232</v>
      </c>
      <c r="D18" s="62" t="s">
        <v>9</v>
      </c>
      <c r="E18" s="63" t="s">
        <v>347</v>
      </c>
      <c r="F18" s="64">
        <v>0.5</v>
      </c>
      <c r="G18" s="65">
        <v>1396.68</v>
      </c>
      <c r="H18" s="65">
        <v>7</v>
      </c>
      <c r="I18" s="66">
        <f t="shared" si="1"/>
        <v>8.3629999999999995</v>
      </c>
      <c r="J18" s="65">
        <f t="shared" si="0"/>
        <v>29.27</v>
      </c>
      <c r="K18" s="65">
        <f t="shared" si="2"/>
        <v>6.9</v>
      </c>
      <c r="L18" s="65">
        <f t="shared" si="3"/>
        <v>36.17</v>
      </c>
    </row>
    <row r="19" spans="1:12" s="67" customFormat="1" ht="39.6">
      <c r="A19" s="62">
        <v>12</v>
      </c>
      <c r="B19" s="62" t="s">
        <v>169</v>
      </c>
      <c r="C19" s="62" t="s">
        <v>232</v>
      </c>
      <c r="D19" s="62" t="s">
        <v>9</v>
      </c>
      <c r="E19" s="63" t="s">
        <v>347</v>
      </c>
      <c r="F19" s="64">
        <v>0.2</v>
      </c>
      <c r="G19" s="65">
        <v>1356</v>
      </c>
      <c r="H19" s="65">
        <v>-89</v>
      </c>
      <c r="I19" s="66">
        <f t="shared" si="1"/>
        <v>8.1199999999999992</v>
      </c>
      <c r="J19" s="65">
        <f t="shared" si="0"/>
        <v>-144.54</v>
      </c>
      <c r="K19" s="65">
        <f t="shared" si="2"/>
        <v>-34.1</v>
      </c>
      <c r="L19" s="65">
        <f t="shared" si="3"/>
        <v>-178.64</v>
      </c>
    </row>
    <row r="20" spans="1:12" s="67" customFormat="1" ht="39.6">
      <c r="A20" s="62">
        <v>13</v>
      </c>
      <c r="B20" s="62" t="s">
        <v>169</v>
      </c>
      <c r="C20" s="62" t="s">
        <v>232</v>
      </c>
      <c r="D20" s="62" t="s">
        <v>9</v>
      </c>
      <c r="E20" s="63" t="s">
        <v>347</v>
      </c>
      <c r="F20" s="64">
        <v>0.5</v>
      </c>
      <c r="G20" s="65">
        <v>1356</v>
      </c>
      <c r="H20" s="65">
        <v>-7</v>
      </c>
      <c r="I20" s="66">
        <f t="shared" si="1"/>
        <v>8.1199999999999992</v>
      </c>
      <c r="J20" s="65">
        <f t="shared" si="0"/>
        <v>-28.42</v>
      </c>
      <c r="K20" s="65">
        <f t="shared" si="2"/>
        <v>-6.7</v>
      </c>
      <c r="L20" s="65">
        <f t="shared" si="3"/>
        <v>-35.120000000000005</v>
      </c>
    </row>
    <row r="21" spans="1:12" s="67" customFormat="1" ht="39.6">
      <c r="A21" s="62">
        <v>14</v>
      </c>
      <c r="B21" s="62" t="s">
        <v>169</v>
      </c>
      <c r="C21" s="62" t="s">
        <v>232</v>
      </c>
      <c r="D21" s="62" t="s">
        <v>9</v>
      </c>
      <c r="E21" s="63" t="s">
        <v>347</v>
      </c>
      <c r="F21" s="64">
        <v>0.5</v>
      </c>
      <c r="G21" s="65">
        <v>1396.68</v>
      </c>
      <c r="H21" s="65">
        <v>4</v>
      </c>
      <c r="I21" s="66">
        <f t="shared" si="1"/>
        <v>8.3629999999999995</v>
      </c>
      <c r="J21" s="65">
        <f t="shared" si="0"/>
        <v>16.73</v>
      </c>
      <c r="K21" s="65">
        <f t="shared" si="2"/>
        <v>3.95</v>
      </c>
      <c r="L21" s="65">
        <f t="shared" si="3"/>
        <v>20.68</v>
      </c>
    </row>
    <row r="22" spans="1:12" s="67" customFormat="1" ht="39.6">
      <c r="A22" s="62">
        <v>15</v>
      </c>
      <c r="B22" s="62" t="s">
        <v>169</v>
      </c>
      <c r="C22" s="62" t="s">
        <v>232</v>
      </c>
      <c r="D22" s="62" t="s">
        <v>9</v>
      </c>
      <c r="E22" s="63" t="s">
        <v>347</v>
      </c>
      <c r="F22" s="64">
        <v>0.2</v>
      </c>
      <c r="G22" s="65">
        <v>1396.68</v>
      </c>
      <c r="H22" s="65">
        <v>20</v>
      </c>
      <c r="I22" s="66">
        <f t="shared" si="1"/>
        <v>8.3629999999999995</v>
      </c>
      <c r="J22" s="65">
        <f t="shared" si="0"/>
        <v>33.450000000000003</v>
      </c>
      <c r="K22" s="65">
        <f t="shared" si="2"/>
        <v>7.89</v>
      </c>
      <c r="L22" s="65">
        <f t="shared" si="3"/>
        <v>41.34</v>
      </c>
    </row>
    <row r="23" spans="1:12" s="67" customFormat="1" ht="39.6">
      <c r="A23" s="62">
        <v>16</v>
      </c>
      <c r="B23" s="62" t="s">
        <v>169</v>
      </c>
      <c r="C23" s="62" t="s">
        <v>232</v>
      </c>
      <c r="D23" s="62" t="s">
        <v>9</v>
      </c>
      <c r="E23" s="63" t="s">
        <v>347</v>
      </c>
      <c r="F23" s="64">
        <v>0.5</v>
      </c>
      <c r="G23" s="65">
        <v>1356</v>
      </c>
      <c r="H23" s="65">
        <v>-4</v>
      </c>
      <c r="I23" s="66">
        <f t="shared" si="1"/>
        <v>8.1199999999999992</v>
      </c>
      <c r="J23" s="65">
        <f t="shared" si="0"/>
        <v>-16.239999999999998</v>
      </c>
      <c r="K23" s="65">
        <f t="shared" si="2"/>
        <v>-3.83</v>
      </c>
      <c r="L23" s="65">
        <f t="shared" si="3"/>
        <v>-20.07</v>
      </c>
    </row>
    <row r="24" spans="1:12" s="67" customFormat="1" ht="39.6">
      <c r="A24" s="62">
        <v>17</v>
      </c>
      <c r="B24" s="62" t="s">
        <v>169</v>
      </c>
      <c r="C24" s="62" t="s">
        <v>232</v>
      </c>
      <c r="D24" s="62" t="s">
        <v>9</v>
      </c>
      <c r="E24" s="63" t="s">
        <v>347</v>
      </c>
      <c r="F24" s="64">
        <v>0.2</v>
      </c>
      <c r="G24" s="65">
        <v>1356</v>
      </c>
      <c r="H24" s="65">
        <v>-20</v>
      </c>
      <c r="I24" s="66">
        <f t="shared" si="1"/>
        <v>8.1199999999999992</v>
      </c>
      <c r="J24" s="65">
        <f t="shared" si="0"/>
        <v>-32.479999999999997</v>
      </c>
      <c r="K24" s="65">
        <f t="shared" si="2"/>
        <v>-7.66</v>
      </c>
      <c r="L24" s="65">
        <f t="shared" si="3"/>
        <v>-40.14</v>
      </c>
    </row>
    <row r="25" spans="1:12" s="67" customFormat="1" ht="39.6">
      <c r="A25" s="62">
        <v>18</v>
      </c>
      <c r="B25" s="62" t="s">
        <v>169</v>
      </c>
      <c r="C25" s="62" t="s">
        <v>232</v>
      </c>
      <c r="D25" s="62" t="s">
        <v>9</v>
      </c>
      <c r="E25" s="63" t="s">
        <v>265</v>
      </c>
      <c r="F25" s="64">
        <v>0.5</v>
      </c>
      <c r="G25" s="65">
        <v>1396.68</v>
      </c>
      <c r="H25" s="65">
        <v>36</v>
      </c>
      <c r="I25" s="66">
        <f t="shared" si="1"/>
        <v>8.3629999999999995</v>
      </c>
      <c r="J25" s="65">
        <f t="shared" si="0"/>
        <v>150.53</v>
      </c>
      <c r="K25" s="65">
        <f t="shared" si="2"/>
        <v>35.51</v>
      </c>
      <c r="L25" s="65">
        <f t="shared" si="3"/>
        <v>186.04</v>
      </c>
    </row>
    <row r="26" spans="1:12" s="67" customFormat="1" ht="39.6">
      <c r="A26" s="62">
        <v>19</v>
      </c>
      <c r="B26" s="62" t="s">
        <v>169</v>
      </c>
      <c r="C26" s="62" t="s">
        <v>232</v>
      </c>
      <c r="D26" s="62" t="s">
        <v>9</v>
      </c>
      <c r="E26" s="63" t="s">
        <v>265</v>
      </c>
      <c r="F26" s="64">
        <v>0.2</v>
      </c>
      <c r="G26" s="65">
        <v>1396.68</v>
      </c>
      <c r="H26" s="65">
        <v>46</v>
      </c>
      <c r="I26" s="66">
        <f t="shared" si="1"/>
        <v>8.3629999999999995</v>
      </c>
      <c r="J26" s="65">
        <f t="shared" si="0"/>
        <v>76.94</v>
      </c>
      <c r="K26" s="65">
        <f t="shared" si="2"/>
        <v>18.149999999999999</v>
      </c>
      <c r="L26" s="65">
        <f t="shared" si="3"/>
        <v>95.09</v>
      </c>
    </row>
    <row r="27" spans="1:12" s="67" customFormat="1" ht="39.6">
      <c r="A27" s="62">
        <v>20</v>
      </c>
      <c r="B27" s="62" t="s">
        <v>169</v>
      </c>
      <c r="C27" s="62" t="s">
        <v>232</v>
      </c>
      <c r="D27" s="62" t="s">
        <v>9</v>
      </c>
      <c r="E27" s="63" t="s">
        <v>265</v>
      </c>
      <c r="F27" s="64">
        <v>0.5</v>
      </c>
      <c r="G27" s="65">
        <v>1340</v>
      </c>
      <c r="H27" s="65">
        <v>-36</v>
      </c>
      <c r="I27" s="66">
        <f t="shared" si="1"/>
        <v>8.0239999999999991</v>
      </c>
      <c r="J27" s="65">
        <f t="shared" si="0"/>
        <v>-144.43</v>
      </c>
      <c r="K27" s="65">
        <f t="shared" si="2"/>
        <v>-34.07</v>
      </c>
      <c r="L27" s="65">
        <f t="shared" si="3"/>
        <v>-178.5</v>
      </c>
    </row>
    <row r="28" spans="1:12" s="67" customFormat="1" ht="39.6">
      <c r="A28" s="62">
        <v>21</v>
      </c>
      <c r="B28" s="62" t="s">
        <v>169</v>
      </c>
      <c r="C28" s="62" t="s">
        <v>232</v>
      </c>
      <c r="D28" s="62" t="s">
        <v>9</v>
      </c>
      <c r="E28" s="63" t="s">
        <v>265</v>
      </c>
      <c r="F28" s="64">
        <v>0.2</v>
      </c>
      <c r="G28" s="65">
        <v>1340</v>
      </c>
      <c r="H28" s="65">
        <v>-46</v>
      </c>
      <c r="I28" s="66">
        <f t="shared" si="1"/>
        <v>8.0239999999999991</v>
      </c>
      <c r="J28" s="65">
        <f t="shared" si="0"/>
        <v>-73.819999999999993</v>
      </c>
      <c r="K28" s="65">
        <f t="shared" si="2"/>
        <v>-17.41</v>
      </c>
      <c r="L28" s="65">
        <f t="shared" si="3"/>
        <v>-91.22999999999999</v>
      </c>
    </row>
    <row r="29" spans="1:12" s="67" customFormat="1" ht="39.6">
      <c r="A29" s="62">
        <v>22</v>
      </c>
      <c r="B29" s="62" t="s">
        <v>169</v>
      </c>
      <c r="C29" s="62" t="s">
        <v>232</v>
      </c>
      <c r="D29" s="62" t="s">
        <v>9</v>
      </c>
      <c r="E29" s="63" t="s">
        <v>173</v>
      </c>
      <c r="F29" s="64">
        <v>0.2</v>
      </c>
      <c r="G29" s="65">
        <v>1574.87</v>
      </c>
      <c r="H29" s="65">
        <v>104</v>
      </c>
      <c r="I29" s="66">
        <f t="shared" si="1"/>
        <v>9.43</v>
      </c>
      <c r="J29" s="65">
        <f t="shared" si="0"/>
        <v>196.14</v>
      </c>
      <c r="K29" s="65">
        <f t="shared" si="2"/>
        <v>46.27</v>
      </c>
      <c r="L29" s="65">
        <f t="shared" si="3"/>
        <v>242.41</v>
      </c>
    </row>
    <row r="30" spans="1:12" s="67" customFormat="1" ht="39.6">
      <c r="A30" s="62">
        <v>23</v>
      </c>
      <c r="B30" s="62" t="s">
        <v>169</v>
      </c>
      <c r="C30" s="62" t="s">
        <v>232</v>
      </c>
      <c r="D30" s="62" t="s">
        <v>9</v>
      </c>
      <c r="E30" s="63" t="s">
        <v>173</v>
      </c>
      <c r="F30" s="64">
        <v>0.5</v>
      </c>
      <c r="G30" s="65">
        <v>1574.87</v>
      </c>
      <c r="H30" s="65">
        <v>17.5</v>
      </c>
      <c r="I30" s="66">
        <f t="shared" si="1"/>
        <v>9.43</v>
      </c>
      <c r="J30" s="65">
        <f t="shared" si="0"/>
        <v>82.51</v>
      </c>
      <c r="K30" s="65">
        <f t="shared" si="2"/>
        <v>19.46</v>
      </c>
      <c r="L30" s="65">
        <f t="shared" si="3"/>
        <v>101.97</v>
      </c>
    </row>
    <row r="31" spans="1:12" s="67" customFormat="1" ht="39.6">
      <c r="A31" s="62">
        <v>24</v>
      </c>
      <c r="B31" s="62" t="s">
        <v>169</v>
      </c>
      <c r="C31" s="62" t="s">
        <v>232</v>
      </c>
      <c r="D31" s="62" t="s">
        <v>9</v>
      </c>
      <c r="E31" s="63" t="s">
        <v>173</v>
      </c>
      <c r="F31" s="64">
        <v>0.2</v>
      </c>
      <c r="G31" s="65">
        <v>1529</v>
      </c>
      <c r="H31" s="65">
        <v>-104</v>
      </c>
      <c r="I31" s="66">
        <f t="shared" si="1"/>
        <v>9.1560000000000006</v>
      </c>
      <c r="J31" s="65">
        <f t="shared" si="0"/>
        <v>-190.44</v>
      </c>
      <c r="K31" s="65">
        <f t="shared" si="2"/>
        <v>-44.92</v>
      </c>
      <c r="L31" s="65">
        <f t="shared" si="3"/>
        <v>-235.36</v>
      </c>
    </row>
    <row r="32" spans="1:12" s="67" customFormat="1" ht="39.6">
      <c r="A32" s="62">
        <v>25</v>
      </c>
      <c r="B32" s="62" t="s">
        <v>169</v>
      </c>
      <c r="C32" s="62" t="s">
        <v>232</v>
      </c>
      <c r="D32" s="62" t="s">
        <v>9</v>
      </c>
      <c r="E32" s="63" t="s">
        <v>173</v>
      </c>
      <c r="F32" s="64">
        <v>0.5</v>
      </c>
      <c r="G32" s="65">
        <v>1529</v>
      </c>
      <c r="H32" s="65">
        <v>-17.5</v>
      </c>
      <c r="I32" s="66">
        <f t="shared" si="1"/>
        <v>9.1560000000000006</v>
      </c>
      <c r="J32" s="65">
        <f t="shared" si="0"/>
        <v>-80.12</v>
      </c>
      <c r="K32" s="65">
        <f t="shared" si="2"/>
        <v>-18.899999999999999</v>
      </c>
      <c r="L32" s="65">
        <f t="shared" si="3"/>
        <v>-99.02000000000001</v>
      </c>
    </row>
    <row r="33" spans="1:12" s="67" customFormat="1" ht="39.6">
      <c r="A33" s="62">
        <v>26</v>
      </c>
      <c r="B33" s="62" t="s">
        <v>169</v>
      </c>
      <c r="C33" s="62" t="s">
        <v>232</v>
      </c>
      <c r="D33" s="62" t="s">
        <v>9</v>
      </c>
      <c r="E33" s="63" t="s">
        <v>173</v>
      </c>
      <c r="F33" s="64">
        <v>0.5</v>
      </c>
      <c r="G33" s="65">
        <v>1574.87</v>
      </c>
      <c r="H33" s="65">
        <v>62</v>
      </c>
      <c r="I33" s="66">
        <f t="shared" si="1"/>
        <v>9.43</v>
      </c>
      <c r="J33" s="65">
        <f t="shared" si="0"/>
        <v>292.33</v>
      </c>
      <c r="K33" s="65">
        <f t="shared" si="2"/>
        <v>68.959999999999994</v>
      </c>
      <c r="L33" s="65">
        <f t="shared" si="3"/>
        <v>361.28999999999996</v>
      </c>
    </row>
    <row r="34" spans="1:12" s="67" customFormat="1" ht="39.6">
      <c r="A34" s="62">
        <v>27</v>
      </c>
      <c r="B34" s="62" t="s">
        <v>169</v>
      </c>
      <c r="C34" s="62" t="s">
        <v>232</v>
      </c>
      <c r="D34" s="62" t="s">
        <v>9</v>
      </c>
      <c r="E34" s="63" t="s">
        <v>173</v>
      </c>
      <c r="F34" s="64">
        <v>0.2</v>
      </c>
      <c r="G34" s="65">
        <v>1574.87</v>
      </c>
      <c r="H34" s="65">
        <v>169</v>
      </c>
      <c r="I34" s="66">
        <f t="shared" si="1"/>
        <v>9.43</v>
      </c>
      <c r="J34" s="65">
        <f t="shared" si="0"/>
        <v>318.73</v>
      </c>
      <c r="K34" s="65">
        <f t="shared" si="2"/>
        <v>75.19</v>
      </c>
      <c r="L34" s="65">
        <f t="shared" si="3"/>
        <v>393.92</v>
      </c>
    </row>
    <row r="35" spans="1:12" s="67" customFormat="1" ht="39.6">
      <c r="A35" s="62">
        <v>28</v>
      </c>
      <c r="B35" s="62" t="s">
        <v>169</v>
      </c>
      <c r="C35" s="62" t="s">
        <v>232</v>
      </c>
      <c r="D35" s="62" t="s">
        <v>9</v>
      </c>
      <c r="E35" s="63" t="s">
        <v>173</v>
      </c>
      <c r="F35" s="64">
        <v>0.5</v>
      </c>
      <c r="G35" s="65">
        <v>1529</v>
      </c>
      <c r="H35" s="65">
        <v>-62</v>
      </c>
      <c r="I35" s="66">
        <f t="shared" si="1"/>
        <v>9.1560000000000006</v>
      </c>
      <c r="J35" s="65">
        <f t="shared" si="0"/>
        <v>-283.83999999999997</v>
      </c>
      <c r="K35" s="65">
        <f t="shared" si="2"/>
        <v>-66.959999999999994</v>
      </c>
      <c r="L35" s="65">
        <f t="shared" si="3"/>
        <v>-350.79999999999995</v>
      </c>
    </row>
    <row r="36" spans="1:12" s="67" customFormat="1" ht="39.6">
      <c r="A36" s="62">
        <v>29</v>
      </c>
      <c r="B36" s="62" t="s">
        <v>169</v>
      </c>
      <c r="C36" s="62" t="s">
        <v>232</v>
      </c>
      <c r="D36" s="62" t="s">
        <v>9</v>
      </c>
      <c r="E36" s="63" t="s">
        <v>173</v>
      </c>
      <c r="F36" s="64">
        <v>0.2</v>
      </c>
      <c r="G36" s="65">
        <v>1529</v>
      </c>
      <c r="H36" s="65">
        <v>-169</v>
      </c>
      <c r="I36" s="66">
        <f t="shared" si="1"/>
        <v>9.1560000000000006</v>
      </c>
      <c r="J36" s="65">
        <f t="shared" si="0"/>
        <v>-309.47000000000003</v>
      </c>
      <c r="K36" s="65">
        <f t="shared" si="2"/>
        <v>-73</v>
      </c>
      <c r="L36" s="65">
        <f t="shared" si="3"/>
        <v>-382.47</v>
      </c>
    </row>
    <row r="37" spans="1:12" s="67" customFormat="1" ht="39.6">
      <c r="A37" s="62">
        <v>30</v>
      </c>
      <c r="B37" s="62" t="s">
        <v>169</v>
      </c>
      <c r="C37" s="62" t="s">
        <v>231</v>
      </c>
      <c r="D37" s="62" t="s">
        <v>9</v>
      </c>
      <c r="E37" s="63" t="s">
        <v>213</v>
      </c>
      <c r="F37" s="64">
        <v>0.2</v>
      </c>
      <c r="G37" s="65">
        <v>1636.03</v>
      </c>
      <c r="H37" s="65">
        <v>155.5</v>
      </c>
      <c r="I37" s="66">
        <f t="shared" si="1"/>
        <v>9.7970000000000006</v>
      </c>
      <c r="J37" s="65">
        <f t="shared" si="0"/>
        <v>304.69</v>
      </c>
      <c r="K37" s="65">
        <f t="shared" si="2"/>
        <v>71.88</v>
      </c>
      <c r="L37" s="65">
        <f t="shared" si="3"/>
        <v>376.57</v>
      </c>
    </row>
    <row r="38" spans="1:12" s="67" customFormat="1" ht="39.6">
      <c r="A38" s="62">
        <v>31</v>
      </c>
      <c r="B38" s="62" t="s">
        <v>169</v>
      </c>
      <c r="C38" s="62" t="s">
        <v>231</v>
      </c>
      <c r="D38" s="62" t="s">
        <v>9</v>
      </c>
      <c r="E38" s="63" t="s">
        <v>213</v>
      </c>
      <c r="F38" s="64">
        <v>0.5</v>
      </c>
      <c r="G38" s="65">
        <v>1636.03</v>
      </c>
      <c r="H38" s="65">
        <v>33</v>
      </c>
      <c r="I38" s="66">
        <f t="shared" si="1"/>
        <v>9.7970000000000006</v>
      </c>
      <c r="J38" s="65">
        <f t="shared" si="0"/>
        <v>161.65</v>
      </c>
      <c r="K38" s="65">
        <f t="shared" si="2"/>
        <v>38.130000000000003</v>
      </c>
      <c r="L38" s="65">
        <f t="shared" si="3"/>
        <v>199.78</v>
      </c>
    </row>
    <row r="39" spans="1:12" s="67" customFormat="1" ht="39.6">
      <c r="A39" s="62">
        <v>32</v>
      </c>
      <c r="B39" s="62" t="s">
        <v>169</v>
      </c>
      <c r="C39" s="62" t="s">
        <v>231</v>
      </c>
      <c r="D39" s="62" t="s">
        <v>9</v>
      </c>
      <c r="E39" s="63" t="s">
        <v>213</v>
      </c>
      <c r="F39" s="64">
        <v>0.2</v>
      </c>
      <c r="G39" s="65">
        <v>1529</v>
      </c>
      <c r="H39" s="65">
        <v>-155.5</v>
      </c>
      <c r="I39" s="66">
        <f t="shared" si="1"/>
        <v>9.1560000000000006</v>
      </c>
      <c r="J39" s="65">
        <f t="shared" si="0"/>
        <v>-284.75</v>
      </c>
      <c r="K39" s="65">
        <f t="shared" si="2"/>
        <v>-67.17</v>
      </c>
      <c r="L39" s="65">
        <f t="shared" si="3"/>
        <v>-351.92</v>
      </c>
    </row>
    <row r="40" spans="1:12" s="67" customFormat="1" ht="39.6">
      <c r="A40" s="62">
        <v>33</v>
      </c>
      <c r="B40" s="62" t="s">
        <v>169</v>
      </c>
      <c r="C40" s="62" t="s">
        <v>231</v>
      </c>
      <c r="D40" s="62" t="s">
        <v>9</v>
      </c>
      <c r="E40" s="63" t="s">
        <v>213</v>
      </c>
      <c r="F40" s="64">
        <v>0.5</v>
      </c>
      <c r="G40" s="65">
        <v>1529</v>
      </c>
      <c r="H40" s="65">
        <v>-33</v>
      </c>
      <c r="I40" s="66">
        <f t="shared" si="1"/>
        <v>9.1560000000000006</v>
      </c>
      <c r="J40" s="65">
        <f t="shared" si="0"/>
        <v>-151.07</v>
      </c>
      <c r="K40" s="65">
        <f t="shared" si="2"/>
        <v>-35.64</v>
      </c>
      <c r="L40" s="65">
        <f t="shared" si="3"/>
        <v>-186.70999999999998</v>
      </c>
    </row>
    <row r="41" spans="1:12" s="67" customFormat="1" ht="39.6">
      <c r="A41" s="62">
        <v>34</v>
      </c>
      <c r="B41" s="62" t="s">
        <v>169</v>
      </c>
      <c r="C41" s="62" t="s">
        <v>231</v>
      </c>
      <c r="D41" s="62" t="s">
        <v>9</v>
      </c>
      <c r="E41" s="63" t="s">
        <v>213</v>
      </c>
      <c r="F41" s="64">
        <v>0.2</v>
      </c>
      <c r="G41" s="65">
        <v>1636.03</v>
      </c>
      <c r="H41" s="65">
        <v>29</v>
      </c>
      <c r="I41" s="66">
        <f t="shared" si="1"/>
        <v>9.7970000000000006</v>
      </c>
      <c r="J41" s="65">
        <f t="shared" si="0"/>
        <v>56.82</v>
      </c>
      <c r="K41" s="65">
        <f t="shared" si="2"/>
        <v>13.4</v>
      </c>
      <c r="L41" s="65">
        <f t="shared" si="3"/>
        <v>70.22</v>
      </c>
    </row>
    <row r="42" spans="1:12" s="67" customFormat="1" ht="39.6">
      <c r="A42" s="62">
        <v>35</v>
      </c>
      <c r="B42" s="62" t="s">
        <v>169</v>
      </c>
      <c r="C42" s="62" t="s">
        <v>231</v>
      </c>
      <c r="D42" s="62" t="s">
        <v>9</v>
      </c>
      <c r="E42" s="63" t="s">
        <v>213</v>
      </c>
      <c r="F42" s="64">
        <v>0.2</v>
      </c>
      <c r="G42" s="65">
        <v>1529</v>
      </c>
      <c r="H42" s="65">
        <v>-29</v>
      </c>
      <c r="I42" s="66">
        <f t="shared" si="1"/>
        <v>9.1560000000000006</v>
      </c>
      <c r="J42" s="65">
        <f t="shared" si="0"/>
        <v>-53.1</v>
      </c>
      <c r="K42" s="65">
        <f t="shared" si="2"/>
        <v>-12.53</v>
      </c>
      <c r="L42" s="65">
        <f t="shared" si="3"/>
        <v>-65.63</v>
      </c>
    </row>
    <row r="43" spans="1:12" s="67" customFormat="1" ht="39.6">
      <c r="A43" s="62">
        <v>36</v>
      </c>
      <c r="B43" s="62" t="s">
        <v>169</v>
      </c>
      <c r="C43" s="62" t="s">
        <v>232</v>
      </c>
      <c r="D43" s="62" t="s">
        <v>9</v>
      </c>
      <c r="E43" s="63" t="s">
        <v>348</v>
      </c>
      <c r="F43" s="64">
        <v>0.2</v>
      </c>
      <c r="G43" s="65">
        <v>1464.48</v>
      </c>
      <c r="H43" s="65">
        <v>205</v>
      </c>
      <c r="I43" s="66">
        <f t="shared" si="1"/>
        <v>8.7690000000000001</v>
      </c>
      <c r="J43" s="65">
        <f t="shared" si="0"/>
        <v>359.53</v>
      </c>
      <c r="K43" s="65">
        <f t="shared" si="2"/>
        <v>84.81</v>
      </c>
      <c r="L43" s="65">
        <f t="shared" si="3"/>
        <v>444.34</v>
      </c>
    </row>
    <row r="44" spans="1:12" s="67" customFormat="1" ht="39.6">
      <c r="A44" s="62">
        <v>37</v>
      </c>
      <c r="B44" s="62" t="s">
        <v>169</v>
      </c>
      <c r="C44" s="62" t="s">
        <v>232</v>
      </c>
      <c r="D44" s="62" t="s">
        <v>9</v>
      </c>
      <c r="E44" s="63" t="s">
        <v>348</v>
      </c>
      <c r="F44" s="64">
        <v>0.5</v>
      </c>
      <c r="G44" s="65">
        <v>1464.48</v>
      </c>
      <c r="H44" s="65">
        <v>36.5</v>
      </c>
      <c r="I44" s="66">
        <f t="shared" si="1"/>
        <v>8.7690000000000001</v>
      </c>
      <c r="J44" s="65">
        <f t="shared" si="0"/>
        <v>160.03</v>
      </c>
      <c r="K44" s="65">
        <f t="shared" si="2"/>
        <v>37.75</v>
      </c>
      <c r="L44" s="65">
        <f t="shared" si="3"/>
        <v>197.78</v>
      </c>
    </row>
    <row r="45" spans="1:12" s="67" customFormat="1" ht="39.6">
      <c r="A45" s="62">
        <v>38</v>
      </c>
      <c r="B45" s="62" t="s">
        <v>169</v>
      </c>
      <c r="C45" s="62" t="s">
        <v>232</v>
      </c>
      <c r="D45" s="62" t="s">
        <v>9</v>
      </c>
      <c r="E45" s="63" t="s">
        <v>348</v>
      </c>
      <c r="F45" s="64">
        <v>0.2</v>
      </c>
      <c r="G45" s="65">
        <v>1356</v>
      </c>
      <c r="H45" s="65">
        <v>-205</v>
      </c>
      <c r="I45" s="66">
        <f t="shared" si="1"/>
        <v>8.1199999999999992</v>
      </c>
      <c r="J45" s="65">
        <f t="shared" si="0"/>
        <v>-332.92</v>
      </c>
      <c r="K45" s="65">
        <f t="shared" si="2"/>
        <v>-78.540000000000006</v>
      </c>
      <c r="L45" s="65">
        <f t="shared" si="3"/>
        <v>-411.46000000000004</v>
      </c>
    </row>
    <row r="46" spans="1:12" s="67" customFormat="1" ht="39.6">
      <c r="A46" s="62">
        <v>39</v>
      </c>
      <c r="B46" s="62" t="s">
        <v>169</v>
      </c>
      <c r="C46" s="62" t="s">
        <v>232</v>
      </c>
      <c r="D46" s="62" t="s">
        <v>9</v>
      </c>
      <c r="E46" s="63" t="s">
        <v>348</v>
      </c>
      <c r="F46" s="64">
        <v>0.5</v>
      </c>
      <c r="G46" s="65">
        <v>1356</v>
      </c>
      <c r="H46" s="65">
        <v>-36.5</v>
      </c>
      <c r="I46" s="66">
        <f t="shared" si="1"/>
        <v>8.1199999999999992</v>
      </c>
      <c r="J46" s="65">
        <f t="shared" si="0"/>
        <v>-148.19</v>
      </c>
      <c r="K46" s="65">
        <f t="shared" si="2"/>
        <v>-34.96</v>
      </c>
      <c r="L46" s="65">
        <f t="shared" si="3"/>
        <v>-183.15</v>
      </c>
    </row>
    <row r="47" spans="1:12" s="67" customFormat="1" ht="39.6">
      <c r="A47" s="62">
        <v>40</v>
      </c>
      <c r="B47" s="62" t="s">
        <v>169</v>
      </c>
      <c r="C47" s="62" t="s">
        <v>232</v>
      </c>
      <c r="D47" s="62" t="s">
        <v>9</v>
      </c>
      <c r="E47" s="63" t="s">
        <v>348</v>
      </c>
      <c r="F47" s="64">
        <v>0.5</v>
      </c>
      <c r="G47" s="65">
        <v>1464.48</v>
      </c>
      <c r="H47" s="65">
        <v>17</v>
      </c>
      <c r="I47" s="66">
        <f t="shared" si="1"/>
        <v>8.7690000000000001</v>
      </c>
      <c r="J47" s="65">
        <f t="shared" si="0"/>
        <v>74.540000000000006</v>
      </c>
      <c r="K47" s="65">
        <f t="shared" si="2"/>
        <v>17.579999999999998</v>
      </c>
      <c r="L47" s="65">
        <f t="shared" si="3"/>
        <v>92.12</v>
      </c>
    </row>
    <row r="48" spans="1:12" s="67" customFormat="1" ht="39.6">
      <c r="A48" s="62">
        <v>41</v>
      </c>
      <c r="B48" s="62" t="s">
        <v>169</v>
      </c>
      <c r="C48" s="62" t="s">
        <v>232</v>
      </c>
      <c r="D48" s="62" t="s">
        <v>9</v>
      </c>
      <c r="E48" s="63" t="s">
        <v>348</v>
      </c>
      <c r="F48" s="64">
        <v>0.2</v>
      </c>
      <c r="G48" s="65">
        <v>1464.48</v>
      </c>
      <c r="H48" s="65">
        <v>57</v>
      </c>
      <c r="I48" s="66">
        <f t="shared" si="1"/>
        <v>8.7690000000000001</v>
      </c>
      <c r="J48" s="65">
        <f t="shared" si="0"/>
        <v>99.97</v>
      </c>
      <c r="K48" s="65">
        <f t="shared" si="2"/>
        <v>23.58</v>
      </c>
      <c r="L48" s="65">
        <f t="shared" si="3"/>
        <v>123.55</v>
      </c>
    </row>
    <row r="49" spans="1:12" s="67" customFormat="1" ht="39.6">
      <c r="A49" s="62">
        <v>42</v>
      </c>
      <c r="B49" s="62" t="s">
        <v>169</v>
      </c>
      <c r="C49" s="62" t="s">
        <v>232</v>
      </c>
      <c r="D49" s="62" t="s">
        <v>9</v>
      </c>
      <c r="E49" s="63" t="s">
        <v>348</v>
      </c>
      <c r="F49" s="64">
        <v>0.5</v>
      </c>
      <c r="G49" s="65">
        <v>1356</v>
      </c>
      <c r="H49" s="65">
        <v>-17</v>
      </c>
      <c r="I49" s="66">
        <f t="shared" si="1"/>
        <v>8.1199999999999992</v>
      </c>
      <c r="J49" s="65">
        <f t="shared" si="0"/>
        <v>-69.02</v>
      </c>
      <c r="K49" s="65">
        <f t="shared" si="2"/>
        <v>-16.28</v>
      </c>
      <c r="L49" s="65">
        <f t="shared" si="3"/>
        <v>-85.3</v>
      </c>
    </row>
    <row r="50" spans="1:12" s="67" customFormat="1" ht="39.6">
      <c r="A50" s="62">
        <v>43</v>
      </c>
      <c r="B50" s="62" t="s">
        <v>169</v>
      </c>
      <c r="C50" s="62" t="s">
        <v>232</v>
      </c>
      <c r="D50" s="62" t="s">
        <v>9</v>
      </c>
      <c r="E50" s="63" t="s">
        <v>348</v>
      </c>
      <c r="F50" s="64">
        <v>0.2</v>
      </c>
      <c r="G50" s="65">
        <v>1356</v>
      </c>
      <c r="H50" s="65">
        <v>-57</v>
      </c>
      <c r="I50" s="66">
        <f t="shared" si="1"/>
        <v>8.1199999999999992</v>
      </c>
      <c r="J50" s="65">
        <f t="shared" si="0"/>
        <v>-92.57</v>
      </c>
      <c r="K50" s="65">
        <f t="shared" si="2"/>
        <v>-21.84</v>
      </c>
      <c r="L50" s="65">
        <f t="shared" si="3"/>
        <v>-114.41</v>
      </c>
    </row>
    <row r="51" spans="1:12" s="67" customFormat="1" ht="39.6">
      <c r="A51" s="62">
        <v>44</v>
      </c>
      <c r="B51" s="62" t="s">
        <v>169</v>
      </c>
      <c r="C51" s="62" t="s">
        <v>232</v>
      </c>
      <c r="D51" s="62" t="s">
        <v>9</v>
      </c>
      <c r="E51" s="63" t="s">
        <v>235</v>
      </c>
      <c r="F51" s="64">
        <v>0.2</v>
      </c>
      <c r="G51" s="65">
        <v>1464.48</v>
      </c>
      <c r="H51" s="65">
        <v>176.5</v>
      </c>
      <c r="I51" s="66">
        <f t="shared" si="1"/>
        <v>8.7690000000000001</v>
      </c>
      <c r="J51" s="65">
        <f t="shared" si="0"/>
        <v>309.55</v>
      </c>
      <c r="K51" s="65">
        <f t="shared" si="2"/>
        <v>73.02</v>
      </c>
      <c r="L51" s="65">
        <f t="shared" si="3"/>
        <v>382.57</v>
      </c>
    </row>
    <row r="52" spans="1:12" s="67" customFormat="1" ht="39.6">
      <c r="A52" s="62">
        <v>45</v>
      </c>
      <c r="B52" s="62" t="s">
        <v>169</v>
      </c>
      <c r="C52" s="62" t="s">
        <v>232</v>
      </c>
      <c r="D52" s="62" t="s">
        <v>9</v>
      </c>
      <c r="E52" s="63" t="s">
        <v>235</v>
      </c>
      <c r="F52" s="64">
        <v>0.5</v>
      </c>
      <c r="G52" s="65">
        <v>1464.48</v>
      </c>
      <c r="H52" s="65">
        <v>58.5</v>
      </c>
      <c r="I52" s="66">
        <f t="shared" si="1"/>
        <v>8.7690000000000001</v>
      </c>
      <c r="J52" s="65">
        <f t="shared" si="0"/>
        <v>256.49</v>
      </c>
      <c r="K52" s="65">
        <f t="shared" si="2"/>
        <v>60.51</v>
      </c>
      <c r="L52" s="65">
        <f t="shared" si="3"/>
        <v>317</v>
      </c>
    </row>
    <row r="53" spans="1:12" s="67" customFormat="1" ht="39.6">
      <c r="A53" s="62">
        <v>46</v>
      </c>
      <c r="B53" s="62" t="s">
        <v>169</v>
      </c>
      <c r="C53" s="62" t="s">
        <v>232</v>
      </c>
      <c r="D53" s="62" t="s">
        <v>9</v>
      </c>
      <c r="E53" s="63" t="s">
        <v>235</v>
      </c>
      <c r="F53" s="64">
        <v>0.2</v>
      </c>
      <c r="G53" s="65">
        <v>1356</v>
      </c>
      <c r="H53" s="65">
        <v>-176.5</v>
      </c>
      <c r="I53" s="66">
        <f t="shared" si="1"/>
        <v>8.1199999999999992</v>
      </c>
      <c r="J53" s="65">
        <f t="shared" si="0"/>
        <v>-286.64</v>
      </c>
      <c r="K53" s="65">
        <f t="shared" si="2"/>
        <v>-67.62</v>
      </c>
      <c r="L53" s="65">
        <f t="shared" si="3"/>
        <v>-354.26</v>
      </c>
    </row>
    <row r="54" spans="1:12" s="67" customFormat="1" ht="39.6">
      <c r="A54" s="62">
        <v>47</v>
      </c>
      <c r="B54" s="62" t="s">
        <v>169</v>
      </c>
      <c r="C54" s="62" t="s">
        <v>232</v>
      </c>
      <c r="D54" s="62" t="s">
        <v>9</v>
      </c>
      <c r="E54" s="63" t="s">
        <v>235</v>
      </c>
      <c r="F54" s="64">
        <v>0.5</v>
      </c>
      <c r="G54" s="65">
        <v>1356</v>
      </c>
      <c r="H54" s="65">
        <v>-58.5</v>
      </c>
      <c r="I54" s="66">
        <f t="shared" si="1"/>
        <v>8.1199999999999992</v>
      </c>
      <c r="J54" s="65">
        <f t="shared" si="0"/>
        <v>-237.51</v>
      </c>
      <c r="K54" s="65">
        <f t="shared" si="2"/>
        <v>-56.03</v>
      </c>
      <c r="L54" s="65">
        <f t="shared" si="3"/>
        <v>-293.53999999999996</v>
      </c>
    </row>
    <row r="55" spans="1:12" s="67" customFormat="1" ht="39.6">
      <c r="A55" s="62">
        <v>48</v>
      </c>
      <c r="B55" s="62" t="s">
        <v>169</v>
      </c>
      <c r="C55" s="62" t="s">
        <v>232</v>
      </c>
      <c r="D55" s="62" t="s">
        <v>9</v>
      </c>
      <c r="E55" s="63" t="s">
        <v>235</v>
      </c>
      <c r="F55" s="64">
        <v>0.5</v>
      </c>
      <c r="G55" s="65">
        <v>1464.48</v>
      </c>
      <c r="H55" s="65">
        <v>54</v>
      </c>
      <c r="I55" s="66">
        <f t="shared" si="1"/>
        <v>8.7690000000000001</v>
      </c>
      <c r="J55" s="65">
        <f t="shared" si="0"/>
        <v>236.76</v>
      </c>
      <c r="K55" s="65">
        <f t="shared" si="2"/>
        <v>55.85</v>
      </c>
      <c r="L55" s="65">
        <f t="shared" si="3"/>
        <v>292.61</v>
      </c>
    </row>
    <row r="56" spans="1:12" s="67" customFormat="1" ht="39.6">
      <c r="A56" s="62">
        <v>49</v>
      </c>
      <c r="B56" s="62" t="s">
        <v>169</v>
      </c>
      <c r="C56" s="62" t="s">
        <v>232</v>
      </c>
      <c r="D56" s="62" t="s">
        <v>9</v>
      </c>
      <c r="E56" s="63" t="s">
        <v>235</v>
      </c>
      <c r="F56" s="64">
        <v>0.2</v>
      </c>
      <c r="G56" s="65">
        <v>1464.48</v>
      </c>
      <c r="H56" s="65">
        <v>182</v>
      </c>
      <c r="I56" s="66">
        <f t="shared" si="1"/>
        <v>8.7690000000000001</v>
      </c>
      <c r="J56" s="65">
        <f t="shared" si="0"/>
        <v>319.19</v>
      </c>
      <c r="K56" s="65">
        <f t="shared" si="2"/>
        <v>75.3</v>
      </c>
      <c r="L56" s="65">
        <f t="shared" si="3"/>
        <v>394.49</v>
      </c>
    </row>
    <row r="57" spans="1:12" s="67" customFormat="1" ht="39.6">
      <c r="A57" s="62">
        <v>50</v>
      </c>
      <c r="B57" s="62" t="s">
        <v>169</v>
      </c>
      <c r="C57" s="62" t="s">
        <v>232</v>
      </c>
      <c r="D57" s="62" t="s">
        <v>9</v>
      </c>
      <c r="E57" s="63" t="s">
        <v>235</v>
      </c>
      <c r="F57" s="64">
        <v>0.5</v>
      </c>
      <c r="G57" s="65">
        <v>1356</v>
      </c>
      <c r="H57" s="65">
        <v>-54</v>
      </c>
      <c r="I57" s="66">
        <f t="shared" si="1"/>
        <v>8.1199999999999992</v>
      </c>
      <c r="J57" s="65">
        <f t="shared" si="0"/>
        <v>-219.24</v>
      </c>
      <c r="K57" s="65">
        <f t="shared" si="2"/>
        <v>-51.72</v>
      </c>
      <c r="L57" s="65">
        <f t="shared" si="3"/>
        <v>-270.96000000000004</v>
      </c>
    </row>
    <row r="58" spans="1:12" s="67" customFormat="1" ht="39.6">
      <c r="A58" s="62">
        <v>51</v>
      </c>
      <c r="B58" s="62" t="s">
        <v>169</v>
      </c>
      <c r="C58" s="62" t="s">
        <v>232</v>
      </c>
      <c r="D58" s="62" t="s">
        <v>9</v>
      </c>
      <c r="E58" s="63" t="s">
        <v>235</v>
      </c>
      <c r="F58" s="64">
        <v>0.2</v>
      </c>
      <c r="G58" s="65">
        <v>1356</v>
      </c>
      <c r="H58" s="65">
        <v>-182</v>
      </c>
      <c r="I58" s="66">
        <f t="shared" si="1"/>
        <v>8.1199999999999992</v>
      </c>
      <c r="J58" s="65">
        <f t="shared" si="0"/>
        <v>-295.57</v>
      </c>
      <c r="K58" s="65">
        <f t="shared" si="2"/>
        <v>-69.72</v>
      </c>
      <c r="L58" s="65">
        <f t="shared" si="3"/>
        <v>-365.28999999999996</v>
      </c>
    </row>
    <row r="59" spans="1:12" s="67" customFormat="1" ht="39.6">
      <c r="A59" s="62">
        <v>52</v>
      </c>
      <c r="B59" s="62" t="s">
        <v>169</v>
      </c>
      <c r="C59" s="62" t="s">
        <v>236</v>
      </c>
      <c r="D59" s="62" t="s">
        <v>10</v>
      </c>
      <c r="E59" s="63" t="s">
        <v>216</v>
      </c>
      <c r="F59" s="64">
        <v>0.5</v>
      </c>
      <c r="G59" s="65">
        <v>1510</v>
      </c>
      <c r="H59" s="65">
        <v>33</v>
      </c>
      <c r="I59" s="66">
        <f t="shared" si="1"/>
        <v>9.0419999999999998</v>
      </c>
      <c r="J59" s="65">
        <f t="shared" si="0"/>
        <v>149.19</v>
      </c>
      <c r="K59" s="65">
        <f t="shared" si="2"/>
        <v>35.19</v>
      </c>
      <c r="L59" s="65">
        <f t="shared" si="3"/>
        <v>184.38</v>
      </c>
    </row>
    <row r="60" spans="1:12" s="67" customFormat="1" ht="39.6">
      <c r="A60" s="62">
        <v>53</v>
      </c>
      <c r="B60" s="62" t="s">
        <v>169</v>
      </c>
      <c r="C60" s="62" t="s">
        <v>236</v>
      </c>
      <c r="D60" s="62" t="s">
        <v>10</v>
      </c>
      <c r="E60" s="63" t="s">
        <v>216</v>
      </c>
      <c r="F60" s="64">
        <v>0.2</v>
      </c>
      <c r="G60" s="65">
        <v>1510</v>
      </c>
      <c r="H60" s="65">
        <v>96</v>
      </c>
      <c r="I60" s="66">
        <f t="shared" si="1"/>
        <v>9.0419999999999998</v>
      </c>
      <c r="J60" s="65">
        <f t="shared" si="0"/>
        <v>173.61</v>
      </c>
      <c r="K60" s="65">
        <f t="shared" si="2"/>
        <v>40.950000000000003</v>
      </c>
      <c r="L60" s="65">
        <f t="shared" si="3"/>
        <v>214.56</v>
      </c>
    </row>
    <row r="61" spans="1:12" s="67" customFormat="1" ht="39.6">
      <c r="A61" s="62">
        <v>54</v>
      </c>
      <c r="B61" s="62" t="s">
        <v>169</v>
      </c>
      <c r="C61" s="62" t="s">
        <v>236</v>
      </c>
      <c r="D61" s="62" t="s">
        <v>10</v>
      </c>
      <c r="E61" s="63" t="s">
        <v>216</v>
      </c>
      <c r="F61" s="64">
        <v>0.5</v>
      </c>
      <c r="G61" s="65">
        <v>1470</v>
      </c>
      <c r="H61" s="65">
        <v>-33</v>
      </c>
      <c r="I61" s="66">
        <f t="shared" si="1"/>
        <v>8.8019999999999996</v>
      </c>
      <c r="J61" s="65">
        <f t="shared" si="0"/>
        <v>-145.22999999999999</v>
      </c>
      <c r="K61" s="65">
        <f t="shared" si="2"/>
        <v>-34.26</v>
      </c>
      <c r="L61" s="65">
        <f t="shared" si="3"/>
        <v>-179.48999999999998</v>
      </c>
    </row>
    <row r="62" spans="1:12" s="67" customFormat="1" ht="39.6">
      <c r="A62" s="62">
        <v>55</v>
      </c>
      <c r="B62" s="62" t="s">
        <v>169</v>
      </c>
      <c r="C62" s="62" t="s">
        <v>236</v>
      </c>
      <c r="D62" s="62" t="s">
        <v>10</v>
      </c>
      <c r="E62" s="63" t="s">
        <v>216</v>
      </c>
      <c r="F62" s="64">
        <v>0.2</v>
      </c>
      <c r="G62" s="65">
        <v>1470</v>
      </c>
      <c r="H62" s="65">
        <v>-96</v>
      </c>
      <c r="I62" s="66">
        <f t="shared" si="1"/>
        <v>8.8019999999999996</v>
      </c>
      <c r="J62" s="65">
        <f t="shared" si="0"/>
        <v>-169</v>
      </c>
      <c r="K62" s="65">
        <f t="shared" si="2"/>
        <v>-39.869999999999997</v>
      </c>
      <c r="L62" s="65">
        <f t="shared" si="3"/>
        <v>-208.87</v>
      </c>
    </row>
    <row r="63" spans="1:12" s="67" customFormat="1" ht="52.8">
      <c r="A63" s="62">
        <v>56</v>
      </c>
      <c r="B63" s="62" t="s">
        <v>143</v>
      </c>
      <c r="C63" s="62" t="s">
        <v>168</v>
      </c>
      <c r="D63" s="62" t="s">
        <v>96</v>
      </c>
      <c r="E63" s="63" t="s">
        <v>278</v>
      </c>
      <c r="F63" s="64">
        <v>0.2</v>
      </c>
      <c r="G63" s="65">
        <v>1620</v>
      </c>
      <c r="H63" s="65">
        <v>70</v>
      </c>
      <c r="I63" s="66">
        <f t="shared" si="1"/>
        <v>9.7010000000000005</v>
      </c>
      <c r="J63" s="65">
        <f t="shared" si="0"/>
        <v>135.81</v>
      </c>
      <c r="K63" s="65">
        <f t="shared" si="2"/>
        <v>32.04</v>
      </c>
      <c r="L63" s="65">
        <f t="shared" si="3"/>
        <v>167.85</v>
      </c>
    </row>
    <row r="64" spans="1:12" s="67" customFormat="1" ht="66">
      <c r="A64" s="62">
        <v>57</v>
      </c>
      <c r="B64" s="62" t="s">
        <v>131</v>
      </c>
      <c r="C64" s="62" t="s">
        <v>349</v>
      </c>
      <c r="D64" s="62" t="s">
        <v>350</v>
      </c>
      <c r="E64" s="63" t="s">
        <v>351</v>
      </c>
      <c r="F64" s="64">
        <v>0.2</v>
      </c>
      <c r="G64" s="65">
        <v>1265</v>
      </c>
      <c r="H64" s="65">
        <v>-60</v>
      </c>
      <c r="I64" s="66">
        <f t="shared" si="1"/>
        <v>7.5750000000000002</v>
      </c>
      <c r="J64" s="65">
        <f t="shared" si="0"/>
        <v>-90.9</v>
      </c>
      <c r="K64" s="65">
        <f t="shared" si="2"/>
        <v>-21.44</v>
      </c>
      <c r="L64" s="65">
        <f t="shared" si="3"/>
        <v>-112.34</v>
      </c>
    </row>
    <row r="65" spans="1:12" s="67" customFormat="1" ht="66">
      <c r="A65" s="62">
        <v>58</v>
      </c>
      <c r="B65" s="62" t="s">
        <v>131</v>
      </c>
      <c r="C65" s="62" t="s">
        <v>349</v>
      </c>
      <c r="D65" s="62" t="s">
        <v>350</v>
      </c>
      <c r="E65" s="63" t="s">
        <v>351</v>
      </c>
      <c r="F65" s="64">
        <v>0.2</v>
      </c>
      <c r="G65" s="65">
        <v>1265</v>
      </c>
      <c r="H65" s="65">
        <v>60</v>
      </c>
      <c r="I65" s="66">
        <f>ROUND(G65/160,3)</f>
        <v>7.9059999999999997</v>
      </c>
      <c r="J65" s="65">
        <f t="shared" si="0"/>
        <v>94.87</v>
      </c>
      <c r="K65" s="65">
        <f t="shared" si="2"/>
        <v>22.38</v>
      </c>
      <c r="L65" s="65">
        <f t="shared" si="3"/>
        <v>117.25</v>
      </c>
    </row>
    <row r="66" spans="1:12" s="67" customFormat="1" ht="39.6">
      <c r="A66" s="62">
        <v>59</v>
      </c>
      <c r="B66" s="62" t="s">
        <v>169</v>
      </c>
      <c r="C66" s="62" t="s">
        <v>231</v>
      </c>
      <c r="D66" s="62" t="s">
        <v>9</v>
      </c>
      <c r="E66" s="63" t="s">
        <v>175</v>
      </c>
      <c r="F66" s="64">
        <v>0.2</v>
      </c>
      <c r="G66" s="65">
        <v>1636.03</v>
      </c>
      <c r="H66" s="65">
        <v>155</v>
      </c>
      <c r="I66" s="66">
        <f t="shared" ref="I66:I129" si="4">ROUND(G66/167,3)</f>
        <v>9.7970000000000006</v>
      </c>
      <c r="J66" s="65">
        <f t="shared" si="0"/>
        <v>303.70999999999998</v>
      </c>
      <c r="K66" s="65">
        <f t="shared" si="2"/>
        <v>71.650000000000006</v>
      </c>
      <c r="L66" s="65">
        <f t="shared" si="3"/>
        <v>375.36</v>
      </c>
    </row>
    <row r="67" spans="1:12" s="67" customFormat="1" ht="39.6">
      <c r="A67" s="62">
        <v>60</v>
      </c>
      <c r="B67" s="62" t="s">
        <v>169</v>
      </c>
      <c r="C67" s="62" t="s">
        <v>231</v>
      </c>
      <c r="D67" s="62" t="s">
        <v>9</v>
      </c>
      <c r="E67" s="63" t="s">
        <v>175</v>
      </c>
      <c r="F67" s="64">
        <v>0.5</v>
      </c>
      <c r="G67" s="65">
        <v>1636.03</v>
      </c>
      <c r="H67" s="65">
        <v>37</v>
      </c>
      <c r="I67" s="66">
        <f t="shared" si="4"/>
        <v>9.7970000000000006</v>
      </c>
      <c r="J67" s="65">
        <f t="shared" si="0"/>
        <v>181.24</v>
      </c>
      <c r="K67" s="65">
        <f t="shared" si="2"/>
        <v>42.75</v>
      </c>
      <c r="L67" s="65">
        <f t="shared" si="3"/>
        <v>223.99</v>
      </c>
    </row>
    <row r="68" spans="1:12" s="67" customFormat="1" ht="39.6">
      <c r="A68" s="62">
        <v>61</v>
      </c>
      <c r="B68" s="62" t="s">
        <v>169</v>
      </c>
      <c r="C68" s="62" t="s">
        <v>231</v>
      </c>
      <c r="D68" s="62" t="s">
        <v>9</v>
      </c>
      <c r="E68" s="63" t="s">
        <v>175</v>
      </c>
      <c r="F68" s="64">
        <v>0.2</v>
      </c>
      <c r="G68" s="65">
        <v>1529</v>
      </c>
      <c r="H68" s="65">
        <v>-155</v>
      </c>
      <c r="I68" s="66">
        <f t="shared" si="4"/>
        <v>9.1560000000000006</v>
      </c>
      <c r="J68" s="65">
        <f t="shared" si="0"/>
        <v>-283.83999999999997</v>
      </c>
      <c r="K68" s="65">
        <f t="shared" si="2"/>
        <v>-66.959999999999994</v>
      </c>
      <c r="L68" s="65">
        <f t="shared" si="3"/>
        <v>-350.79999999999995</v>
      </c>
    </row>
    <row r="69" spans="1:12" s="67" customFormat="1" ht="39.6">
      <c r="A69" s="62">
        <v>62</v>
      </c>
      <c r="B69" s="62" t="s">
        <v>169</v>
      </c>
      <c r="C69" s="62" t="s">
        <v>231</v>
      </c>
      <c r="D69" s="62" t="s">
        <v>9</v>
      </c>
      <c r="E69" s="63" t="s">
        <v>175</v>
      </c>
      <c r="F69" s="64">
        <v>0.5</v>
      </c>
      <c r="G69" s="65">
        <v>1529</v>
      </c>
      <c r="H69" s="65">
        <v>-37</v>
      </c>
      <c r="I69" s="66">
        <f t="shared" si="4"/>
        <v>9.1560000000000006</v>
      </c>
      <c r="J69" s="65">
        <f t="shared" si="0"/>
        <v>-169.39</v>
      </c>
      <c r="K69" s="65">
        <f t="shared" si="2"/>
        <v>-39.96</v>
      </c>
      <c r="L69" s="65">
        <f t="shared" si="3"/>
        <v>-209.35</v>
      </c>
    </row>
    <row r="70" spans="1:12" s="67" customFormat="1" ht="39.6">
      <c r="A70" s="62">
        <v>63</v>
      </c>
      <c r="B70" s="62" t="s">
        <v>169</v>
      </c>
      <c r="C70" s="62" t="s">
        <v>231</v>
      </c>
      <c r="D70" s="62" t="s">
        <v>9</v>
      </c>
      <c r="E70" s="63" t="s">
        <v>175</v>
      </c>
      <c r="F70" s="64">
        <v>0.5</v>
      </c>
      <c r="G70" s="65">
        <v>1636.03</v>
      </c>
      <c r="H70" s="65">
        <v>22</v>
      </c>
      <c r="I70" s="66">
        <f t="shared" si="4"/>
        <v>9.7970000000000006</v>
      </c>
      <c r="J70" s="65">
        <f t="shared" si="0"/>
        <v>107.77</v>
      </c>
      <c r="K70" s="65">
        <f t="shared" si="2"/>
        <v>25.42</v>
      </c>
      <c r="L70" s="65">
        <f t="shared" si="3"/>
        <v>133.19</v>
      </c>
    </row>
    <row r="71" spans="1:12" s="67" customFormat="1" ht="39.6">
      <c r="A71" s="62">
        <v>64</v>
      </c>
      <c r="B71" s="62" t="s">
        <v>169</v>
      </c>
      <c r="C71" s="62" t="s">
        <v>231</v>
      </c>
      <c r="D71" s="62" t="s">
        <v>9</v>
      </c>
      <c r="E71" s="63" t="s">
        <v>175</v>
      </c>
      <c r="F71" s="64">
        <v>0.2</v>
      </c>
      <c r="G71" s="65">
        <v>1636.03</v>
      </c>
      <c r="H71" s="65">
        <v>48</v>
      </c>
      <c r="I71" s="66">
        <f t="shared" si="4"/>
        <v>9.7970000000000006</v>
      </c>
      <c r="J71" s="65">
        <f t="shared" si="0"/>
        <v>94.05</v>
      </c>
      <c r="K71" s="65">
        <f t="shared" si="2"/>
        <v>22.19</v>
      </c>
      <c r="L71" s="65">
        <f t="shared" si="3"/>
        <v>116.24</v>
      </c>
    </row>
    <row r="72" spans="1:12" s="67" customFormat="1" ht="39.6">
      <c r="A72" s="62">
        <v>65</v>
      </c>
      <c r="B72" s="62" t="s">
        <v>169</v>
      </c>
      <c r="C72" s="62" t="s">
        <v>231</v>
      </c>
      <c r="D72" s="62" t="s">
        <v>9</v>
      </c>
      <c r="E72" s="63" t="s">
        <v>175</v>
      </c>
      <c r="F72" s="64">
        <v>0.5</v>
      </c>
      <c r="G72" s="65">
        <v>1529</v>
      </c>
      <c r="H72" s="65">
        <v>-22</v>
      </c>
      <c r="I72" s="66">
        <f t="shared" si="4"/>
        <v>9.1560000000000006</v>
      </c>
      <c r="J72" s="65">
        <f t="shared" ref="J72:J135" si="5">ROUND(I72*H72*F72,2)</f>
        <v>-100.72</v>
      </c>
      <c r="K72" s="65">
        <f t="shared" si="2"/>
        <v>-23.76</v>
      </c>
      <c r="L72" s="65">
        <f t="shared" si="3"/>
        <v>-124.48</v>
      </c>
    </row>
    <row r="73" spans="1:12" s="67" customFormat="1" ht="39.6">
      <c r="A73" s="62">
        <v>66</v>
      </c>
      <c r="B73" s="62" t="s">
        <v>169</v>
      </c>
      <c r="C73" s="62" t="s">
        <v>231</v>
      </c>
      <c r="D73" s="62" t="s">
        <v>9</v>
      </c>
      <c r="E73" s="63" t="s">
        <v>175</v>
      </c>
      <c r="F73" s="64">
        <v>0.2</v>
      </c>
      <c r="G73" s="65">
        <v>1529</v>
      </c>
      <c r="H73" s="65">
        <v>-48</v>
      </c>
      <c r="I73" s="66">
        <f t="shared" si="4"/>
        <v>9.1560000000000006</v>
      </c>
      <c r="J73" s="65">
        <f t="shared" si="5"/>
        <v>-87.9</v>
      </c>
      <c r="K73" s="65">
        <f t="shared" ref="K73:K136" si="6">ROUND(J73*0.2359,2)</f>
        <v>-20.74</v>
      </c>
      <c r="L73" s="65">
        <f t="shared" ref="L73:L136" si="7">J73+K73</f>
        <v>-108.64</v>
      </c>
    </row>
    <row r="74" spans="1:12" s="67" customFormat="1" ht="39.6">
      <c r="A74" s="62">
        <v>67</v>
      </c>
      <c r="B74" s="62" t="s">
        <v>169</v>
      </c>
      <c r="C74" s="62" t="s">
        <v>231</v>
      </c>
      <c r="D74" s="62" t="s">
        <v>9</v>
      </c>
      <c r="E74" s="63" t="s">
        <v>178</v>
      </c>
      <c r="F74" s="64">
        <v>0.2</v>
      </c>
      <c r="G74" s="65">
        <v>1636.03</v>
      </c>
      <c r="H74" s="65">
        <v>153</v>
      </c>
      <c r="I74" s="66">
        <f t="shared" si="4"/>
        <v>9.7970000000000006</v>
      </c>
      <c r="J74" s="65">
        <f t="shared" si="5"/>
        <v>299.79000000000002</v>
      </c>
      <c r="K74" s="65">
        <f t="shared" si="6"/>
        <v>70.72</v>
      </c>
      <c r="L74" s="65">
        <f t="shared" si="7"/>
        <v>370.51</v>
      </c>
    </row>
    <row r="75" spans="1:12" s="67" customFormat="1" ht="39.6">
      <c r="A75" s="62">
        <v>68</v>
      </c>
      <c r="B75" s="62" t="s">
        <v>169</v>
      </c>
      <c r="C75" s="62" t="s">
        <v>231</v>
      </c>
      <c r="D75" s="62" t="s">
        <v>9</v>
      </c>
      <c r="E75" s="63" t="s">
        <v>178</v>
      </c>
      <c r="F75" s="64">
        <v>0.5</v>
      </c>
      <c r="G75" s="65">
        <v>1636.03</v>
      </c>
      <c r="H75" s="65">
        <v>53</v>
      </c>
      <c r="I75" s="66">
        <f t="shared" si="4"/>
        <v>9.7970000000000006</v>
      </c>
      <c r="J75" s="65">
        <f t="shared" si="5"/>
        <v>259.62</v>
      </c>
      <c r="K75" s="65">
        <f t="shared" si="6"/>
        <v>61.24</v>
      </c>
      <c r="L75" s="65">
        <f t="shared" si="7"/>
        <v>320.86</v>
      </c>
    </row>
    <row r="76" spans="1:12" s="67" customFormat="1" ht="39.6">
      <c r="A76" s="62">
        <v>69</v>
      </c>
      <c r="B76" s="62" t="s">
        <v>169</v>
      </c>
      <c r="C76" s="62" t="s">
        <v>231</v>
      </c>
      <c r="D76" s="62" t="s">
        <v>9</v>
      </c>
      <c r="E76" s="63" t="s">
        <v>178</v>
      </c>
      <c r="F76" s="64">
        <v>0.2</v>
      </c>
      <c r="G76" s="65">
        <v>1529</v>
      </c>
      <c r="H76" s="65">
        <v>-153</v>
      </c>
      <c r="I76" s="66">
        <f t="shared" si="4"/>
        <v>9.1560000000000006</v>
      </c>
      <c r="J76" s="65">
        <f t="shared" si="5"/>
        <v>-280.17</v>
      </c>
      <c r="K76" s="65">
        <f t="shared" si="6"/>
        <v>-66.09</v>
      </c>
      <c r="L76" s="65">
        <f t="shared" si="7"/>
        <v>-346.26</v>
      </c>
    </row>
    <row r="77" spans="1:12" s="67" customFormat="1" ht="39.6">
      <c r="A77" s="62">
        <v>70</v>
      </c>
      <c r="B77" s="62" t="s">
        <v>169</v>
      </c>
      <c r="C77" s="62" t="s">
        <v>231</v>
      </c>
      <c r="D77" s="62" t="s">
        <v>9</v>
      </c>
      <c r="E77" s="63" t="s">
        <v>178</v>
      </c>
      <c r="F77" s="64">
        <v>0.5</v>
      </c>
      <c r="G77" s="65">
        <v>1529</v>
      </c>
      <c r="H77" s="65">
        <v>-53</v>
      </c>
      <c r="I77" s="66">
        <f t="shared" si="4"/>
        <v>9.1560000000000006</v>
      </c>
      <c r="J77" s="65">
        <f t="shared" si="5"/>
        <v>-242.63</v>
      </c>
      <c r="K77" s="65">
        <f t="shared" si="6"/>
        <v>-57.24</v>
      </c>
      <c r="L77" s="65">
        <f t="shared" si="7"/>
        <v>-299.87</v>
      </c>
    </row>
    <row r="78" spans="1:12" s="67" customFormat="1" ht="39.6">
      <c r="A78" s="62">
        <v>71</v>
      </c>
      <c r="B78" s="62" t="s">
        <v>169</v>
      </c>
      <c r="C78" s="62" t="s">
        <v>231</v>
      </c>
      <c r="D78" s="62" t="s">
        <v>9</v>
      </c>
      <c r="E78" s="63" t="s">
        <v>178</v>
      </c>
      <c r="F78" s="64">
        <v>0.5</v>
      </c>
      <c r="G78" s="65">
        <v>1636.03</v>
      </c>
      <c r="H78" s="65">
        <v>50.5</v>
      </c>
      <c r="I78" s="66">
        <f t="shared" si="4"/>
        <v>9.7970000000000006</v>
      </c>
      <c r="J78" s="65">
        <f t="shared" si="5"/>
        <v>247.37</v>
      </c>
      <c r="K78" s="65">
        <f t="shared" si="6"/>
        <v>58.35</v>
      </c>
      <c r="L78" s="65">
        <f t="shared" si="7"/>
        <v>305.72000000000003</v>
      </c>
    </row>
    <row r="79" spans="1:12" s="67" customFormat="1" ht="39.6">
      <c r="A79" s="62">
        <v>72</v>
      </c>
      <c r="B79" s="62" t="s">
        <v>169</v>
      </c>
      <c r="C79" s="62" t="s">
        <v>231</v>
      </c>
      <c r="D79" s="62" t="s">
        <v>9</v>
      </c>
      <c r="E79" s="63" t="s">
        <v>178</v>
      </c>
      <c r="F79" s="64">
        <v>0.2</v>
      </c>
      <c r="G79" s="65">
        <v>1636.03</v>
      </c>
      <c r="H79" s="65">
        <v>122.5</v>
      </c>
      <c r="I79" s="66">
        <f t="shared" si="4"/>
        <v>9.7970000000000006</v>
      </c>
      <c r="J79" s="65">
        <f t="shared" si="5"/>
        <v>240.03</v>
      </c>
      <c r="K79" s="65">
        <f t="shared" si="6"/>
        <v>56.62</v>
      </c>
      <c r="L79" s="65">
        <f t="shared" si="7"/>
        <v>296.64999999999998</v>
      </c>
    </row>
    <row r="80" spans="1:12" s="67" customFormat="1" ht="39.6">
      <c r="A80" s="62">
        <v>73</v>
      </c>
      <c r="B80" s="62" t="s">
        <v>169</v>
      </c>
      <c r="C80" s="62" t="s">
        <v>231</v>
      </c>
      <c r="D80" s="62" t="s">
        <v>9</v>
      </c>
      <c r="E80" s="63" t="s">
        <v>178</v>
      </c>
      <c r="F80" s="64">
        <v>0.5</v>
      </c>
      <c r="G80" s="65">
        <v>1529</v>
      </c>
      <c r="H80" s="65">
        <v>-50.5</v>
      </c>
      <c r="I80" s="66">
        <f t="shared" si="4"/>
        <v>9.1560000000000006</v>
      </c>
      <c r="J80" s="65">
        <f t="shared" si="5"/>
        <v>-231.19</v>
      </c>
      <c r="K80" s="65">
        <f t="shared" si="6"/>
        <v>-54.54</v>
      </c>
      <c r="L80" s="65">
        <f t="shared" si="7"/>
        <v>-285.73</v>
      </c>
    </row>
    <row r="81" spans="1:12" s="67" customFormat="1" ht="39.6">
      <c r="A81" s="62">
        <v>74</v>
      </c>
      <c r="B81" s="62" t="s">
        <v>169</v>
      </c>
      <c r="C81" s="62" t="s">
        <v>231</v>
      </c>
      <c r="D81" s="62" t="s">
        <v>9</v>
      </c>
      <c r="E81" s="63" t="s">
        <v>178</v>
      </c>
      <c r="F81" s="64">
        <v>0.2</v>
      </c>
      <c r="G81" s="65">
        <v>1529</v>
      </c>
      <c r="H81" s="65">
        <v>-122.5</v>
      </c>
      <c r="I81" s="66">
        <f t="shared" si="4"/>
        <v>9.1560000000000006</v>
      </c>
      <c r="J81" s="65">
        <f t="shared" si="5"/>
        <v>-224.32</v>
      </c>
      <c r="K81" s="65">
        <f t="shared" si="6"/>
        <v>-52.92</v>
      </c>
      <c r="L81" s="65">
        <f t="shared" si="7"/>
        <v>-277.24</v>
      </c>
    </row>
    <row r="82" spans="1:12" s="67" customFormat="1" ht="39.6">
      <c r="A82" s="62">
        <v>75</v>
      </c>
      <c r="B82" s="62" t="s">
        <v>169</v>
      </c>
      <c r="C82" s="62" t="s">
        <v>232</v>
      </c>
      <c r="D82" s="62" t="s">
        <v>9</v>
      </c>
      <c r="E82" s="63" t="s">
        <v>238</v>
      </c>
      <c r="F82" s="64">
        <v>0.2</v>
      </c>
      <c r="G82" s="65">
        <v>1464.48</v>
      </c>
      <c r="H82" s="65">
        <v>190.5</v>
      </c>
      <c r="I82" s="66">
        <f t="shared" si="4"/>
        <v>8.7690000000000001</v>
      </c>
      <c r="J82" s="65">
        <f t="shared" si="5"/>
        <v>334.1</v>
      </c>
      <c r="K82" s="65">
        <f t="shared" si="6"/>
        <v>78.81</v>
      </c>
      <c r="L82" s="65">
        <f t="shared" si="7"/>
        <v>412.91</v>
      </c>
    </row>
    <row r="83" spans="1:12" s="67" customFormat="1" ht="39.6">
      <c r="A83" s="62">
        <v>76</v>
      </c>
      <c r="B83" s="62" t="s">
        <v>169</v>
      </c>
      <c r="C83" s="62" t="s">
        <v>232</v>
      </c>
      <c r="D83" s="62" t="s">
        <v>9</v>
      </c>
      <c r="E83" s="63" t="s">
        <v>238</v>
      </c>
      <c r="F83" s="64">
        <v>0.5</v>
      </c>
      <c r="G83" s="65">
        <v>1464.48</v>
      </c>
      <c r="H83" s="65">
        <v>38</v>
      </c>
      <c r="I83" s="66">
        <f t="shared" si="4"/>
        <v>8.7690000000000001</v>
      </c>
      <c r="J83" s="65">
        <f t="shared" si="5"/>
        <v>166.61</v>
      </c>
      <c r="K83" s="65">
        <f t="shared" si="6"/>
        <v>39.299999999999997</v>
      </c>
      <c r="L83" s="65">
        <f t="shared" si="7"/>
        <v>205.91000000000003</v>
      </c>
    </row>
    <row r="84" spans="1:12" s="67" customFormat="1" ht="39.6">
      <c r="A84" s="62">
        <v>77</v>
      </c>
      <c r="B84" s="62" t="s">
        <v>169</v>
      </c>
      <c r="C84" s="62" t="s">
        <v>232</v>
      </c>
      <c r="D84" s="62" t="s">
        <v>9</v>
      </c>
      <c r="E84" s="63" t="s">
        <v>238</v>
      </c>
      <c r="F84" s="64">
        <v>0.2</v>
      </c>
      <c r="G84" s="65">
        <v>1356</v>
      </c>
      <c r="H84" s="65">
        <v>-190.5</v>
      </c>
      <c r="I84" s="66">
        <f t="shared" si="4"/>
        <v>8.1199999999999992</v>
      </c>
      <c r="J84" s="65">
        <f t="shared" si="5"/>
        <v>-309.37</v>
      </c>
      <c r="K84" s="65">
        <f t="shared" si="6"/>
        <v>-72.98</v>
      </c>
      <c r="L84" s="65">
        <f t="shared" si="7"/>
        <v>-382.35</v>
      </c>
    </row>
    <row r="85" spans="1:12" s="67" customFormat="1" ht="39.6">
      <c r="A85" s="62">
        <v>78</v>
      </c>
      <c r="B85" s="62" t="s">
        <v>169</v>
      </c>
      <c r="C85" s="62" t="s">
        <v>232</v>
      </c>
      <c r="D85" s="62" t="s">
        <v>9</v>
      </c>
      <c r="E85" s="63" t="s">
        <v>238</v>
      </c>
      <c r="F85" s="64">
        <v>0.5</v>
      </c>
      <c r="G85" s="65">
        <v>1356</v>
      </c>
      <c r="H85" s="65">
        <v>-38</v>
      </c>
      <c r="I85" s="66">
        <f t="shared" si="4"/>
        <v>8.1199999999999992</v>
      </c>
      <c r="J85" s="65">
        <f t="shared" si="5"/>
        <v>-154.28</v>
      </c>
      <c r="K85" s="65">
        <f t="shared" si="6"/>
        <v>-36.39</v>
      </c>
      <c r="L85" s="65">
        <f t="shared" si="7"/>
        <v>-190.67000000000002</v>
      </c>
    </row>
    <row r="86" spans="1:12" s="67" customFormat="1" ht="39.6">
      <c r="A86" s="62">
        <v>79</v>
      </c>
      <c r="B86" s="62" t="s">
        <v>169</v>
      </c>
      <c r="C86" s="62" t="s">
        <v>232</v>
      </c>
      <c r="D86" s="62" t="s">
        <v>9</v>
      </c>
      <c r="E86" s="63" t="s">
        <v>238</v>
      </c>
      <c r="F86" s="64">
        <v>0.5</v>
      </c>
      <c r="G86" s="65">
        <v>1464.48</v>
      </c>
      <c r="H86" s="65">
        <v>46.5</v>
      </c>
      <c r="I86" s="66">
        <f t="shared" si="4"/>
        <v>8.7690000000000001</v>
      </c>
      <c r="J86" s="65">
        <f t="shared" si="5"/>
        <v>203.88</v>
      </c>
      <c r="K86" s="65">
        <f t="shared" si="6"/>
        <v>48.1</v>
      </c>
      <c r="L86" s="65">
        <f t="shared" si="7"/>
        <v>251.98</v>
      </c>
    </row>
    <row r="87" spans="1:12" s="67" customFormat="1" ht="39.6">
      <c r="A87" s="62">
        <v>80</v>
      </c>
      <c r="B87" s="62" t="s">
        <v>169</v>
      </c>
      <c r="C87" s="62" t="s">
        <v>232</v>
      </c>
      <c r="D87" s="62" t="s">
        <v>9</v>
      </c>
      <c r="E87" s="63" t="s">
        <v>238</v>
      </c>
      <c r="F87" s="64">
        <v>0.2</v>
      </c>
      <c r="G87" s="65">
        <v>1464.48</v>
      </c>
      <c r="H87" s="65">
        <v>157.5</v>
      </c>
      <c r="I87" s="66">
        <f t="shared" si="4"/>
        <v>8.7690000000000001</v>
      </c>
      <c r="J87" s="65">
        <f t="shared" si="5"/>
        <v>276.22000000000003</v>
      </c>
      <c r="K87" s="65">
        <f t="shared" si="6"/>
        <v>65.16</v>
      </c>
      <c r="L87" s="65">
        <f t="shared" si="7"/>
        <v>341.38</v>
      </c>
    </row>
    <row r="88" spans="1:12" s="67" customFormat="1" ht="39.6">
      <c r="A88" s="62">
        <v>81</v>
      </c>
      <c r="B88" s="62" t="s">
        <v>169</v>
      </c>
      <c r="C88" s="62" t="s">
        <v>232</v>
      </c>
      <c r="D88" s="62" t="s">
        <v>9</v>
      </c>
      <c r="E88" s="63" t="s">
        <v>238</v>
      </c>
      <c r="F88" s="64">
        <v>0.5</v>
      </c>
      <c r="G88" s="65">
        <v>1356</v>
      </c>
      <c r="H88" s="65">
        <v>-46.5</v>
      </c>
      <c r="I88" s="66">
        <f t="shared" si="4"/>
        <v>8.1199999999999992</v>
      </c>
      <c r="J88" s="65">
        <f t="shared" si="5"/>
        <v>-188.79</v>
      </c>
      <c r="K88" s="65">
        <f t="shared" si="6"/>
        <v>-44.54</v>
      </c>
      <c r="L88" s="65">
        <f t="shared" si="7"/>
        <v>-233.32999999999998</v>
      </c>
    </row>
    <row r="89" spans="1:12" s="67" customFormat="1" ht="39.6">
      <c r="A89" s="62">
        <v>82</v>
      </c>
      <c r="B89" s="62" t="s">
        <v>169</v>
      </c>
      <c r="C89" s="62" t="s">
        <v>232</v>
      </c>
      <c r="D89" s="62" t="s">
        <v>9</v>
      </c>
      <c r="E89" s="63" t="s">
        <v>238</v>
      </c>
      <c r="F89" s="64">
        <v>0.2</v>
      </c>
      <c r="G89" s="65">
        <v>1356</v>
      </c>
      <c r="H89" s="65">
        <v>-157.5</v>
      </c>
      <c r="I89" s="66">
        <f t="shared" si="4"/>
        <v>8.1199999999999992</v>
      </c>
      <c r="J89" s="65">
        <f t="shared" si="5"/>
        <v>-255.78</v>
      </c>
      <c r="K89" s="65">
        <f t="shared" si="6"/>
        <v>-60.34</v>
      </c>
      <c r="L89" s="65">
        <f t="shared" si="7"/>
        <v>-316.12</v>
      </c>
    </row>
    <row r="90" spans="1:12" s="67" customFormat="1" ht="39.6">
      <c r="A90" s="62">
        <v>83</v>
      </c>
      <c r="B90" s="62" t="s">
        <v>169</v>
      </c>
      <c r="C90" s="62" t="s">
        <v>232</v>
      </c>
      <c r="D90" s="62" t="s">
        <v>77</v>
      </c>
      <c r="E90" s="63" t="s">
        <v>179</v>
      </c>
      <c r="F90" s="64">
        <v>0.5</v>
      </c>
      <c r="G90" s="65">
        <v>1850</v>
      </c>
      <c r="H90" s="65">
        <v>31</v>
      </c>
      <c r="I90" s="66">
        <f t="shared" si="4"/>
        <v>11.077999999999999</v>
      </c>
      <c r="J90" s="65">
        <f t="shared" si="5"/>
        <v>171.71</v>
      </c>
      <c r="K90" s="65">
        <f t="shared" si="6"/>
        <v>40.51</v>
      </c>
      <c r="L90" s="65">
        <f t="shared" si="7"/>
        <v>212.22</v>
      </c>
    </row>
    <row r="91" spans="1:12" s="67" customFormat="1" ht="39.6">
      <c r="A91" s="62">
        <v>84</v>
      </c>
      <c r="B91" s="62" t="s">
        <v>169</v>
      </c>
      <c r="C91" s="62" t="s">
        <v>232</v>
      </c>
      <c r="D91" s="62" t="s">
        <v>77</v>
      </c>
      <c r="E91" s="63" t="s">
        <v>179</v>
      </c>
      <c r="F91" s="64">
        <v>0.2</v>
      </c>
      <c r="G91" s="65">
        <v>1850</v>
      </c>
      <c r="H91" s="65">
        <v>29</v>
      </c>
      <c r="I91" s="66">
        <f t="shared" si="4"/>
        <v>11.077999999999999</v>
      </c>
      <c r="J91" s="65">
        <f t="shared" si="5"/>
        <v>64.25</v>
      </c>
      <c r="K91" s="65">
        <f t="shared" si="6"/>
        <v>15.16</v>
      </c>
      <c r="L91" s="65">
        <f t="shared" si="7"/>
        <v>79.41</v>
      </c>
    </row>
    <row r="92" spans="1:12" s="67" customFormat="1" ht="39.6">
      <c r="A92" s="62">
        <v>85</v>
      </c>
      <c r="B92" s="62" t="s">
        <v>169</v>
      </c>
      <c r="C92" s="62" t="s">
        <v>232</v>
      </c>
      <c r="D92" s="62" t="s">
        <v>77</v>
      </c>
      <c r="E92" s="63" t="s">
        <v>179</v>
      </c>
      <c r="F92" s="64">
        <v>0.5</v>
      </c>
      <c r="G92" s="65">
        <v>1790</v>
      </c>
      <c r="H92" s="65">
        <v>-31</v>
      </c>
      <c r="I92" s="66">
        <f t="shared" si="4"/>
        <v>10.718999999999999</v>
      </c>
      <c r="J92" s="65">
        <f t="shared" si="5"/>
        <v>-166.14</v>
      </c>
      <c r="K92" s="65">
        <f t="shared" si="6"/>
        <v>-39.19</v>
      </c>
      <c r="L92" s="65">
        <f t="shared" si="7"/>
        <v>-205.32999999999998</v>
      </c>
    </row>
    <row r="93" spans="1:12" s="67" customFormat="1" ht="39.6">
      <c r="A93" s="62">
        <v>86</v>
      </c>
      <c r="B93" s="62" t="s">
        <v>169</v>
      </c>
      <c r="C93" s="62" t="s">
        <v>232</v>
      </c>
      <c r="D93" s="62" t="s">
        <v>77</v>
      </c>
      <c r="E93" s="63" t="s">
        <v>179</v>
      </c>
      <c r="F93" s="64">
        <v>0.2</v>
      </c>
      <c r="G93" s="65">
        <v>1790</v>
      </c>
      <c r="H93" s="65">
        <v>-29</v>
      </c>
      <c r="I93" s="66">
        <f t="shared" si="4"/>
        <v>10.718999999999999</v>
      </c>
      <c r="J93" s="65">
        <f t="shared" si="5"/>
        <v>-62.17</v>
      </c>
      <c r="K93" s="65">
        <f t="shared" si="6"/>
        <v>-14.67</v>
      </c>
      <c r="L93" s="65">
        <f t="shared" si="7"/>
        <v>-76.84</v>
      </c>
    </row>
    <row r="94" spans="1:12" s="67" customFormat="1" ht="39.6">
      <c r="A94" s="62">
        <v>87</v>
      </c>
      <c r="B94" s="62" t="s">
        <v>169</v>
      </c>
      <c r="C94" s="62" t="s">
        <v>232</v>
      </c>
      <c r="D94" s="62" t="s">
        <v>9</v>
      </c>
      <c r="E94" s="63" t="s">
        <v>184</v>
      </c>
      <c r="F94" s="64">
        <v>0.2</v>
      </c>
      <c r="G94" s="65">
        <v>1464.48</v>
      </c>
      <c r="H94" s="65">
        <v>165</v>
      </c>
      <c r="I94" s="66">
        <f t="shared" si="4"/>
        <v>8.7690000000000001</v>
      </c>
      <c r="J94" s="65">
        <f t="shared" si="5"/>
        <v>289.38</v>
      </c>
      <c r="K94" s="65">
        <f t="shared" si="6"/>
        <v>68.260000000000005</v>
      </c>
      <c r="L94" s="65">
        <f t="shared" si="7"/>
        <v>357.64</v>
      </c>
    </row>
    <row r="95" spans="1:12" s="67" customFormat="1" ht="39.6">
      <c r="A95" s="62">
        <v>88</v>
      </c>
      <c r="B95" s="62" t="s">
        <v>169</v>
      </c>
      <c r="C95" s="62" t="s">
        <v>232</v>
      </c>
      <c r="D95" s="62" t="s">
        <v>9</v>
      </c>
      <c r="E95" s="63" t="s">
        <v>184</v>
      </c>
      <c r="F95" s="64">
        <v>0.5</v>
      </c>
      <c r="G95" s="65">
        <v>1464.48</v>
      </c>
      <c r="H95" s="65">
        <v>38</v>
      </c>
      <c r="I95" s="66">
        <f t="shared" si="4"/>
        <v>8.7690000000000001</v>
      </c>
      <c r="J95" s="65">
        <f t="shared" si="5"/>
        <v>166.61</v>
      </c>
      <c r="K95" s="65">
        <f t="shared" si="6"/>
        <v>39.299999999999997</v>
      </c>
      <c r="L95" s="65">
        <f t="shared" si="7"/>
        <v>205.91000000000003</v>
      </c>
    </row>
    <row r="96" spans="1:12" s="67" customFormat="1" ht="39.6">
      <c r="A96" s="62">
        <v>89</v>
      </c>
      <c r="B96" s="62" t="s">
        <v>169</v>
      </c>
      <c r="C96" s="62" t="s">
        <v>232</v>
      </c>
      <c r="D96" s="62" t="s">
        <v>9</v>
      </c>
      <c r="E96" s="63" t="s">
        <v>184</v>
      </c>
      <c r="F96" s="64">
        <v>0.2</v>
      </c>
      <c r="G96" s="65">
        <v>1356</v>
      </c>
      <c r="H96" s="65">
        <v>-165</v>
      </c>
      <c r="I96" s="66">
        <f t="shared" si="4"/>
        <v>8.1199999999999992</v>
      </c>
      <c r="J96" s="65">
        <f t="shared" si="5"/>
        <v>-267.95999999999998</v>
      </c>
      <c r="K96" s="65">
        <f t="shared" si="6"/>
        <v>-63.21</v>
      </c>
      <c r="L96" s="65">
        <f t="shared" si="7"/>
        <v>-331.16999999999996</v>
      </c>
    </row>
    <row r="97" spans="1:12" s="67" customFormat="1" ht="39.6">
      <c r="A97" s="62">
        <v>90</v>
      </c>
      <c r="B97" s="62" t="s">
        <v>169</v>
      </c>
      <c r="C97" s="62" t="s">
        <v>232</v>
      </c>
      <c r="D97" s="62" t="s">
        <v>9</v>
      </c>
      <c r="E97" s="63" t="s">
        <v>184</v>
      </c>
      <c r="F97" s="64">
        <v>0.5</v>
      </c>
      <c r="G97" s="65">
        <v>1356</v>
      </c>
      <c r="H97" s="65">
        <v>-38</v>
      </c>
      <c r="I97" s="66">
        <f t="shared" si="4"/>
        <v>8.1199999999999992</v>
      </c>
      <c r="J97" s="65">
        <f t="shared" si="5"/>
        <v>-154.28</v>
      </c>
      <c r="K97" s="65">
        <f t="shared" si="6"/>
        <v>-36.39</v>
      </c>
      <c r="L97" s="65">
        <f t="shared" si="7"/>
        <v>-190.67000000000002</v>
      </c>
    </row>
    <row r="98" spans="1:12" s="67" customFormat="1" ht="39.6">
      <c r="A98" s="62">
        <v>91</v>
      </c>
      <c r="B98" s="62" t="s">
        <v>169</v>
      </c>
      <c r="C98" s="62" t="s">
        <v>232</v>
      </c>
      <c r="D98" s="62" t="s">
        <v>9</v>
      </c>
      <c r="E98" s="63" t="s">
        <v>184</v>
      </c>
      <c r="F98" s="64">
        <v>0.5</v>
      </c>
      <c r="G98" s="65">
        <v>1464.48</v>
      </c>
      <c r="H98" s="65">
        <v>52</v>
      </c>
      <c r="I98" s="66">
        <f t="shared" si="4"/>
        <v>8.7690000000000001</v>
      </c>
      <c r="J98" s="65">
        <f t="shared" si="5"/>
        <v>227.99</v>
      </c>
      <c r="K98" s="65">
        <f t="shared" si="6"/>
        <v>53.78</v>
      </c>
      <c r="L98" s="65">
        <f t="shared" si="7"/>
        <v>281.77</v>
      </c>
    </row>
    <row r="99" spans="1:12" s="67" customFormat="1" ht="39.6">
      <c r="A99" s="62">
        <v>92</v>
      </c>
      <c r="B99" s="62" t="s">
        <v>169</v>
      </c>
      <c r="C99" s="62" t="s">
        <v>232</v>
      </c>
      <c r="D99" s="62" t="s">
        <v>9</v>
      </c>
      <c r="E99" s="63" t="s">
        <v>184</v>
      </c>
      <c r="F99" s="64">
        <v>0.2</v>
      </c>
      <c r="G99" s="65">
        <v>1464.48</v>
      </c>
      <c r="H99" s="65">
        <v>140</v>
      </c>
      <c r="I99" s="66">
        <f t="shared" si="4"/>
        <v>8.7690000000000001</v>
      </c>
      <c r="J99" s="65">
        <f t="shared" si="5"/>
        <v>245.53</v>
      </c>
      <c r="K99" s="65">
        <f t="shared" si="6"/>
        <v>57.92</v>
      </c>
      <c r="L99" s="65">
        <f t="shared" si="7"/>
        <v>303.45</v>
      </c>
    </row>
    <row r="100" spans="1:12" s="67" customFormat="1" ht="39.6">
      <c r="A100" s="62">
        <v>93</v>
      </c>
      <c r="B100" s="62" t="s">
        <v>169</v>
      </c>
      <c r="C100" s="62" t="s">
        <v>232</v>
      </c>
      <c r="D100" s="62" t="s">
        <v>9</v>
      </c>
      <c r="E100" s="63" t="s">
        <v>184</v>
      </c>
      <c r="F100" s="64">
        <v>0.5</v>
      </c>
      <c r="G100" s="65">
        <v>1356</v>
      </c>
      <c r="H100" s="65">
        <v>-52</v>
      </c>
      <c r="I100" s="66">
        <f t="shared" si="4"/>
        <v>8.1199999999999992</v>
      </c>
      <c r="J100" s="65">
        <f t="shared" si="5"/>
        <v>-211.12</v>
      </c>
      <c r="K100" s="65">
        <f t="shared" si="6"/>
        <v>-49.8</v>
      </c>
      <c r="L100" s="65">
        <f t="shared" si="7"/>
        <v>-260.92</v>
      </c>
    </row>
    <row r="101" spans="1:12" s="67" customFormat="1" ht="39.6">
      <c r="A101" s="62">
        <v>94</v>
      </c>
      <c r="B101" s="62" t="s">
        <v>169</v>
      </c>
      <c r="C101" s="62" t="s">
        <v>232</v>
      </c>
      <c r="D101" s="62" t="s">
        <v>9</v>
      </c>
      <c r="E101" s="63" t="s">
        <v>184</v>
      </c>
      <c r="F101" s="64">
        <v>0.2</v>
      </c>
      <c r="G101" s="65">
        <v>1356</v>
      </c>
      <c r="H101" s="65">
        <v>-140</v>
      </c>
      <c r="I101" s="66">
        <f t="shared" si="4"/>
        <v>8.1199999999999992</v>
      </c>
      <c r="J101" s="65">
        <f t="shared" si="5"/>
        <v>-227.36</v>
      </c>
      <c r="K101" s="65">
        <f t="shared" si="6"/>
        <v>-53.63</v>
      </c>
      <c r="L101" s="65">
        <f t="shared" si="7"/>
        <v>-280.99</v>
      </c>
    </row>
    <row r="102" spans="1:12" s="67" customFormat="1" ht="39.6">
      <c r="A102" s="62">
        <v>95</v>
      </c>
      <c r="B102" s="62" t="s">
        <v>169</v>
      </c>
      <c r="C102" s="62" t="s">
        <v>232</v>
      </c>
      <c r="D102" s="62" t="s">
        <v>9</v>
      </c>
      <c r="E102" s="63" t="s">
        <v>352</v>
      </c>
      <c r="F102" s="64">
        <v>0.2</v>
      </c>
      <c r="G102" s="65">
        <v>1534.7</v>
      </c>
      <c r="H102" s="65">
        <v>187.5</v>
      </c>
      <c r="I102" s="66">
        <f t="shared" si="4"/>
        <v>9.19</v>
      </c>
      <c r="J102" s="65">
        <f t="shared" si="5"/>
        <v>344.63</v>
      </c>
      <c r="K102" s="65">
        <f t="shared" si="6"/>
        <v>81.3</v>
      </c>
      <c r="L102" s="65">
        <f t="shared" si="7"/>
        <v>425.93</v>
      </c>
    </row>
    <row r="103" spans="1:12" s="67" customFormat="1" ht="39.6">
      <c r="A103" s="62">
        <v>96</v>
      </c>
      <c r="B103" s="62" t="s">
        <v>169</v>
      </c>
      <c r="C103" s="62" t="s">
        <v>232</v>
      </c>
      <c r="D103" s="62" t="s">
        <v>9</v>
      </c>
      <c r="E103" s="63" t="s">
        <v>352</v>
      </c>
      <c r="F103" s="64">
        <v>0.5</v>
      </c>
      <c r="G103" s="65">
        <v>1534.7</v>
      </c>
      <c r="H103" s="65">
        <v>36.5</v>
      </c>
      <c r="I103" s="66">
        <f t="shared" si="4"/>
        <v>9.19</v>
      </c>
      <c r="J103" s="65">
        <f t="shared" si="5"/>
        <v>167.72</v>
      </c>
      <c r="K103" s="65">
        <f t="shared" si="6"/>
        <v>39.57</v>
      </c>
      <c r="L103" s="65">
        <f t="shared" si="7"/>
        <v>207.29</v>
      </c>
    </row>
    <row r="104" spans="1:12" s="67" customFormat="1" ht="39.6">
      <c r="A104" s="62">
        <v>97</v>
      </c>
      <c r="B104" s="62" t="s">
        <v>169</v>
      </c>
      <c r="C104" s="62" t="s">
        <v>232</v>
      </c>
      <c r="D104" s="62" t="s">
        <v>9</v>
      </c>
      <c r="E104" s="63" t="s">
        <v>352</v>
      </c>
      <c r="F104" s="64">
        <v>0.2</v>
      </c>
      <c r="G104" s="65">
        <v>1490</v>
      </c>
      <c r="H104" s="65">
        <v>-187.5</v>
      </c>
      <c r="I104" s="66">
        <f t="shared" si="4"/>
        <v>8.9220000000000006</v>
      </c>
      <c r="J104" s="65">
        <f t="shared" si="5"/>
        <v>-334.58</v>
      </c>
      <c r="K104" s="65">
        <f t="shared" si="6"/>
        <v>-78.930000000000007</v>
      </c>
      <c r="L104" s="65">
        <f t="shared" si="7"/>
        <v>-413.51</v>
      </c>
    </row>
    <row r="105" spans="1:12" s="67" customFormat="1" ht="39.6">
      <c r="A105" s="62">
        <v>98</v>
      </c>
      <c r="B105" s="62" t="s">
        <v>169</v>
      </c>
      <c r="C105" s="62" t="s">
        <v>232</v>
      </c>
      <c r="D105" s="62" t="s">
        <v>9</v>
      </c>
      <c r="E105" s="63" t="s">
        <v>352</v>
      </c>
      <c r="F105" s="64">
        <v>0.5</v>
      </c>
      <c r="G105" s="65">
        <v>1490</v>
      </c>
      <c r="H105" s="65">
        <v>-36.5</v>
      </c>
      <c r="I105" s="66">
        <f t="shared" si="4"/>
        <v>8.9220000000000006</v>
      </c>
      <c r="J105" s="65">
        <f t="shared" si="5"/>
        <v>-162.83000000000001</v>
      </c>
      <c r="K105" s="65">
        <f t="shared" si="6"/>
        <v>-38.409999999999997</v>
      </c>
      <c r="L105" s="65">
        <f t="shared" si="7"/>
        <v>-201.24</v>
      </c>
    </row>
    <row r="106" spans="1:12" s="67" customFormat="1" ht="39.6">
      <c r="A106" s="62">
        <v>99</v>
      </c>
      <c r="B106" s="62" t="s">
        <v>169</v>
      </c>
      <c r="C106" s="62" t="s">
        <v>232</v>
      </c>
      <c r="D106" s="62" t="s">
        <v>9</v>
      </c>
      <c r="E106" s="63" t="s">
        <v>352</v>
      </c>
      <c r="F106" s="64">
        <v>0.5</v>
      </c>
      <c r="G106" s="65">
        <v>1574.87</v>
      </c>
      <c r="H106" s="65">
        <v>8</v>
      </c>
      <c r="I106" s="66">
        <f t="shared" si="4"/>
        <v>9.43</v>
      </c>
      <c r="J106" s="65">
        <f t="shared" si="5"/>
        <v>37.72</v>
      </c>
      <c r="K106" s="65">
        <f t="shared" si="6"/>
        <v>8.9</v>
      </c>
      <c r="L106" s="65">
        <f t="shared" si="7"/>
        <v>46.62</v>
      </c>
    </row>
    <row r="107" spans="1:12" s="67" customFormat="1" ht="39.6">
      <c r="A107" s="62">
        <v>100</v>
      </c>
      <c r="B107" s="62" t="s">
        <v>169</v>
      </c>
      <c r="C107" s="62" t="s">
        <v>232</v>
      </c>
      <c r="D107" s="62" t="s">
        <v>9</v>
      </c>
      <c r="E107" s="63" t="s">
        <v>352</v>
      </c>
      <c r="F107" s="64">
        <v>0.2</v>
      </c>
      <c r="G107" s="65">
        <v>1574.87</v>
      </c>
      <c r="H107" s="65">
        <v>16</v>
      </c>
      <c r="I107" s="66">
        <f t="shared" si="4"/>
        <v>9.43</v>
      </c>
      <c r="J107" s="65">
        <f t="shared" si="5"/>
        <v>30.18</v>
      </c>
      <c r="K107" s="65">
        <f t="shared" si="6"/>
        <v>7.12</v>
      </c>
      <c r="L107" s="65">
        <f t="shared" si="7"/>
        <v>37.299999999999997</v>
      </c>
    </row>
    <row r="108" spans="1:12" s="67" customFormat="1" ht="39.6">
      <c r="A108" s="62">
        <v>101</v>
      </c>
      <c r="B108" s="62" t="s">
        <v>169</v>
      </c>
      <c r="C108" s="62" t="s">
        <v>232</v>
      </c>
      <c r="D108" s="62" t="s">
        <v>9</v>
      </c>
      <c r="E108" s="63" t="s">
        <v>352</v>
      </c>
      <c r="F108" s="64">
        <v>0.5</v>
      </c>
      <c r="G108" s="65">
        <v>1490</v>
      </c>
      <c r="H108" s="65">
        <v>-8</v>
      </c>
      <c r="I108" s="66">
        <f t="shared" si="4"/>
        <v>8.9220000000000006</v>
      </c>
      <c r="J108" s="65">
        <f t="shared" si="5"/>
        <v>-35.69</v>
      </c>
      <c r="K108" s="65">
        <f t="shared" si="6"/>
        <v>-8.42</v>
      </c>
      <c r="L108" s="65">
        <f t="shared" si="7"/>
        <v>-44.11</v>
      </c>
    </row>
    <row r="109" spans="1:12" s="67" customFormat="1" ht="39.6">
      <c r="A109" s="62">
        <v>102</v>
      </c>
      <c r="B109" s="62" t="s">
        <v>169</v>
      </c>
      <c r="C109" s="62" t="s">
        <v>232</v>
      </c>
      <c r="D109" s="62" t="s">
        <v>9</v>
      </c>
      <c r="E109" s="63" t="s">
        <v>352</v>
      </c>
      <c r="F109" s="64">
        <v>0.2</v>
      </c>
      <c r="G109" s="65">
        <v>1490</v>
      </c>
      <c r="H109" s="65">
        <v>-16</v>
      </c>
      <c r="I109" s="66">
        <f t="shared" si="4"/>
        <v>8.9220000000000006</v>
      </c>
      <c r="J109" s="65">
        <f t="shared" si="5"/>
        <v>-28.55</v>
      </c>
      <c r="K109" s="65">
        <f t="shared" si="6"/>
        <v>-6.73</v>
      </c>
      <c r="L109" s="65">
        <f t="shared" si="7"/>
        <v>-35.28</v>
      </c>
    </row>
    <row r="110" spans="1:12" s="67" customFormat="1" ht="39.6">
      <c r="A110" s="62">
        <v>103</v>
      </c>
      <c r="B110" s="62" t="s">
        <v>169</v>
      </c>
      <c r="C110" s="62" t="s">
        <v>232</v>
      </c>
      <c r="D110" s="62" t="s">
        <v>9</v>
      </c>
      <c r="E110" s="63" t="s">
        <v>198</v>
      </c>
      <c r="F110" s="64">
        <v>0.2</v>
      </c>
      <c r="G110" s="65">
        <v>1464.48</v>
      </c>
      <c r="H110" s="65">
        <v>141.5</v>
      </c>
      <c r="I110" s="66">
        <f t="shared" si="4"/>
        <v>8.7690000000000001</v>
      </c>
      <c r="J110" s="65">
        <f t="shared" si="5"/>
        <v>248.16</v>
      </c>
      <c r="K110" s="65">
        <f t="shared" si="6"/>
        <v>58.54</v>
      </c>
      <c r="L110" s="65">
        <f t="shared" si="7"/>
        <v>306.7</v>
      </c>
    </row>
    <row r="111" spans="1:12" s="67" customFormat="1" ht="39.6">
      <c r="A111" s="62">
        <v>104</v>
      </c>
      <c r="B111" s="62" t="s">
        <v>169</v>
      </c>
      <c r="C111" s="62" t="s">
        <v>232</v>
      </c>
      <c r="D111" s="62" t="s">
        <v>9</v>
      </c>
      <c r="E111" s="63" t="s">
        <v>198</v>
      </c>
      <c r="F111" s="64">
        <v>0.5</v>
      </c>
      <c r="G111" s="65">
        <v>1464.48</v>
      </c>
      <c r="H111" s="65">
        <v>28</v>
      </c>
      <c r="I111" s="66">
        <f t="shared" si="4"/>
        <v>8.7690000000000001</v>
      </c>
      <c r="J111" s="65">
        <f t="shared" si="5"/>
        <v>122.77</v>
      </c>
      <c r="K111" s="65">
        <f t="shared" si="6"/>
        <v>28.96</v>
      </c>
      <c r="L111" s="65">
        <f t="shared" si="7"/>
        <v>151.72999999999999</v>
      </c>
    </row>
    <row r="112" spans="1:12" s="67" customFormat="1" ht="39.6">
      <c r="A112" s="62">
        <v>105</v>
      </c>
      <c r="B112" s="62" t="s">
        <v>169</v>
      </c>
      <c r="C112" s="62" t="s">
        <v>232</v>
      </c>
      <c r="D112" s="62" t="s">
        <v>9</v>
      </c>
      <c r="E112" s="63" t="s">
        <v>198</v>
      </c>
      <c r="F112" s="64">
        <v>0.2</v>
      </c>
      <c r="G112" s="65">
        <v>1356</v>
      </c>
      <c r="H112" s="65">
        <v>-141.5</v>
      </c>
      <c r="I112" s="66">
        <f t="shared" si="4"/>
        <v>8.1199999999999992</v>
      </c>
      <c r="J112" s="65">
        <f t="shared" si="5"/>
        <v>-229.8</v>
      </c>
      <c r="K112" s="65">
        <f t="shared" si="6"/>
        <v>-54.21</v>
      </c>
      <c r="L112" s="65">
        <f t="shared" si="7"/>
        <v>-284.01</v>
      </c>
    </row>
    <row r="113" spans="1:12" s="67" customFormat="1" ht="39.6">
      <c r="A113" s="62">
        <v>106</v>
      </c>
      <c r="B113" s="62" t="s">
        <v>169</v>
      </c>
      <c r="C113" s="62" t="s">
        <v>232</v>
      </c>
      <c r="D113" s="62" t="s">
        <v>9</v>
      </c>
      <c r="E113" s="63" t="s">
        <v>198</v>
      </c>
      <c r="F113" s="64">
        <v>0.5</v>
      </c>
      <c r="G113" s="65">
        <v>1356</v>
      </c>
      <c r="H113" s="65">
        <v>-28</v>
      </c>
      <c r="I113" s="66">
        <f t="shared" si="4"/>
        <v>8.1199999999999992</v>
      </c>
      <c r="J113" s="65">
        <f t="shared" si="5"/>
        <v>-113.68</v>
      </c>
      <c r="K113" s="65">
        <f t="shared" si="6"/>
        <v>-26.82</v>
      </c>
      <c r="L113" s="65">
        <f t="shared" si="7"/>
        <v>-140.5</v>
      </c>
    </row>
    <row r="114" spans="1:12" s="67" customFormat="1" ht="39.6">
      <c r="A114" s="62">
        <v>107</v>
      </c>
      <c r="B114" s="62" t="s">
        <v>169</v>
      </c>
      <c r="C114" s="62" t="s">
        <v>232</v>
      </c>
      <c r="D114" s="62" t="s">
        <v>9</v>
      </c>
      <c r="E114" s="63" t="s">
        <v>198</v>
      </c>
      <c r="F114" s="64">
        <v>0.5</v>
      </c>
      <c r="G114" s="65">
        <v>1464.48</v>
      </c>
      <c r="H114" s="65">
        <v>30</v>
      </c>
      <c r="I114" s="66">
        <f t="shared" si="4"/>
        <v>8.7690000000000001</v>
      </c>
      <c r="J114" s="65">
        <f t="shared" si="5"/>
        <v>131.54</v>
      </c>
      <c r="K114" s="65">
        <f t="shared" si="6"/>
        <v>31.03</v>
      </c>
      <c r="L114" s="65">
        <f t="shared" si="7"/>
        <v>162.57</v>
      </c>
    </row>
    <row r="115" spans="1:12" s="67" customFormat="1" ht="39.6">
      <c r="A115" s="62">
        <v>108</v>
      </c>
      <c r="B115" s="62" t="s">
        <v>169</v>
      </c>
      <c r="C115" s="62" t="s">
        <v>232</v>
      </c>
      <c r="D115" s="62" t="s">
        <v>9</v>
      </c>
      <c r="E115" s="63" t="s">
        <v>198</v>
      </c>
      <c r="F115" s="64">
        <v>0.2</v>
      </c>
      <c r="G115" s="65">
        <v>1464.48</v>
      </c>
      <c r="H115" s="65">
        <v>93</v>
      </c>
      <c r="I115" s="66">
        <f t="shared" si="4"/>
        <v>8.7690000000000001</v>
      </c>
      <c r="J115" s="65">
        <f t="shared" si="5"/>
        <v>163.1</v>
      </c>
      <c r="K115" s="65">
        <f t="shared" si="6"/>
        <v>38.479999999999997</v>
      </c>
      <c r="L115" s="65">
        <f t="shared" si="7"/>
        <v>201.57999999999998</v>
      </c>
    </row>
    <row r="116" spans="1:12" s="67" customFormat="1" ht="39.6">
      <c r="A116" s="62">
        <v>109</v>
      </c>
      <c r="B116" s="62" t="s">
        <v>169</v>
      </c>
      <c r="C116" s="62" t="s">
        <v>232</v>
      </c>
      <c r="D116" s="62" t="s">
        <v>9</v>
      </c>
      <c r="E116" s="63" t="s">
        <v>198</v>
      </c>
      <c r="F116" s="64">
        <v>0.5</v>
      </c>
      <c r="G116" s="65">
        <v>1356</v>
      </c>
      <c r="H116" s="65">
        <v>-30</v>
      </c>
      <c r="I116" s="66">
        <f t="shared" si="4"/>
        <v>8.1199999999999992</v>
      </c>
      <c r="J116" s="65">
        <f t="shared" si="5"/>
        <v>-121.8</v>
      </c>
      <c r="K116" s="65">
        <f t="shared" si="6"/>
        <v>-28.73</v>
      </c>
      <c r="L116" s="65">
        <f t="shared" si="7"/>
        <v>-150.53</v>
      </c>
    </row>
    <row r="117" spans="1:12" s="67" customFormat="1" ht="39.6">
      <c r="A117" s="62">
        <v>110</v>
      </c>
      <c r="B117" s="62" t="s">
        <v>169</v>
      </c>
      <c r="C117" s="62" t="s">
        <v>232</v>
      </c>
      <c r="D117" s="62" t="s">
        <v>9</v>
      </c>
      <c r="E117" s="63" t="s">
        <v>198</v>
      </c>
      <c r="F117" s="64">
        <v>0.2</v>
      </c>
      <c r="G117" s="65">
        <v>1356</v>
      </c>
      <c r="H117" s="65">
        <v>-93</v>
      </c>
      <c r="I117" s="66">
        <f t="shared" si="4"/>
        <v>8.1199999999999992</v>
      </c>
      <c r="J117" s="65">
        <f t="shared" si="5"/>
        <v>-151.03</v>
      </c>
      <c r="K117" s="65">
        <f t="shared" si="6"/>
        <v>-35.630000000000003</v>
      </c>
      <c r="L117" s="65">
        <f t="shared" si="7"/>
        <v>-186.66</v>
      </c>
    </row>
    <row r="118" spans="1:12" s="67" customFormat="1" ht="39.6">
      <c r="A118" s="62">
        <v>111</v>
      </c>
      <c r="B118" s="62" t="s">
        <v>169</v>
      </c>
      <c r="C118" s="62" t="s">
        <v>232</v>
      </c>
      <c r="D118" s="62" t="s">
        <v>9</v>
      </c>
      <c r="E118" s="63" t="s">
        <v>188</v>
      </c>
      <c r="F118" s="64">
        <v>0.2</v>
      </c>
      <c r="G118" s="65">
        <v>1574.87</v>
      </c>
      <c r="H118" s="65">
        <v>157.5</v>
      </c>
      <c r="I118" s="66">
        <f t="shared" si="4"/>
        <v>9.43</v>
      </c>
      <c r="J118" s="65">
        <f t="shared" si="5"/>
        <v>297.05</v>
      </c>
      <c r="K118" s="65">
        <f t="shared" si="6"/>
        <v>70.069999999999993</v>
      </c>
      <c r="L118" s="65">
        <f t="shared" si="7"/>
        <v>367.12</v>
      </c>
    </row>
    <row r="119" spans="1:12" s="67" customFormat="1" ht="39.6">
      <c r="A119" s="62">
        <v>112</v>
      </c>
      <c r="B119" s="62" t="s">
        <v>169</v>
      </c>
      <c r="C119" s="62" t="s">
        <v>232</v>
      </c>
      <c r="D119" s="62" t="s">
        <v>9</v>
      </c>
      <c r="E119" s="63" t="s">
        <v>188</v>
      </c>
      <c r="F119" s="64">
        <v>0.5</v>
      </c>
      <c r="G119" s="65">
        <v>1574.87</v>
      </c>
      <c r="H119" s="65">
        <v>48</v>
      </c>
      <c r="I119" s="66">
        <f t="shared" si="4"/>
        <v>9.43</v>
      </c>
      <c r="J119" s="65">
        <f t="shared" si="5"/>
        <v>226.32</v>
      </c>
      <c r="K119" s="65">
        <f t="shared" si="6"/>
        <v>53.39</v>
      </c>
      <c r="L119" s="65">
        <f t="shared" si="7"/>
        <v>279.70999999999998</v>
      </c>
    </row>
    <row r="120" spans="1:12" s="67" customFormat="1" ht="39.6">
      <c r="A120" s="62">
        <v>113</v>
      </c>
      <c r="B120" s="62" t="s">
        <v>169</v>
      </c>
      <c r="C120" s="62" t="s">
        <v>232</v>
      </c>
      <c r="D120" s="62" t="s">
        <v>9</v>
      </c>
      <c r="E120" s="63" t="s">
        <v>188</v>
      </c>
      <c r="F120" s="64">
        <v>0.2</v>
      </c>
      <c r="G120" s="65">
        <v>1529</v>
      </c>
      <c r="H120" s="65">
        <v>-157.5</v>
      </c>
      <c r="I120" s="66">
        <f t="shared" si="4"/>
        <v>9.1560000000000006</v>
      </c>
      <c r="J120" s="65">
        <f t="shared" si="5"/>
        <v>-288.41000000000003</v>
      </c>
      <c r="K120" s="65">
        <f t="shared" si="6"/>
        <v>-68.040000000000006</v>
      </c>
      <c r="L120" s="65">
        <f t="shared" si="7"/>
        <v>-356.45000000000005</v>
      </c>
    </row>
    <row r="121" spans="1:12" s="67" customFormat="1" ht="39.6">
      <c r="A121" s="62">
        <v>114</v>
      </c>
      <c r="B121" s="62" t="s">
        <v>169</v>
      </c>
      <c r="C121" s="62" t="s">
        <v>232</v>
      </c>
      <c r="D121" s="62" t="s">
        <v>9</v>
      </c>
      <c r="E121" s="63" t="s">
        <v>188</v>
      </c>
      <c r="F121" s="64">
        <v>0.5</v>
      </c>
      <c r="G121" s="65">
        <v>1529</v>
      </c>
      <c r="H121" s="65">
        <v>-48</v>
      </c>
      <c r="I121" s="66">
        <f t="shared" si="4"/>
        <v>9.1560000000000006</v>
      </c>
      <c r="J121" s="65">
        <f t="shared" si="5"/>
        <v>-219.74</v>
      </c>
      <c r="K121" s="65">
        <f t="shared" si="6"/>
        <v>-51.84</v>
      </c>
      <c r="L121" s="65">
        <f t="shared" si="7"/>
        <v>-271.58000000000004</v>
      </c>
    </row>
    <row r="122" spans="1:12" s="67" customFormat="1" ht="39.6">
      <c r="A122" s="62">
        <v>115</v>
      </c>
      <c r="B122" s="62" t="s">
        <v>169</v>
      </c>
      <c r="C122" s="62" t="s">
        <v>232</v>
      </c>
      <c r="D122" s="62" t="s">
        <v>9</v>
      </c>
      <c r="E122" s="63" t="s">
        <v>188</v>
      </c>
      <c r="F122" s="64">
        <v>0.5</v>
      </c>
      <c r="G122" s="65">
        <v>1574.87</v>
      </c>
      <c r="H122" s="65">
        <v>52</v>
      </c>
      <c r="I122" s="66">
        <f t="shared" si="4"/>
        <v>9.43</v>
      </c>
      <c r="J122" s="65">
        <f t="shared" si="5"/>
        <v>245.18</v>
      </c>
      <c r="K122" s="65">
        <f t="shared" si="6"/>
        <v>57.84</v>
      </c>
      <c r="L122" s="65">
        <f t="shared" si="7"/>
        <v>303.02</v>
      </c>
    </row>
    <row r="123" spans="1:12" s="67" customFormat="1" ht="39.6">
      <c r="A123" s="62">
        <v>116</v>
      </c>
      <c r="B123" s="62" t="s">
        <v>169</v>
      </c>
      <c r="C123" s="62" t="s">
        <v>232</v>
      </c>
      <c r="D123" s="62" t="s">
        <v>9</v>
      </c>
      <c r="E123" s="63" t="s">
        <v>188</v>
      </c>
      <c r="F123" s="64">
        <v>0.2</v>
      </c>
      <c r="G123" s="65">
        <v>1574.87</v>
      </c>
      <c r="H123" s="65">
        <v>140</v>
      </c>
      <c r="I123" s="66">
        <f t="shared" si="4"/>
        <v>9.43</v>
      </c>
      <c r="J123" s="65">
        <f t="shared" si="5"/>
        <v>264.04000000000002</v>
      </c>
      <c r="K123" s="65">
        <f t="shared" si="6"/>
        <v>62.29</v>
      </c>
      <c r="L123" s="65">
        <f t="shared" si="7"/>
        <v>326.33000000000004</v>
      </c>
    </row>
    <row r="124" spans="1:12" s="67" customFormat="1" ht="39.6">
      <c r="A124" s="62">
        <v>117</v>
      </c>
      <c r="B124" s="62" t="s">
        <v>169</v>
      </c>
      <c r="C124" s="62" t="s">
        <v>232</v>
      </c>
      <c r="D124" s="62" t="s">
        <v>9</v>
      </c>
      <c r="E124" s="63" t="s">
        <v>188</v>
      </c>
      <c r="F124" s="64">
        <v>0.5</v>
      </c>
      <c r="G124" s="65">
        <v>1529</v>
      </c>
      <c r="H124" s="65">
        <v>-52</v>
      </c>
      <c r="I124" s="66">
        <f t="shared" si="4"/>
        <v>9.1560000000000006</v>
      </c>
      <c r="J124" s="65">
        <f t="shared" si="5"/>
        <v>-238.06</v>
      </c>
      <c r="K124" s="65">
        <f t="shared" si="6"/>
        <v>-56.16</v>
      </c>
      <c r="L124" s="65">
        <f t="shared" si="7"/>
        <v>-294.22000000000003</v>
      </c>
    </row>
    <row r="125" spans="1:12" s="67" customFormat="1" ht="39.6">
      <c r="A125" s="62">
        <v>118</v>
      </c>
      <c r="B125" s="62" t="s">
        <v>169</v>
      </c>
      <c r="C125" s="62" t="s">
        <v>232</v>
      </c>
      <c r="D125" s="62" t="s">
        <v>9</v>
      </c>
      <c r="E125" s="63" t="s">
        <v>188</v>
      </c>
      <c r="F125" s="64">
        <v>0.2</v>
      </c>
      <c r="G125" s="65">
        <v>1529</v>
      </c>
      <c r="H125" s="65">
        <v>-140</v>
      </c>
      <c r="I125" s="66">
        <f t="shared" si="4"/>
        <v>9.1560000000000006</v>
      </c>
      <c r="J125" s="65">
        <f t="shared" si="5"/>
        <v>-256.37</v>
      </c>
      <c r="K125" s="65">
        <f t="shared" si="6"/>
        <v>-60.48</v>
      </c>
      <c r="L125" s="65">
        <f t="shared" si="7"/>
        <v>-316.85000000000002</v>
      </c>
    </row>
    <row r="126" spans="1:12" s="67" customFormat="1" ht="39.6">
      <c r="A126" s="62">
        <v>119</v>
      </c>
      <c r="B126" s="62" t="s">
        <v>169</v>
      </c>
      <c r="C126" s="62" t="s">
        <v>232</v>
      </c>
      <c r="D126" s="62" t="s">
        <v>9</v>
      </c>
      <c r="E126" s="63" t="s">
        <v>189</v>
      </c>
      <c r="F126" s="64">
        <v>0.2</v>
      </c>
      <c r="G126" s="65">
        <v>1464.48</v>
      </c>
      <c r="H126" s="65">
        <v>138.5</v>
      </c>
      <c r="I126" s="66">
        <f t="shared" si="4"/>
        <v>8.7690000000000001</v>
      </c>
      <c r="J126" s="65">
        <f t="shared" si="5"/>
        <v>242.9</v>
      </c>
      <c r="K126" s="65">
        <f t="shared" si="6"/>
        <v>57.3</v>
      </c>
      <c r="L126" s="65">
        <f t="shared" si="7"/>
        <v>300.2</v>
      </c>
    </row>
    <row r="127" spans="1:12" s="67" customFormat="1" ht="39.6">
      <c r="A127" s="62">
        <v>120</v>
      </c>
      <c r="B127" s="62" t="s">
        <v>169</v>
      </c>
      <c r="C127" s="62" t="s">
        <v>232</v>
      </c>
      <c r="D127" s="62" t="s">
        <v>9</v>
      </c>
      <c r="E127" s="63" t="s">
        <v>189</v>
      </c>
      <c r="F127" s="64">
        <v>0.5</v>
      </c>
      <c r="G127" s="65">
        <v>1464.48</v>
      </c>
      <c r="H127" s="65">
        <v>30</v>
      </c>
      <c r="I127" s="66">
        <f t="shared" si="4"/>
        <v>8.7690000000000001</v>
      </c>
      <c r="J127" s="65">
        <f t="shared" si="5"/>
        <v>131.54</v>
      </c>
      <c r="K127" s="65">
        <f t="shared" si="6"/>
        <v>31.03</v>
      </c>
      <c r="L127" s="65">
        <f t="shared" si="7"/>
        <v>162.57</v>
      </c>
    </row>
    <row r="128" spans="1:12" s="67" customFormat="1" ht="39.6">
      <c r="A128" s="62">
        <v>121</v>
      </c>
      <c r="B128" s="62" t="s">
        <v>169</v>
      </c>
      <c r="C128" s="62" t="s">
        <v>232</v>
      </c>
      <c r="D128" s="62" t="s">
        <v>9</v>
      </c>
      <c r="E128" s="63" t="s">
        <v>189</v>
      </c>
      <c r="F128" s="64">
        <v>0.2</v>
      </c>
      <c r="G128" s="65">
        <v>1356</v>
      </c>
      <c r="H128" s="65">
        <v>-138.5</v>
      </c>
      <c r="I128" s="66">
        <f t="shared" si="4"/>
        <v>8.1199999999999992</v>
      </c>
      <c r="J128" s="65">
        <f t="shared" si="5"/>
        <v>-224.92</v>
      </c>
      <c r="K128" s="65">
        <f t="shared" si="6"/>
        <v>-53.06</v>
      </c>
      <c r="L128" s="65">
        <f t="shared" si="7"/>
        <v>-277.98</v>
      </c>
    </row>
    <row r="129" spans="1:12" s="67" customFormat="1" ht="39.6">
      <c r="A129" s="62">
        <v>122</v>
      </c>
      <c r="B129" s="62" t="s">
        <v>169</v>
      </c>
      <c r="C129" s="62" t="s">
        <v>232</v>
      </c>
      <c r="D129" s="62" t="s">
        <v>9</v>
      </c>
      <c r="E129" s="63" t="s">
        <v>189</v>
      </c>
      <c r="F129" s="64">
        <v>0.5</v>
      </c>
      <c r="G129" s="65">
        <v>1356</v>
      </c>
      <c r="H129" s="65">
        <v>-30</v>
      </c>
      <c r="I129" s="66">
        <f t="shared" si="4"/>
        <v>8.1199999999999992</v>
      </c>
      <c r="J129" s="65">
        <f t="shared" si="5"/>
        <v>-121.8</v>
      </c>
      <c r="K129" s="65">
        <f t="shared" si="6"/>
        <v>-28.73</v>
      </c>
      <c r="L129" s="65">
        <f t="shared" si="7"/>
        <v>-150.53</v>
      </c>
    </row>
    <row r="130" spans="1:12" s="67" customFormat="1" ht="39.6">
      <c r="A130" s="62">
        <v>123</v>
      </c>
      <c r="B130" s="62" t="s">
        <v>169</v>
      </c>
      <c r="C130" s="62" t="s">
        <v>236</v>
      </c>
      <c r="D130" s="62" t="s">
        <v>9</v>
      </c>
      <c r="E130" s="63" t="s">
        <v>190</v>
      </c>
      <c r="F130" s="64">
        <v>0.2</v>
      </c>
      <c r="G130" s="65">
        <v>1464.48</v>
      </c>
      <c r="H130" s="65">
        <v>9</v>
      </c>
      <c r="I130" s="66">
        <f t="shared" ref="I130:I179" si="8">ROUND(G130/167,3)</f>
        <v>8.7690000000000001</v>
      </c>
      <c r="J130" s="65">
        <f t="shared" si="5"/>
        <v>15.78</v>
      </c>
      <c r="K130" s="65">
        <f t="shared" si="6"/>
        <v>3.72</v>
      </c>
      <c r="L130" s="65">
        <f t="shared" si="7"/>
        <v>19.5</v>
      </c>
    </row>
    <row r="131" spans="1:12" s="67" customFormat="1" ht="39.6">
      <c r="A131" s="62">
        <v>124</v>
      </c>
      <c r="B131" s="62" t="s">
        <v>169</v>
      </c>
      <c r="C131" s="62" t="s">
        <v>236</v>
      </c>
      <c r="D131" s="62" t="s">
        <v>9</v>
      </c>
      <c r="E131" s="63" t="s">
        <v>190</v>
      </c>
      <c r="F131" s="64">
        <v>0.5</v>
      </c>
      <c r="G131" s="65">
        <v>1464.48</v>
      </c>
      <c r="H131" s="65">
        <v>3</v>
      </c>
      <c r="I131" s="66">
        <f t="shared" si="8"/>
        <v>8.7690000000000001</v>
      </c>
      <c r="J131" s="65">
        <f t="shared" si="5"/>
        <v>13.15</v>
      </c>
      <c r="K131" s="65">
        <f t="shared" si="6"/>
        <v>3.1</v>
      </c>
      <c r="L131" s="65">
        <f t="shared" si="7"/>
        <v>16.25</v>
      </c>
    </row>
    <row r="132" spans="1:12" s="67" customFormat="1" ht="39.6">
      <c r="A132" s="62">
        <v>125</v>
      </c>
      <c r="B132" s="62" t="s">
        <v>169</v>
      </c>
      <c r="C132" s="62" t="s">
        <v>236</v>
      </c>
      <c r="D132" s="62" t="s">
        <v>9</v>
      </c>
      <c r="E132" s="63" t="s">
        <v>190</v>
      </c>
      <c r="F132" s="64">
        <v>0.2</v>
      </c>
      <c r="G132" s="65">
        <v>1356</v>
      </c>
      <c r="H132" s="65">
        <v>-9</v>
      </c>
      <c r="I132" s="66">
        <f t="shared" si="8"/>
        <v>8.1199999999999992</v>
      </c>
      <c r="J132" s="65">
        <f t="shared" si="5"/>
        <v>-14.62</v>
      </c>
      <c r="K132" s="65">
        <f t="shared" si="6"/>
        <v>-3.45</v>
      </c>
      <c r="L132" s="65">
        <f t="shared" si="7"/>
        <v>-18.07</v>
      </c>
    </row>
    <row r="133" spans="1:12" s="67" customFormat="1" ht="39.6">
      <c r="A133" s="62">
        <v>126</v>
      </c>
      <c r="B133" s="62" t="s">
        <v>169</v>
      </c>
      <c r="C133" s="62" t="s">
        <v>236</v>
      </c>
      <c r="D133" s="62" t="s">
        <v>9</v>
      </c>
      <c r="E133" s="63" t="s">
        <v>190</v>
      </c>
      <c r="F133" s="64">
        <v>0.5</v>
      </c>
      <c r="G133" s="65">
        <v>1356</v>
      </c>
      <c r="H133" s="65">
        <v>-3</v>
      </c>
      <c r="I133" s="66">
        <f t="shared" si="8"/>
        <v>8.1199999999999992</v>
      </c>
      <c r="J133" s="65">
        <f t="shared" si="5"/>
        <v>-12.18</v>
      </c>
      <c r="K133" s="65">
        <f t="shared" si="6"/>
        <v>-2.87</v>
      </c>
      <c r="L133" s="65">
        <f t="shared" si="7"/>
        <v>-15.05</v>
      </c>
    </row>
    <row r="134" spans="1:12" s="67" customFormat="1" ht="39.6">
      <c r="A134" s="62">
        <v>127</v>
      </c>
      <c r="B134" s="62" t="s">
        <v>169</v>
      </c>
      <c r="C134" s="62" t="s">
        <v>236</v>
      </c>
      <c r="D134" s="62" t="s">
        <v>9</v>
      </c>
      <c r="E134" s="63" t="s">
        <v>190</v>
      </c>
      <c r="F134" s="64">
        <v>0.5</v>
      </c>
      <c r="G134" s="65">
        <v>1464.48</v>
      </c>
      <c r="H134" s="65">
        <v>46.5</v>
      </c>
      <c r="I134" s="66">
        <f t="shared" si="8"/>
        <v>8.7690000000000001</v>
      </c>
      <c r="J134" s="65">
        <f t="shared" si="5"/>
        <v>203.88</v>
      </c>
      <c r="K134" s="65">
        <f t="shared" si="6"/>
        <v>48.1</v>
      </c>
      <c r="L134" s="65">
        <f t="shared" si="7"/>
        <v>251.98</v>
      </c>
    </row>
    <row r="135" spans="1:12" s="67" customFormat="1" ht="39.6">
      <c r="A135" s="62">
        <v>128</v>
      </c>
      <c r="B135" s="62" t="s">
        <v>169</v>
      </c>
      <c r="C135" s="62" t="s">
        <v>236</v>
      </c>
      <c r="D135" s="62" t="s">
        <v>9</v>
      </c>
      <c r="E135" s="63" t="s">
        <v>190</v>
      </c>
      <c r="F135" s="64">
        <v>0.2</v>
      </c>
      <c r="G135" s="65">
        <v>1464.48</v>
      </c>
      <c r="H135" s="65">
        <v>156.5</v>
      </c>
      <c r="I135" s="66">
        <f t="shared" si="8"/>
        <v>8.7690000000000001</v>
      </c>
      <c r="J135" s="65">
        <f t="shared" si="5"/>
        <v>274.47000000000003</v>
      </c>
      <c r="K135" s="65">
        <f t="shared" si="6"/>
        <v>64.75</v>
      </c>
      <c r="L135" s="65">
        <f t="shared" si="7"/>
        <v>339.22</v>
      </c>
    </row>
    <row r="136" spans="1:12" s="67" customFormat="1" ht="39.6">
      <c r="A136" s="62">
        <v>129</v>
      </c>
      <c r="B136" s="62" t="s">
        <v>169</v>
      </c>
      <c r="C136" s="62" t="s">
        <v>236</v>
      </c>
      <c r="D136" s="62" t="s">
        <v>9</v>
      </c>
      <c r="E136" s="63" t="s">
        <v>190</v>
      </c>
      <c r="F136" s="64">
        <v>0.5</v>
      </c>
      <c r="G136" s="65">
        <v>1356</v>
      </c>
      <c r="H136" s="65">
        <v>-46.5</v>
      </c>
      <c r="I136" s="66">
        <f t="shared" si="8"/>
        <v>8.1199999999999992</v>
      </c>
      <c r="J136" s="65">
        <f t="shared" ref="J136:J179" si="9">ROUND(I136*H136*F136,2)</f>
        <v>-188.79</v>
      </c>
      <c r="K136" s="65">
        <f t="shared" si="6"/>
        <v>-44.54</v>
      </c>
      <c r="L136" s="65">
        <f t="shared" si="7"/>
        <v>-233.32999999999998</v>
      </c>
    </row>
    <row r="137" spans="1:12" s="67" customFormat="1" ht="39.6">
      <c r="A137" s="62">
        <v>130</v>
      </c>
      <c r="B137" s="62" t="s">
        <v>169</v>
      </c>
      <c r="C137" s="62" t="s">
        <v>236</v>
      </c>
      <c r="D137" s="62" t="s">
        <v>9</v>
      </c>
      <c r="E137" s="63" t="s">
        <v>190</v>
      </c>
      <c r="F137" s="64">
        <v>0.2</v>
      </c>
      <c r="G137" s="65">
        <v>1356</v>
      </c>
      <c r="H137" s="65">
        <v>-156.5</v>
      </c>
      <c r="I137" s="66">
        <f t="shared" si="8"/>
        <v>8.1199999999999992</v>
      </c>
      <c r="J137" s="65">
        <f t="shared" si="9"/>
        <v>-254.16</v>
      </c>
      <c r="K137" s="65">
        <f t="shared" ref="K137:K179" si="10">ROUND(J137*0.2359,2)</f>
        <v>-59.96</v>
      </c>
      <c r="L137" s="65">
        <f t="shared" ref="L137:L179" si="11">J137+K137</f>
        <v>-314.12</v>
      </c>
    </row>
    <row r="138" spans="1:12" s="67" customFormat="1" ht="39.6">
      <c r="A138" s="62">
        <v>131</v>
      </c>
      <c r="B138" s="62" t="s">
        <v>169</v>
      </c>
      <c r="C138" s="62" t="s">
        <v>236</v>
      </c>
      <c r="D138" s="62" t="s">
        <v>9</v>
      </c>
      <c r="E138" s="63" t="s">
        <v>191</v>
      </c>
      <c r="F138" s="64">
        <v>0.2</v>
      </c>
      <c r="G138" s="65">
        <v>1464.48</v>
      </c>
      <c r="H138" s="65">
        <v>110</v>
      </c>
      <c r="I138" s="66">
        <f t="shared" si="8"/>
        <v>8.7690000000000001</v>
      </c>
      <c r="J138" s="65">
        <f t="shared" si="9"/>
        <v>192.92</v>
      </c>
      <c r="K138" s="65">
        <f t="shared" si="10"/>
        <v>45.51</v>
      </c>
      <c r="L138" s="65">
        <f t="shared" si="11"/>
        <v>238.42999999999998</v>
      </c>
    </row>
    <row r="139" spans="1:12" s="67" customFormat="1" ht="39.6">
      <c r="A139" s="62">
        <v>132</v>
      </c>
      <c r="B139" s="62" t="s">
        <v>169</v>
      </c>
      <c r="C139" s="62" t="s">
        <v>236</v>
      </c>
      <c r="D139" s="62" t="s">
        <v>9</v>
      </c>
      <c r="E139" s="63" t="s">
        <v>191</v>
      </c>
      <c r="F139" s="64">
        <v>0.5</v>
      </c>
      <c r="G139" s="65">
        <v>1464.48</v>
      </c>
      <c r="H139" s="65">
        <v>22</v>
      </c>
      <c r="I139" s="66">
        <f t="shared" si="8"/>
        <v>8.7690000000000001</v>
      </c>
      <c r="J139" s="65">
        <f t="shared" si="9"/>
        <v>96.46</v>
      </c>
      <c r="K139" s="65">
        <f t="shared" si="10"/>
        <v>22.75</v>
      </c>
      <c r="L139" s="65">
        <f t="shared" si="11"/>
        <v>119.21</v>
      </c>
    </row>
    <row r="140" spans="1:12" s="67" customFormat="1" ht="39.6">
      <c r="A140" s="62">
        <v>133</v>
      </c>
      <c r="B140" s="62" t="s">
        <v>169</v>
      </c>
      <c r="C140" s="62" t="s">
        <v>236</v>
      </c>
      <c r="D140" s="62" t="s">
        <v>9</v>
      </c>
      <c r="E140" s="63" t="s">
        <v>191</v>
      </c>
      <c r="F140" s="64">
        <v>0.2</v>
      </c>
      <c r="G140" s="65">
        <v>1356</v>
      </c>
      <c r="H140" s="65">
        <v>-110</v>
      </c>
      <c r="I140" s="66">
        <f t="shared" si="8"/>
        <v>8.1199999999999992</v>
      </c>
      <c r="J140" s="65">
        <f t="shared" si="9"/>
        <v>-178.64</v>
      </c>
      <c r="K140" s="65">
        <f t="shared" si="10"/>
        <v>-42.14</v>
      </c>
      <c r="L140" s="65">
        <f t="shared" si="11"/>
        <v>-220.77999999999997</v>
      </c>
    </row>
    <row r="141" spans="1:12" s="67" customFormat="1" ht="39.6">
      <c r="A141" s="62">
        <v>134</v>
      </c>
      <c r="B141" s="62" t="s">
        <v>169</v>
      </c>
      <c r="C141" s="62" t="s">
        <v>236</v>
      </c>
      <c r="D141" s="62" t="s">
        <v>9</v>
      </c>
      <c r="E141" s="63" t="s">
        <v>191</v>
      </c>
      <c r="F141" s="64">
        <v>0.5</v>
      </c>
      <c r="G141" s="65">
        <v>1356</v>
      </c>
      <c r="H141" s="65">
        <v>-22</v>
      </c>
      <c r="I141" s="66">
        <f t="shared" si="8"/>
        <v>8.1199999999999992</v>
      </c>
      <c r="J141" s="65">
        <f t="shared" si="9"/>
        <v>-89.32</v>
      </c>
      <c r="K141" s="65">
        <f t="shared" si="10"/>
        <v>-21.07</v>
      </c>
      <c r="L141" s="65">
        <f t="shared" si="11"/>
        <v>-110.38999999999999</v>
      </c>
    </row>
    <row r="142" spans="1:12" s="67" customFormat="1" ht="39.6">
      <c r="A142" s="62">
        <v>135</v>
      </c>
      <c r="B142" s="62" t="s">
        <v>169</v>
      </c>
      <c r="C142" s="62" t="s">
        <v>236</v>
      </c>
      <c r="D142" s="62" t="s">
        <v>9</v>
      </c>
      <c r="E142" s="63" t="s">
        <v>191</v>
      </c>
      <c r="F142" s="64">
        <v>0.2</v>
      </c>
      <c r="G142" s="65">
        <v>1464.48</v>
      </c>
      <c r="H142" s="65">
        <v>12</v>
      </c>
      <c r="I142" s="66">
        <f t="shared" si="8"/>
        <v>8.7690000000000001</v>
      </c>
      <c r="J142" s="65">
        <f t="shared" si="9"/>
        <v>21.05</v>
      </c>
      <c r="K142" s="65">
        <f t="shared" si="10"/>
        <v>4.97</v>
      </c>
      <c r="L142" s="65">
        <f t="shared" si="11"/>
        <v>26.02</v>
      </c>
    </row>
    <row r="143" spans="1:12" s="67" customFormat="1" ht="39.6">
      <c r="A143" s="62">
        <v>136</v>
      </c>
      <c r="B143" s="62" t="s">
        <v>169</v>
      </c>
      <c r="C143" s="62" t="s">
        <v>236</v>
      </c>
      <c r="D143" s="62" t="s">
        <v>9</v>
      </c>
      <c r="E143" s="63" t="s">
        <v>191</v>
      </c>
      <c r="F143" s="64">
        <v>0.2</v>
      </c>
      <c r="G143" s="65">
        <v>1356</v>
      </c>
      <c r="H143" s="65">
        <v>-12</v>
      </c>
      <c r="I143" s="66">
        <f t="shared" si="8"/>
        <v>8.1199999999999992</v>
      </c>
      <c r="J143" s="65">
        <f t="shared" si="9"/>
        <v>-19.489999999999998</v>
      </c>
      <c r="K143" s="65">
        <f t="shared" si="10"/>
        <v>-4.5999999999999996</v>
      </c>
      <c r="L143" s="65">
        <f t="shared" si="11"/>
        <v>-24.089999999999996</v>
      </c>
    </row>
    <row r="144" spans="1:12" s="67" customFormat="1" ht="39.6">
      <c r="A144" s="62">
        <v>137</v>
      </c>
      <c r="B144" s="62" t="s">
        <v>169</v>
      </c>
      <c r="C144" s="62" t="s">
        <v>231</v>
      </c>
      <c r="D144" s="62" t="s">
        <v>9</v>
      </c>
      <c r="E144" s="63" t="s">
        <v>224</v>
      </c>
      <c r="F144" s="64">
        <v>0.2</v>
      </c>
      <c r="G144" s="65">
        <v>1636.03</v>
      </c>
      <c r="H144" s="65">
        <v>46</v>
      </c>
      <c r="I144" s="66">
        <f t="shared" si="8"/>
        <v>9.7970000000000006</v>
      </c>
      <c r="J144" s="65">
        <f t="shared" si="9"/>
        <v>90.13</v>
      </c>
      <c r="K144" s="65">
        <f t="shared" si="10"/>
        <v>21.26</v>
      </c>
      <c r="L144" s="65">
        <f t="shared" si="11"/>
        <v>111.39</v>
      </c>
    </row>
    <row r="145" spans="1:12" s="67" customFormat="1" ht="39.6">
      <c r="A145" s="62">
        <v>138</v>
      </c>
      <c r="B145" s="62" t="s">
        <v>169</v>
      </c>
      <c r="C145" s="62" t="s">
        <v>231</v>
      </c>
      <c r="D145" s="62" t="s">
        <v>9</v>
      </c>
      <c r="E145" s="63" t="s">
        <v>224</v>
      </c>
      <c r="F145" s="64">
        <v>0.5</v>
      </c>
      <c r="G145" s="65">
        <v>1636.03</v>
      </c>
      <c r="H145" s="65">
        <v>14</v>
      </c>
      <c r="I145" s="66">
        <f t="shared" si="8"/>
        <v>9.7970000000000006</v>
      </c>
      <c r="J145" s="65">
        <f t="shared" si="9"/>
        <v>68.58</v>
      </c>
      <c r="K145" s="65">
        <f t="shared" si="10"/>
        <v>16.18</v>
      </c>
      <c r="L145" s="65">
        <f t="shared" si="11"/>
        <v>84.759999999999991</v>
      </c>
    </row>
    <row r="146" spans="1:12" s="67" customFormat="1" ht="39.6">
      <c r="A146" s="62">
        <v>139</v>
      </c>
      <c r="B146" s="62" t="s">
        <v>169</v>
      </c>
      <c r="C146" s="62" t="s">
        <v>231</v>
      </c>
      <c r="D146" s="62" t="s">
        <v>9</v>
      </c>
      <c r="E146" s="63" t="s">
        <v>224</v>
      </c>
      <c r="F146" s="64">
        <v>0.2</v>
      </c>
      <c r="G146" s="65">
        <v>1529</v>
      </c>
      <c r="H146" s="65">
        <v>-46</v>
      </c>
      <c r="I146" s="66">
        <f t="shared" si="8"/>
        <v>9.1560000000000006</v>
      </c>
      <c r="J146" s="65">
        <f t="shared" si="9"/>
        <v>-84.24</v>
      </c>
      <c r="K146" s="65">
        <f t="shared" si="10"/>
        <v>-19.87</v>
      </c>
      <c r="L146" s="65">
        <f t="shared" si="11"/>
        <v>-104.11</v>
      </c>
    </row>
    <row r="147" spans="1:12" s="67" customFormat="1" ht="39.6">
      <c r="A147" s="62">
        <v>140</v>
      </c>
      <c r="B147" s="62" t="s">
        <v>169</v>
      </c>
      <c r="C147" s="62" t="s">
        <v>231</v>
      </c>
      <c r="D147" s="62" t="s">
        <v>9</v>
      </c>
      <c r="E147" s="63" t="s">
        <v>224</v>
      </c>
      <c r="F147" s="64">
        <v>0.5</v>
      </c>
      <c r="G147" s="65">
        <v>1529</v>
      </c>
      <c r="H147" s="65">
        <v>-14</v>
      </c>
      <c r="I147" s="66">
        <f t="shared" si="8"/>
        <v>9.1560000000000006</v>
      </c>
      <c r="J147" s="65">
        <f t="shared" si="9"/>
        <v>-64.09</v>
      </c>
      <c r="K147" s="65">
        <f t="shared" si="10"/>
        <v>-15.12</v>
      </c>
      <c r="L147" s="65">
        <f t="shared" si="11"/>
        <v>-79.210000000000008</v>
      </c>
    </row>
    <row r="148" spans="1:12" s="67" customFormat="1" ht="39.6">
      <c r="A148" s="62">
        <v>141</v>
      </c>
      <c r="B148" s="62" t="s">
        <v>169</v>
      </c>
      <c r="C148" s="62" t="s">
        <v>231</v>
      </c>
      <c r="D148" s="62" t="s">
        <v>9</v>
      </c>
      <c r="E148" s="63" t="s">
        <v>224</v>
      </c>
      <c r="F148" s="64">
        <v>0.2</v>
      </c>
      <c r="G148" s="65">
        <v>1636.03</v>
      </c>
      <c r="H148" s="65">
        <v>65.5</v>
      </c>
      <c r="I148" s="66">
        <f t="shared" si="8"/>
        <v>9.7970000000000006</v>
      </c>
      <c r="J148" s="65">
        <f t="shared" si="9"/>
        <v>128.34</v>
      </c>
      <c r="K148" s="65">
        <f t="shared" si="10"/>
        <v>30.28</v>
      </c>
      <c r="L148" s="65">
        <f t="shared" si="11"/>
        <v>158.62</v>
      </c>
    </row>
    <row r="149" spans="1:12" s="67" customFormat="1" ht="39.6">
      <c r="A149" s="62">
        <v>142</v>
      </c>
      <c r="B149" s="62" t="s">
        <v>169</v>
      </c>
      <c r="C149" s="62" t="s">
        <v>231</v>
      </c>
      <c r="D149" s="62" t="s">
        <v>9</v>
      </c>
      <c r="E149" s="63" t="s">
        <v>224</v>
      </c>
      <c r="F149" s="64">
        <v>0.5</v>
      </c>
      <c r="G149" s="65">
        <v>1636.03</v>
      </c>
      <c r="H149" s="65">
        <v>15.5</v>
      </c>
      <c r="I149" s="66">
        <f t="shared" si="8"/>
        <v>9.7970000000000006</v>
      </c>
      <c r="J149" s="65">
        <f t="shared" si="9"/>
        <v>75.930000000000007</v>
      </c>
      <c r="K149" s="65">
        <f t="shared" si="10"/>
        <v>17.91</v>
      </c>
      <c r="L149" s="65">
        <f t="shared" si="11"/>
        <v>93.84</v>
      </c>
    </row>
    <row r="150" spans="1:12" s="67" customFormat="1" ht="39.6">
      <c r="A150" s="62">
        <v>143</v>
      </c>
      <c r="B150" s="62" t="s">
        <v>169</v>
      </c>
      <c r="C150" s="62" t="s">
        <v>231</v>
      </c>
      <c r="D150" s="62" t="s">
        <v>9</v>
      </c>
      <c r="E150" s="63" t="s">
        <v>224</v>
      </c>
      <c r="F150" s="64">
        <v>0.2</v>
      </c>
      <c r="G150" s="65">
        <v>1529</v>
      </c>
      <c r="H150" s="65">
        <v>-65.5</v>
      </c>
      <c r="I150" s="66">
        <f t="shared" si="8"/>
        <v>9.1560000000000006</v>
      </c>
      <c r="J150" s="65">
        <f t="shared" si="9"/>
        <v>-119.94</v>
      </c>
      <c r="K150" s="65">
        <f t="shared" si="10"/>
        <v>-28.29</v>
      </c>
      <c r="L150" s="65">
        <f t="shared" si="11"/>
        <v>-148.22999999999999</v>
      </c>
    </row>
    <row r="151" spans="1:12" s="67" customFormat="1" ht="39.6">
      <c r="A151" s="62">
        <v>144</v>
      </c>
      <c r="B151" s="62" t="s">
        <v>169</v>
      </c>
      <c r="C151" s="62" t="s">
        <v>231</v>
      </c>
      <c r="D151" s="62" t="s">
        <v>9</v>
      </c>
      <c r="E151" s="63" t="s">
        <v>224</v>
      </c>
      <c r="F151" s="64">
        <v>0.5</v>
      </c>
      <c r="G151" s="65">
        <v>1529</v>
      </c>
      <c r="H151" s="65">
        <v>-15.5</v>
      </c>
      <c r="I151" s="66">
        <f t="shared" si="8"/>
        <v>9.1560000000000006</v>
      </c>
      <c r="J151" s="65">
        <f t="shared" si="9"/>
        <v>-70.959999999999994</v>
      </c>
      <c r="K151" s="65">
        <f t="shared" si="10"/>
        <v>-16.739999999999998</v>
      </c>
      <c r="L151" s="65">
        <f t="shared" si="11"/>
        <v>-87.699999999999989</v>
      </c>
    </row>
    <row r="152" spans="1:12" s="67" customFormat="1" ht="39.6">
      <c r="A152" s="62">
        <v>145</v>
      </c>
      <c r="B152" s="62" t="s">
        <v>169</v>
      </c>
      <c r="C152" s="62" t="s">
        <v>231</v>
      </c>
      <c r="D152" s="62" t="s">
        <v>9</v>
      </c>
      <c r="E152" s="63" t="s">
        <v>224</v>
      </c>
      <c r="F152" s="64">
        <v>0.5</v>
      </c>
      <c r="G152" s="65">
        <v>1636.03</v>
      </c>
      <c r="H152" s="65">
        <v>6</v>
      </c>
      <c r="I152" s="66">
        <f t="shared" si="8"/>
        <v>9.7970000000000006</v>
      </c>
      <c r="J152" s="65">
        <f t="shared" si="9"/>
        <v>29.39</v>
      </c>
      <c r="K152" s="65">
        <f t="shared" si="10"/>
        <v>6.93</v>
      </c>
      <c r="L152" s="65">
        <f t="shared" si="11"/>
        <v>36.32</v>
      </c>
    </row>
    <row r="153" spans="1:12" s="67" customFormat="1" ht="39.6">
      <c r="A153" s="62">
        <v>146</v>
      </c>
      <c r="B153" s="62" t="s">
        <v>169</v>
      </c>
      <c r="C153" s="62" t="s">
        <v>231</v>
      </c>
      <c r="D153" s="62" t="s">
        <v>9</v>
      </c>
      <c r="E153" s="63" t="s">
        <v>224</v>
      </c>
      <c r="F153" s="64">
        <v>0.2</v>
      </c>
      <c r="G153" s="65">
        <v>1636.03</v>
      </c>
      <c r="H153" s="65">
        <v>18</v>
      </c>
      <c r="I153" s="66">
        <f t="shared" si="8"/>
        <v>9.7970000000000006</v>
      </c>
      <c r="J153" s="65">
        <f t="shared" si="9"/>
        <v>35.270000000000003</v>
      </c>
      <c r="K153" s="65">
        <f t="shared" si="10"/>
        <v>8.32</v>
      </c>
      <c r="L153" s="65">
        <f t="shared" si="11"/>
        <v>43.59</v>
      </c>
    </row>
    <row r="154" spans="1:12" s="67" customFormat="1" ht="39.6">
      <c r="A154" s="62">
        <v>147</v>
      </c>
      <c r="B154" s="62" t="s">
        <v>169</v>
      </c>
      <c r="C154" s="62" t="s">
        <v>231</v>
      </c>
      <c r="D154" s="62" t="s">
        <v>9</v>
      </c>
      <c r="E154" s="63" t="s">
        <v>224</v>
      </c>
      <c r="F154" s="64">
        <v>0.5</v>
      </c>
      <c r="G154" s="65">
        <v>1529</v>
      </c>
      <c r="H154" s="65">
        <v>-6</v>
      </c>
      <c r="I154" s="66">
        <f t="shared" si="8"/>
        <v>9.1560000000000006</v>
      </c>
      <c r="J154" s="65">
        <f t="shared" si="9"/>
        <v>-27.47</v>
      </c>
      <c r="K154" s="65">
        <f t="shared" si="10"/>
        <v>-6.48</v>
      </c>
      <c r="L154" s="65">
        <f t="shared" si="11"/>
        <v>-33.950000000000003</v>
      </c>
    </row>
    <row r="155" spans="1:12" s="67" customFormat="1" ht="39.6">
      <c r="A155" s="62">
        <v>148</v>
      </c>
      <c r="B155" s="62" t="s">
        <v>169</v>
      </c>
      <c r="C155" s="62" t="s">
        <v>231</v>
      </c>
      <c r="D155" s="62" t="s">
        <v>9</v>
      </c>
      <c r="E155" s="63" t="s">
        <v>224</v>
      </c>
      <c r="F155" s="64">
        <v>0.2</v>
      </c>
      <c r="G155" s="65">
        <v>1529</v>
      </c>
      <c r="H155" s="65">
        <v>-18</v>
      </c>
      <c r="I155" s="66">
        <f t="shared" si="8"/>
        <v>9.1560000000000006</v>
      </c>
      <c r="J155" s="65">
        <f t="shared" si="9"/>
        <v>-32.96</v>
      </c>
      <c r="K155" s="65">
        <f t="shared" si="10"/>
        <v>-7.78</v>
      </c>
      <c r="L155" s="65">
        <f t="shared" si="11"/>
        <v>-40.74</v>
      </c>
    </row>
    <row r="156" spans="1:12" s="67" customFormat="1" ht="39.6">
      <c r="A156" s="62">
        <v>149</v>
      </c>
      <c r="B156" s="62" t="s">
        <v>169</v>
      </c>
      <c r="C156" s="62" t="s">
        <v>232</v>
      </c>
      <c r="D156" s="62" t="s">
        <v>9</v>
      </c>
      <c r="E156" s="63" t="s">
        <v>192</v>
      </c>
      <c r="F156" s="64">
        <v>0.2</v>
      </c>
      <c r="G156" s="65">
        <v>1396.68</v>
      </c>
      <c r="H156" s="65">
        <v>49</v>
      </c>
      <c r="I156" s="66">
        <f t="shared" si="8"/>
        <v>8.3629999999999995</v>
      </c>
      <c r="J156" s="65">
        <f t="shared" si="9"/>
        <v>81.96</v>
      </c>
      <c r="K156" s="65">
        <f t="shared" si="10"/>
        <v>19.329999999999998</v>
      </c>
      <c r="L156" s="65">
        <f t="shared" si="11"/>
        <v>101.28999999999999</v>
      </c>
    </row>
    <row r="157" spans="1:12" s="67" customFormat="1" ht="39.6">
      <c r="A157" s="62">
        <v>150</v>
      </c>
      <c r="B157" s="62" t="s">
        <v>169</v>
      </c>
      <c r="C157" s="62" t="s">
        <v>232</v>
      </c>
      <c r="D157" s="62" t="s">
        <v>9</v>
      </c>
      <c r="E157" s="63" t="s">
        <v>192</v>
      </c>
      <c r="F157" s="64">
        <v>0.5</v>
      </c>
      <c r="G157" s="65">
        <v>1396.68</v>
      </c>
      <c r="H157" s="65">
        <v>23</v>
      </c>
      <c r="I157" s="66">
        <f t="shared" si="8"/>
        <v>8.3629999999999995</v>
      </c>
      <c r="J157" s="65">
        <f t="shared" si="9"/>
        <v>96.17</v>
      </c>
      <c r="K157" s="65">
        <f t="shared" si="10"/>
        <v>22.69</v>
      </c>
      <c r="L157" s="65">
        <f t="shared" si="11"/>
        <v>118.86</v>
      </c>
    </row>
    <row r="158" spans="1:12" s="67" customFormat="1" ht="39.6">
      <c r="A158" s="62">
        <v>151</v>
      </c>
      <c r="B158" s="62" t="s">
        <v>169</v>
      </c>
      <c r="C158" s="62" t="s">
        <v>232</v>
      </c>
      <c r="D158" s="62" t="s">
        <v>9</v>
      </c>
      <c r="E158" s="63" t="s">
        <v>192</v>
      </c>
      <c r="F158" s="64">
        <v>0.2</v>
      </c>
      <c r="G158" s="65">
        <v>1356</v>
      </c>
      <c r="H158" s="65">
        <v>-49</v>
      </c>
      <c r="I158" s="66">
        <f t="shared" si="8"/>
        <v>8.1199999999999992</v>
      </c>
      <c r="J158" s="65">
        <f t="shared" si="9"/>
        <v>-79.58</v>
      </c>
      <c r="K158" s="65">
        <f t="shared" si="10"/>
        <v>-18.77</v>
      </c>
      <c r="L158" s="65">
        <f t="shared" si="11"/>
        <v>-98.35</v>
      </c>
    </row>
    <row r="159" spans="1:12" s="67" customFormat="1" ht="39.6">
      <c r="A159" s="62">
        <v>152</v>
      </c>
      <c r="B159" s="62" t="s">
        <v>169</v>
      </c>
      <c r="C159" s="62" t="s">
        <v>232</v>
      </c>
      <c r="D159" s="62" t="s">
        <v>9</v>
      </c>
      <c r="E159" s="63" t="s">
        <v>192</v>
      </c>
      <c r="F159" s="64">
        <v>0.5</v>
      </c>
      <c r="G159" s="65">
        <v>1356</v>
      </c>
      <c r="H159" s="65">
        <v>-23</v>
      </c>
      <c r="I159" s="66">
        <f t="shared" si="8"/>
        <v>8.1199999999999992</v>
      </c>
      <c r="J159" s="65">
        <f t="shared" si="9"/>
        <v>-93.38</v>
      </c>
      <c r="K159" s="65">
        <f t="shared" si="10"/>
        <v>-22.03</v>
      </c>
      <c r="L159" s="65">
        <f t="shared" si="11"/>
        <v>-115.41</v>
      </c>
    </row>
    <row r="160" spans="1:12" s="67" customFormat="1" ht="39.6">
      <c r="A160" s="62">
        <v>153</v>
      </c>
      <c r="B160" s="62" t="s">
        <v>169</v>
      </c>
      <c r="C160" s="62" t="s">
        <v>232</v>
      </c>
      <c r="D160" s="62" t="s">
        <v>9</v>
      </c>
      <c r="E160" s="63" t="s">
        <v>192</v>
      </c>
      <c r="F160" s="64">
        <v>0.5</v>
      </c>
      <c r="G160" s="65">
        <v>1396.68</v>
      </c>
      <c r="H160" s="65">
        <v>31.5</v>
      </c>
      <c r="I160" s="66">
        <f t="shared" si="8"/>
        <v>8.3629999999999995</v>
      </c>
      <c r="J160" s="65">
        <f t="shared" si="9"/>
        <v>131.72</v>
      </c>
      <c r="K160" s="65">
        <f t="shared" si="10"/>
        <v>31.07</v>
      </c>
      <c r="L160" s="65">
        <f t="shared" si="11"/>
        <v>162.79</v>
      </c>
    </row>
    <row r="161" spans="1:12" s="67" customFormat="1" ht="39.6">
      <c r="A161" s="62">
        <v>154</v>
      </c>
      <c r="B161" s="62" t="s">
        <v>169</v>
      </c>
      <c r="C161" s="62" t="s">
        <v>232</v>
      </c>
      <c r="D161" s="62" t="s">
        <v>9</v>
      </c>
      <c r="E161" s="63" t="s">
        <v>192</v>
      </c>
      <c r="F161" s="64">
        <v>0.2</v>
      </c>
      <c r="G161" s="65">
        <v>1396.68</v>
      </c>
      <c r="H161" s="65">
        <v>112.5</v>
      </c>
      <c r="I161" s="66">
        <f t="shared" si="8"/>
        <v>8.3629999999999995</v>
      </c>
      <c r="J161" s="65">
        <f t="shared" si="9"/>
        <v>188.17</v>
      </c>
      <c r="K161" s="65">
        <f t="shared" si="10"/>
        <v>44.39</v>
      </c>
      <c r="L161" s="65">
        <f t="shared" si="11"/>
        <v>232.56</v>
      </c>
    </row>
    <row r="162" spans="1:12" s="67" customFormat="1" ht="39.6">
      <c r="A162" s="62">
        <v>155</v>
      </c>
      <c r="B162" s="62" t="s">
        <v>169</v>
      </c>
      <c r="C162" s="62" t="s">
        <v>232</v>
      </c>
      <c r="D162" s="62" t="s">
        <v>9</v>
      </c>
      <c r="E162" s="63" t="s">
        <v>192</v>
      </c>
      <c r="F162" s="64">
        <v>0.5</v>
      </c>
      <c r="G162" s="65">
        <v>1356</v>
      </c>
      <c r="H162" s="65">
        <v>-31.5</v>
      </c>
      <c r="I162" s="66">
        <f t="shared" si="8"/>
        <v>8.1199999999999992</v>
      </c>
      <c r="J162" s="65">
        <f t="shared" si="9"/>
        <v>-127.89</v>
      </c>
      <c r="K162" s="65">
        <f t="shared" si="10"/>
        <v>-30.17</v>
      </c>
      <c r="L162" s="65">
        <f t="shared" si="11"/>
        <v>-158.06</v>
      </c>
    </row>
    <row r="163" spans="1:12" s="67" customFormat="1" ht="39.6">
      <c r="A163" s="62">
        <v>156</v>
      </c>
      <c r="B163" s="62" t="s">
        <v>169</v>
      </c>
      <c r="C163" s="62" t="s">
        <v>232</v>
      </c>
      <c r="D163" s="62" t="s">
        <v>9</v>
      </c>
      <c r="E163" s="63" t="s">
        <v>192</v>
      </c>
      <c r="F163" s="64">
        <v>0.2</v>
      </c>
      <c r="G163" s="65">
        <v>1356</v>
      </c>
      <c r="H163" s="65">
        <v>-112.5</v>
      </c>
      <c r="I163" s="66">
        <f t="shared" si="8"/>
        <v>8.1199999999999992</v>
      </c>
      <c r="J163" s="65">
        <f t="shared" si="9"/>
        <v>-182.7</v>
      </c>
      <c r="K163" s="65">
        <f t="shared" si="10"/>
        <v>-43.1</v>
      </c>
      <c r="L163" s="65">
        <f t="shared" si="11"/>
        <v>-225.79999999999998</v>
      </c>
    </row>
    <row r="164" spans="1:12" s="67" customFormat="1" ht="39.6">
      <c r="A164" s="62">
        <v>157</v>
      </c>
      <c r="B164" s="62" t="s">
        <v>169</v>
      </c>
      <c r="C164" s="62" t="s">
        <v>232</v>
      </c>
      <c r="D164" s="62" t="s">
        <v>10</v>
      </c>
      <c r="E164" s="63" t="s">
        <v>193</v>
      </c>
      <c r="F164" s="64">
        <v>0.5</v>
      </c>
      <c r="G164" s="65">
        <v>1720</v>
      </c>
      <c r="H164" s="65">
        <v>52</v>
      </c>
      <c r="I164" s="66">
        <f t="shared" si="8"/>
        <v>10.298999999999999</v>
      </c>
      <c r="J164" s="65">
        <f t="shared" si="9"/>
        <v>267.77</v>
      </c>
      <c r="K164" s="65">
        <f t="shared" si="10"/>
        <v>63.17</v>
      </c>
      <c r="L164" s="65">
        <f t="shared" si="11"/>
        <v>330.94</v>
      </c>
    </row>
    <row r="165" spans="1:12" s="67" customFormat="1" ht="39.6">
      <c r="A165" s="62">
        <v>158</v>
      </c>
      <c r="B165" s="62" t="s">
        <v>169</v>
      </c>
      <c r="C165" s="62" t="s">
        <v>232</v>
      </c>
      <c r="D165" s="62" t="s">
        <v>10</v>
      </c>
      <c r="E165" s="63" t="s">
        <v>193</v>
      </c>
      <c r="F165" s="64">
        <v>0.2</v>
      </c>
      <c r="G165" s="65">
        <v>1720</v>
      </c>
      <c r="H165" s="65">
        <v>135</v>
      </c>
      <c r="I165" s="66">
        <f t="shared" si="8"/>
        <v>10.298999999999999</v>
      </c>
      <c r="J165" s="65">
        <f t="shared" si="9"/>
        <v>278.07</v>
      </c>
      <c r="K165" s="65">
        <f t="shared" si="10"/>
        <v>65.599999999999994</v>
      </c>
      <c r="L165" s="65">
        <f t="shared" si="11"/>
        <v>343.66999999999996</v>
      </c>
    </row>
    <row r="166" spans="1:12" s="67" customFormat="1" ht="39.6">
      <c r="A166" s="62">
        <v>159</v>
      </c>
      <c r="B166" s="62" t="s">
        <v>169</v>
      </c>
      <c r="C166" s="62" t="s">
        <v>232</v>
      </c>
      <c r="D166" s="62" t="s">
        <v>10</v>
      </c>
      <c r="E166" s="63" t="s">
        <v>193</v>
      </c>
      <c r="F166" s="64">
        <v>0.5</v>
      </c>
      <c r="G166" s="65">
        <v>1660</v>
      </c>
      <c r="H166" s="65">
        <v>-52</v>
      </c>
      <c r="I166" s="66">
        <f t="shared" si="8"/>
        <v>9.94</v>
      </c>
      <c r="J166" s="65">
        <f t="shared" si="9"/>
        <v>-258.44</v>
      </c>
      <c r="K166" s="65">
        <f t="shared" si="10"/>
        <v>-60.97</v>
      </c>
      <c r="L166" s="65">
        <f t="shared" si="11"/>
        <v>-319.40999999999997</v>
      </c>
    </row>
    <row r="167" spans="1:12" s="67" customFormat="1" ht="39.6">
      <c r="A167" s="62">
        <v>160</v>
      </c>
      <c r="B167" s="62" t="s">
        <v>169</v>
      </c>
      <c r="C167" s="62" t="s">
        <v>232</v>
      </c>
      <c r="D167" s="62" t="s">
        <v>10</v>
      </c>
      <c r="E167" s="63" t="s">
        <v>193</v>
      </c>
      <c r="F167" s="64">
        <v>0.2</v>
      </c>
      <c r="G167" s="65">
        <v>1660</v>
      </c>
      <c r="H167" s="65">
        <v>-135</v>
      </c>
      <c r="I167" s="66">
        <f t="shared" si="8"/>
        <v>9.94</v>
      </c>
      <c r="J167" s="65">
        <f t="shared" si="9"/>
        <v>-268.38</v>
      </c>
      <c r="K167" s="65">
        <f t="shared" si="10"/>
        <v>-63.31</v>
      </c>
      <c r="L167" s="65">
        <f t="shared" si="11"/>
        <v>-331.69</v>
      </c>
    </row>
    <row r="168" spans="1:12" s="67" customFormat="1" ht="39.6">
      <c r="A168" s="62">
        <v>161</v>
      </c>
      <c r="B168" s="62" t="s">
        <v>169</v>
      </c>
      <c r="C168" s="62" t="s">
        <v>236</v>
      </c>
      <c r="D168" s="62" t="s">
        <v>200</v>
      </c>
      <c r="E168" s="63" t="s">
        <v>194</v>
      </c>
      <c r="F168" s="64">
        <v>0.5</v>
      </c>
      <c r="G168" s="65">
        <v>1805</v>
      </c>
      <c r="H168" s="65">
        <v>39</v>
      </c>
      <c r="I168" s="66">
        <f t="shared" si="8"/>
        <v>10.808</v>
      </c>
      <c r="J168" s="65">
        <f t="shared" si="9"/>
        <v>210.76</v>
      </c>
      <c r="K168" s="65">
        <f t="shared" si="10"/>
        <v>49.72</v>
      </c>
      <c r="L168" s="65">
        <f t="shared" si="11"/>
        <v>260.48</v>
      </c>
    </row>
    <row r="169" spans="1:12" s="67" customFormat="1" ht="39.6">
      <c r="A169" s="62">
        <v>162</v>
      </c>
      <c r="B169" s="62" t="s">
        <v>169</v>
      </c>
      <c r="C169" s="62" t="s">
        <v>236</v>
      </c>
      <c r="D169" s="62" t="s">
        <v>200</v>
      </c>
      <c r="E169" s="63" t="s">
        <v>194</v>
      </c>
      <c r="F169" s="64">
        <v>0.2</v>
      </c>
      <c r="G169" s="65">
        <v>1805</v>
      </c>
      <c r="H169" s="65">
        <v>139</v>
      </c>
      <c r="I169" s="66">
        <f t="shared" si="8"/>
        <v>10.808</v>
      </c>
      <c r="J169" s="65">
        <f t="shared" si="9"/>
        <v>300.45999999999998</v>
      </c>
      <c r="K169" s="65">
        <f t="shared" si="10"/>
        <v>70.88</v>
      </c>
      <c r="L169" s="65">
        <f t="shared" si="11"/>
        <v>371.34</v>
      </c>
    </row>
    <row r="170" spans="1:12" s="67" customFormat="1" ht="39.6">
      <c r="A170" s="62">
        <v>163</v>
      </c>
      <c r="B170" s="62" t="s">
        <v>169</v>
      </c>
      <c r="C170" s="62" t="s">
        <v>236</v>
      </c>
      <c r="D170" s="62" t="s">
        <v>200</v>
      </c>
      <c r="E170" s="63" t="s">
        <v>194</v>
      </c>
      <c r="F170" s="64">
        <v>0.5</v>
      </c>
      <c r="G170" s="65">
        <v>1725</v>
      </c>
      <c r="H170" s="65">
        <v>-39</v>
      </c>
      <c r="I170" s="66">
        <f t="shared" si="8"/>
        <v>10.329000000000001</v>
      </c>
      <c r="J170" s="65">
        <f t="shared" si="9"/>
        <v>-201.42</v>
      </c>
      <c r="K170" s="65">
        <f t="shared" si="10"/>
        <v>-47.51</v>
      </c>
      <c r="L170" s="65">
        <f t="shared" si="11"/>
        <v>-248.92999999999998</v>
      </c>
    </row>
    <row r="171" spans="1:12" s="67" customFormat="1" ht="39.6">
      <c r="A171" s="62">
        <v>164</v>
      </c>
      <c r="B171" s="62" t="s">
        <v>169</v>
      </c>
      <c r="C171" s="62" t="s">
        <v>236</v>
      </c>
      <c r="D171" s="62" t="s">
        <v>200</v>
      </c>
      <c r="E171" s="63" t="s">
        <v>194</v>
      </c>
      <c r="F171" s="64">
        <v>0.2</v>
      </c>
      <c r="G171" s="65">
        <v>1725</v>
      </c>
      <c r="H171" s="65">
        <v>-139</v>
      </c>
      <c r="I171" s="66">
        <f t="shared" si="8"/>
        <v>10.329000000000001</v>
      </c>
      <c r="J171" s="65">
        <f t="shared" si="9"/>
        <v>-287.14999999999998</v>
      </c>
      <c r="K171" s="65">
        <f t="shared" si="10"/>
        <v>-67.739999999999995</v>
      </c>
      <c r="L171" s="65">
        <f t="shared" si="11"/>
        <v>-354.89</v>
      </c>
    </row>
    <row r="172" spans="1:12" s="67" customFormat="1" ht="39.6">
      <c r="A172" s="62">
        <v>165</v>
      </c>
      <c r="B172" s="62" t="s">
        <v>169</v>
      </c>
      <c r="C172" s="62" t="s">
        <v>231</v>
      </c>
      <c r="D172" s="62" t="s">
        <v>9</v>
      </c>
      <c r="E172" s="63" t="s">
        <v>229</v>
      </c>
      <c r="F172" s="64">
        <v>0.2</v>
      </c>
      <c r="G172" s="65">
        <v>1464.48</v>
      </c>
      <c r="H172" s="65">
        <v>9.5</v>
      </c>
      <c r="I172" s="66">
        <f t="shared" si="8"/>
        <v>8.7690000000000001</v>
      </c>
      <c r="J172" s="65">
        <f t="shared" si="9"/>
        <v>16.66</v>
      </c>
      <c r="K172" s="65">
        <f t="shared" si="10"/>
        <v>3.93</v>
      </c>
      <c r="L172" s="65">
        <f t="shared" si="11"/>
        <v>20.59</v>
      </c>
    </row>
    <row r="173" spans="1:12" s="67" customFormat="1" ht="39.6">
      <c r="A173" s="62">
        <v>166</v>
      </c>
      <c r="B173" s="62" t="s">
        <v>169</v>
      </c>
      <c r="C173" s="62" t="s">
        <v>231</v>
      </c>
      <c r="D173" s="62" t="s">
        <v>9</v>
      </c>
      <c r="E173" s="63" t="s">
        <v>229</v>
      </c>
      <c r="F173" s="64">
        <v>0.5</v>
      </c>
      <c r="G173" s="65">
        <v>1464.48</v>
      </c>
      <c r="H173" s="65">
        <v>2.5</v>
      </c>
      <c r="I173" s="66">
        <f t="shared" si="8"/>
        <v>8.7690000000000001</v>
      </c>
      <c r="J173" s="65">
        <f t="shared" si="9"/>
        <v>10.96</v>
      </c>
      <c r="K173" s="65">
        <f t="shared" si="10"/>
        <v>2.59</v>
      </c>
      <c r="L173" s="65">
        <f t="shared" si="11"/>
        <v>13.55</v>
      </c>
    </row>
    <row r="174" spans="1:12" s="67" customFormat="1" ht="39.6">
      <c r="A174" s="62">
        <v>167</v>
      </c>
      <c r="B174" s="62" t="s">
        <v>169</v>
      </c>
      <c r="C174" s="62" t="s">
        <v>231</v>
      </c>
      <c r="D174" s="62" t="s">
        <v>9</v>
      </c>
      <c r="E174" s="63" t="s">
        <v>229</v>
      </c>
      <c r="F174" s="64">
        <v>0.2</v>
      </c>
      <c r="G174" s="65">
        <v>1356</v>
      </c>
      <c r="H174" s="65">
        <v>-9.5</v>
      </c>
      <c r="I174" s="66">
        <f t="shared" si="8"/>
        <v>8.1199999999999992</v>
      </c>
      <c r="J174" s="65">
        <f t="shared" si="9"/>
        <v>-15.43</v>
      </c>
      <c r="K174" s="65">
        <f t="shared" si="10"/>
        <v>-3.64</v>
      </c>
      <c r="L174" s="65">
        <f t="shared" si="11"/>
        <v>-19.07</v>
      </c>
    </row>
    <row r="175" spans="1:12" s="67" customFormat="1" ht="39.6">
      <c r="A175" s="62">
        <v>168</v>
      </c>
      <c r="B175" s="62" t="s">
        <v>169</v>
      </c>
      <c r="C175" s="62" t="s">
        <v>231</v>
      </c>
      <c r="D175" s="62" t="s">
        <v>9</v>
      </c>
      <c r="E175" s="63" t="s">
        <v>229</v>
      </c>
      <c r="F175" s="64">
        <v>0.5</v>
      </c>
      <c r="G175" s="65">
        <v>1356</v>
      </c>
      <c r="H175" s="65">
        <v>-2.5</v>
      </c>
      <c r="I175" s="66">
        <f t="shared" si="8"/>
        <v>8.1199999999999992</v>
      </c>
      <c r="J175" s="65">
        <f t="shared" si="9"/>
        <v>-10.15</v>
      </c>
      <c r="K175" s="65">
        <f t="shared" si="10"/>
        <v>-2.39</v>
      </c>
      <c r="L175" s="65">
        <f t="shared" si="11"/>
        <v>-12.540000000000001</v>
      </c>
    </row>
    <row r="176" spans="1:12" s="67" customFormat="1" ht="39.6">
      <c r="A176" s="62">
        <v>169</v>
      </c>
      <c r="B176" s="62" t="s">
        <v>169</v>
      </c>
      <c r="C176" s="62" t="s">
        <v>231</v>
      </c>
      <c r="D176" s="62" t="s">
        <v>9</v>
      </c>
      <c r="E176" s="63" t="s">
        <v>229</v>
      </c>
      <c r="F176" s="64">
        <v>0.5</v>
      </c>
      <c r="G176" s="65">
        <v>1464.48</v>
      </c>
      <c r="H176" s="65">
        <v>46</v>
      </c>
      <c r="I176" s="66">
        <f t="shared" si="8"/>
        <v>8.7690000000000001</v>
      </c>
      <c r="J176" s="65">
        <f t="shared" si="9"/>
        <v>201.69</v>
      </c>
      <c r="K176" s="65">
        <f t="shared" si="10"/>
        <v>47.58</v>
      </c>
      <c r="L176" s="65">
        <f t="shared" si="11"/>
        <v>249.26999999999998</v>
      </c>
    </row>
    <row r="177" spans="1:12" s="67" customFormat="1" ht="39.6">
      <c r="A177" s="62">
        <v>170</v>
      </c>
      <c r="B177" s="62" t="s">
        <v>169</v>
      </c>
      <c r="C177" s="62" t="s">
        <v>231</v>
      </c>
      <c r="D177" s="62" t="s">
        <v>9</v>
      </c>
      <c r="E177" s="63" t="s">
        <v>229</v>
      </c>
      <c r="F177" s="64">
        <v>0.2</v>
      </c>
      <c r="G177" s="65">
        <v>1464.48</v>
      </c>
      <c r="H177" s="65">
        <v>140</v>
      </c>
      <c r="I177" s="66">
        <f t="shared" si="8"/>
        <v>8.7690000000000001</v>
      </c>
      <c r="J177" s="65">
        <f t="shared" si="9"/>
        <v>245.53</v>
      </c>
      <c r="K177" s="65">
        <f t="shared" si="10"/>
        <v>57.92</v>
      </c>
      <c r="L177" s="65">
        <f t="shared" si="11"/>
        <v>303.45</v>
      </c>
    </row>
    <row r="178" spans="1:12" s="67" customFormat="1" ht="39.6">
      <c r="A178" s="62">
        <v>171</v>
      </c>
      <c r="B178" s="62" t="s">
        <v>169</v>
      </c>
      <c r="C178" s="62" t="s">
        <v>231</v>
      </c>
      <c r="D178" s="62" t="s">
        <v>9</v>
      </c>
      <c r="E178" s="63" t="s">
        <v>229</v>
      </c>
      <c r="F178" s="64">
        <v>0.5</v>
      </c>
      <c r="G178" s="65">
        <v>1356</v>
      </c>
      <c r="H178" s="65">
        <v>-46</v>
      </c>
      <c r="I178" s="66">
        <f t="shared" si="8"/>
        <v>8.1199999999999992</v>
      </c>
      <c r="J178" s="65">
        <f t="shared" si="9"/>
        <v>-186.76</v>
      </c>
      <c r="K178" s="65">
        <f t="shared" si="10"/>
        <v>-44.06</v>
      </c>
      <c r="L178" s="65">
        <f t="shared" si="11"/>
        <v>-230.82</v>
      </c>
    </row>
    <row r="179" spans="1:12" s="67" customFormat="1" ht="39.6">
      <c r="A179" s="62">
        <v>172</v>
      </c>
      <c r="B179" s="62" t="s">
        <v>169</v>
      </c>
      <c r="C179" s="62" t="s">
        <v>231</v>
      </c>
      <c r="D179" s="62" t="s">
        <v>9</v>
      </c>
      <c r="E179" s="63" t="s">
        <v>229</v>
      </c>
      <c r="F179" s="64">
        <v>0.2</v>
      </c>
      <c r="G179" s="65">
        <v>1356</v>
      </c>
      <c r="H179" s="65">
        <v>-140</v>
      </c>
      <c r="I179" s="66">
        <f t="shared" si="8"/>
        <v>8.1199999999999992</v>
      </c>
      <c r="J179" s="65">
        <f t="shared" si="9"/>
        <v>-227.36</v>
      </c>
      <c r="K179" s="65">
        <f t="shared" si="10"/>
        <v>-53.63</v>
      </c>
      <c r="L179" s="65">
        <f t="shared" si="11"/>
        <v>-280.99</v>
      </c>
    </row>
    <row r="180" spans="1:12" s="67" customFormat="1">
      <c r="A180" s="70"/>
      <c r="B180" s="70"/>
      <c r="C180" s="70"/>
      <c r="D180" s="70"/>
      <c r="E180" s="70"/>
      <c r="F180" s="70"/>
      <c r="G180" s="71"/>
      <c r="H180" s="70"/>
      <c r="I180" s="70"/>
      <c r="J180" s="71"/>
      <c r="K180" s="71"/>
      <c r="L180" s="71"/>
    </row>
  </sheetData>
  <mergeCells count="1">
    <mergeCell ref="A4:L4"/>
  </mergeCells>
  <conditionalFormatting sqref="E6:E7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&amp;R&amp;P.lapa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9C284-D347-4208-91BC-42A2778148E0}">
  <sheetPr>
    <tabColor theme="4" tint="0.79998168889431442"/>
    <pageSetUpPr fitToPage="1"/>
  </sheetPr>
  <dimension ref="A1:L32"/>
  <sheetViews>
    <sheetView zoomScaleNormal="100" zoomScaleSheetLayoutView="82" workbookViewId="0">
      <selection activeCell="N8" sqref="N8:N32"/>
    </sheetView>
  </sheetViews>
  <sheetFormatPr defaultColWidth="9.109375" defaultRowHeight="13.2"/>
  <cols>
    <col min="1" max="1" width="5.5546875" style="81" customWidth="1"/>
    <col min="2" max="2" width="12.44140625" style="98" customWidth="1"/>
    <col min="3" max="3" width="20.88671875" style="98" customWidth="1"/>
    <col min="4" max="4" width="19.77734375" style="98" customWidth="1"/>
    <col min="5" max="5" width="7" style="98" customWidth="1"/>
    <col min="6" max="6" width="9.6640625" style="81" customWidth="1"/>
    <col min="7" max="7" width="9.109375" style="99" customWidth="1"/>
    <col min="8" max="8" width="9.5546875" style="81" customWidth="1"/>
    <col min="9" max="9" width="9.5546875" style="100" customWidth="1"/>
    <col min="10" max="10" width="12.33203125" style="81" bestFit="1" customWidth="1"/>
    <col min="11" max="11" width="9.5546875" style="81" customWidth="1"/>
    <col min="12" max="12" width="10.33203125" style="99" customWidth="1"/>
    <col min="13" max="16384" width="9.109375" style="77"/>
  </cols>
  <sheetData>
    <row r="1" spans="1:12" ht="14.4">
      <c r="A1" s="74"/>
      <c r="B1" s="75"/>
      <c r="C1" s="56"/>
      <c r="D1" s="76"/>
      <c r="E1" s="56"/>
      <c r="F1" s="56"/>
      <c r="G1" s="56"/>
      <c r="H1" s="56"/>
      <c r="I1" s="59"/>
      <c r="J1" s="56"/>
      <c r="K1" s="56"/>
      <c r="L1" s="1" t="s">
        <v>382</v>
      </c>
    </row>
    <row r="2" spans="1:12" ht="17.399999999999999">
      <c r="A2" s="74"/>
      <c r="B2" s="9" t="s">
        <v>59</v>
      </c>
      <c r="C2" s="56"/>
      <c r="D2" s="79"/>
      <c r="E2" s="9"/>
      <c r="F2" s="76"/>
      <c r="G2" s="56"/>
      <c r="H2" s="56"/>
      <c r="I2" s="59"/>
      <c r="J2" s="56"/>
      <c r="K2" s="56"/>
      <c r="L2" s="56"/>
    </row>
    <row r="3" spans="1:12" ht="14.4">
      <c r="A3" s="74"/>
      <c r="B3" s="75"/>
      <c r="C3" s="56"/>
      <c r="D3" s="76"/>
      <c r="E3" s="56"/>
      <c r="F3" s="76"/>
      <c r="G3" s="56"/>
      <c r="H3" s="56"/>
      <c r="I3" s="59"/>
      <c r="J3" s="56"/>
      <c r="K3" s="56"/>
      <c r="L3" s="56"/>
    </row>
    <row r="4" spans="1:12" ht="33.6" customHeight="1">
      <c r="A4" s="126" t="s">
        <v>353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12">
      <c r="A5" s="74"/>
      <c r="B5" s="75"/>
      <c r="C5" s="59"/>
      <c r="D5" s="59"/>
      <c r="E5" s="59"/>
      <c r="F5" s="80"/>
      <c r="G5" s="59"/>
      <c r="I5" s="59"/>
      <c r="J5" s="82"/>
      <c r="K5" s="82"/>
      <c r="L5" s="82"/>
    </row>
    <row r="6" spans="1:12" ht="39.6">
      <c r="A6" s="83" t="s">
        <v>354</v>
      </c>
      <c r="B6" s="84" t="s">
        <v>16</v>
      </c>
      <c r="C6" s="84" t="s">
        <v>0</v>
      </c>
      <c r="D6" s="84" t="s">
        <v>14</v>
      </c>
      <c r="E6" s="84" t="s">
        <v>17</v>
      </c>
      <c r="F6" s="85" t="s">
        <v>18</v>
      </c>
      <c r="G6" s="86" t="s">
        <v>5</v>
      </c>
      <c r="H6" s="87" t="s">
        <v>58</v>
      </c>
      <c r="I6" s="86" t="s">
        <v>6</v>
      </c>
      <c r="J6" s="86" t="s">
        <v>355</v>
      </c>
      <c r="K6" s="86" t="s">
        <v>356</v>
      </c>
      <c r="L6" s="86" t="s">
        <v>19</v>
      </c>
    </row>
    <row r="7" spans="1:12">
      <c r="A7" s="12"/>
      <c r="B7" s="12"/>
      <c r="C7" s="12"/>
      <c r="D7" s="12"/>
      <c r="E7" s="12"/>
      <c r="F7" s="13"/>
      <c r="G7" s="14"/>
      <c r="H7" s="88">
        <f t="shared" ref="H7:K7" si="0">SUM(H8:H32)</f>
        <v>2248</v>
      </c>
      <c r="I7" s="88"/>
      <c r="J7" s="88">
        <f t="shared" si="0"/>
        <v>3727.0399999999995</v>
      </c>
      <c r="K7" s="88">
        <f t="shared" si="0"/>
        <v>879.22000000000014</v>
      </c>
      <c r="L7" s="88">
        <f>SUM(L8:L32)</f>
        <v>4606.2600000000011</v>
      </c>
    </row>
    <row r="8" spans="1:12" ht="39.6">
      <c r="A8" s="89">
        <v>1</v>
      </c>
      <c r="B8" s="90" t="s">
        <v>169</v>
      </c>
      <c r="C8" s="90" t="s">
        <v>357</v>
      </c>
      <c r="D8" s="90" t="s">
        <v>358</v>
      </c>
      <c r="E8" s="91" t="s">
        <v>359</v>
      </c>
      <c r="F8" s="92">
        <v>0.3</v>
      </c>
      <c r="G8" s="93">
        <v>2780</v>
      </c>
      <c r="H8" s="94">
        <v>184</v>
      </c>
      <c r="I8" s="95">
        <f>ROUND(G8/184,3)</f>
        <v>15.109</v>
      </c>
      <c r="J8" s="94">
        <f t="shared" ref="J8:J32" si="1">ROUND(I8*H8*F8,2)</f>
        <v>834.02</v>
      </c>
      <c r="K8" s="94">
        <f t="shared" ref="K8:K32" si="2">ROUND(J8*0.2359,2)</f>
        <v>196.75</v>
      </c>
      <c r="L8" s="94">
        <f t="shared" ref="L8:L32" si="3">J8+K8</f>
        <v>1030.77</v>
      </c>
    </row>
    <row r="9" spans="1:12" ht="66">
      <c r="A9" s="96">
        <v>2</v>
      </c>
      <c r="B9" s="90" t="s">
        <v>169</v>
      </c>
      <c r="C9" s="90" t="s">
        <v>232</v>
      </c>
      <c r="D9" s="90" t="s">
        <v>77</v>
      </c>
      <c r="E9" s="91" t="s">
        <v>179</v>
      </c>
      <c r="F9" s="92">
        <v>0.15000000000000002</v>
      </c>
      <c r="G9" s="93">
        <v>1850</v>
      </c>
      <c r="H9" s="94">
        <v>120</v>
      </c>
      <c r="I9" s="95">
        <f t="shared" ref="I9:I32" si="4">ROUND(G9/184,3)</f>
        <v>10.054</v>
      </c>
      <c r="J9" s="94">
        <f t="shared" si="1"/>
        <v>180.97</v>
      </c>
      <c r="K9" s="94">
        <f t="shared" si="2"/>
        <v>42.69</v>
      </c>
      <c r="L9" s="94">
        <f t="shared" si="3"/>
        <v>223.66</v>
      </c>
    </row>
    <row r="10" spans="1:12" ht="52.8">
      <c r="A10" s="96">
        <v>3</v>
      </c>
      <c r="B10" s="90" t="s">
        <v>169</v>
      </c>
      <c r="C10" s="90" t="s">
        <v>360</v>
      </c>
      <c r="D10" s="90" t="s">
        <v>361</v>
      </c>
      <c r="E10" s="91" t="s">
        <v>362</v>
      </c>
      <c r="F10" s="92">
        <v>0.1</v>
      </c>
      <c r="G10" s="93">
        <v>2080</v>
      </c>
      <c r="H10" s="94">
        <v>48</v>
      </c>
      <c r="I10" s="95">
        <f t="shared" si="4"/>
        <v>11.304</v>
      </c>
      <c r="J10" s="94">
        <f t="shared" si="1"/>
        <v>54.26</v>
      </c>
      <c r="K10" s="94">
        <f t="shared" si="2"/>
        <v>12.8</v>
      </c>
      <c r="L10" s="94">
        <f t="shared" si="3"/>
        <v>67.06</v>
      </c>
    </row>
    <row r="11" spans="1:12" ht="52.8">
      <c r="A11" s="96">
        <v>4</v>
      </c>
      <c r="B11" s="90" t="s">
        <v>169</v>
      </c>
      <c r="C11" s="90" t="s">
        <v>360</v>
      </c>
      <c r="D11" s="90" t="s">
        <v>361</v>
      </c>
      <c r="E11" s="91" t="s">
        <v>362</v>
      </c>
      <c r="F11" s="92">
        <v>0.22</v>
      </c>
      <c r="G11" s="93">
        <v>2080</v>
      </c>
      <c r="H11" s="94">
        <v>136</v>
      </c>
      <c r="I11" s="95">
        <f t="shared" si="4"/>
        <v>11.304</v>
      </c>
      <c r="J11" s="94">
        <f t="shared" si="1"/>
        <v>338.22</v>
      </c>
      <c r="K11" s="94">
        <f t="shared" si="2"/>
        <v>79.790000000000006</v>
      </c>
      <c r="L11" s="94">
        <f t="shared" si="3"/>
        <v>418.01000000000005</v>
      </c>
    </row>
    <row r="12" spans="1:12" ht="52.8">
      <c r="A12" s="96">
        <v>5</v>
      </c>
      <c r="B12" s="90" t="s">
        <v>169</v>
      </c>
      <c r="C12" s="90" t="s">
        <v>360</v>
      </c>
      <c r="D12" s="90" t="s">
        <v>174</v>
      </c>
      <c r="E12" s="91" t="s">
        <v>363</v>
      </c>
      <c r="F12" s="92">
        <v>0.22</v>
      </c>
      <c r="G12" s="93">
        <v>2170</v>
      </c>
      <c r="H12" s="94">
        <v>184</v>
      </c>
      <c r="I12" s="95">
        <f t="shared" si="4"/>
        <v>11.792999999999999</v>
      </c>
      <c r="J12" s="94">
        <f t="shared" si="1"/>
        <v>477.38</v>
      </c>
      <c r="K12" s="94">
        <f t="shared" si="2"/>
        <v>112.61</v>
      </c>
      <c r="L12" s="94">
        <f t="shared" si="3"/>
        <v>589.99</v>
      </c>
    </row>
    <row r="13" spans="1:12" ht="66">
      <c r="A13" s="96">
        <v>6</v>
      </c>
      <c r="B13" s="90" t="s">
        <v>169</v>
      </c>
      <c r="C13" s="90" t="s">
        <v>231</v>
      </c>
      <c r="D13" s="90" t="s">
        <v>200</v>
      </c>
      <c r="E13" s="91" t="s">
        <v>364</v>
      </c>
      <c r="F13" s="92">
        <v>0.15</v>
      </c>
      <c r="G13" s="93">
        <v>1905</v>
      </c>
      <c r="H13" s="94">
        <v>72</v>
      </c>
      <c r="I13" s="95">
        <f>ROUND(G13/184,3)</f>
        <v>10.353</v>
      </c>
      <c r="J13" s="94">
        <f t="shared" si="1"/>
        <v>111.81</v>
      </c>
      <c r="K13" s="94">
        <f t="shared" si="2"/>
        <v>26.38</v>
      </c>
      <c r="L13" s="94">
        <f t="shared" si="3"/>
        <v>138.19</v>
      </c>
    </row>
    <row r="14" spans="1:12" ht="66">
      <c r="A14" s="96">
        <v>7</v>
      </c>
      <c r="B14" s="90" t="s">
        <v>169</v>
      </c>
      <c r="C14" s="90" t="s">
        <v>231</v>
      </c>
      <c r="D14" s="90" t="s">
        <v>200</v>
      </c>
      <c r="E14" s="91" t="s">
        <v>364</v>
      </c>
      <c r="F14" s="92">
        <v>0.19</v>
      </c>
      <c r="G14" s="93">
        <v>1905</v>
      </c>
      <c r="H14" s="94">
        <v>80</v>
      </c>
      <c r="I14" s="95">
        <f>ROUND(G14/184,3)</f>
        <v>10.353</v>
      </c>
      <c r="J14" s="94">
        <f t="shared" si="1"/>
        <v>157.37</v>
      </c>
      <c r="K14" s="94">
        <f t="shared" si="2"/>
        <v>37.119999999999997</v>
      </c>
      <c r="L14" s="94">
        <f t="shared" si="3"/>
        <v>194.49</v>
      </c>
    </row>
    <row r="15" spans="1:12" ht="52.8">
      <c r="A15" s="96">
        <v>8</v>
      </c>
      <c r="B15" s="96" t="s">
        <v>20</v>
      </c>
      <c r="C15" s="96" t="s">
        <v>365</v>
      </c>
      <c r="D15" s="96" t="s">
        <v>366</v>
      </c>
      <c r="E15" s="91" t="s">
        <v>367</v>
      </c>
      <c r="F15" s="92">
        <v>0.2</v>
      </c>
      <c r="G15" s="93">
        <v>2300</v>
      </c>
      <c r="H15" s="94">
        <v>88</v>
      </c>
      <c r="I15" s="95">
        <f t="shared" si="4"/>
        <v>12.5</v>
      </c>
      <c r="J15" s="94">
        <f t="shared" si="1"/>
        <v>220</v>
      </c>
      <c r="K15" s="94">
        <f t="shared" si="2"/>
        <v>51.9</v>
      </c>
      <c r="L15" s="94">
        <f t="shared" si="3"/>
        <v>271.89999999999998</v>
      </c>
    </row>
    <row r="16" spans="1:12" ht="52.8">
      <c r="A16" s="96">
        <v>9</v>
      </c>
      <c r="B16" s="96" t="s">
        <v>20</v>
      </c>
      <c r="C16" s="96" t="s">
        <v>365</v>
      </c>
      <c r="D16" s="96" t="s">
        <v>366</v>
      </c>
      <c r="E16" s="91" t="s">
        <v>367</v>
      </c>
      <c r="F16" s="92">
        <v>0.1</v>
      </c>
      <c r="G16" s="93">
        <v>2300</v>
      </c>
      <c r="H16" s="94">
        <v>16</v>
      </c>
      <c r="I16" s="95">
        <f t="shared" si="4"/>
        <v>12.5</v>
      </c>
      <c r="J16" s="94">
        <f t="shared" si="1"/>
        <v>20</v>
      </c>
      <c r="K16" s="94">
        <f t="shared" si="2"/>
        <v>4.72</v>
      </c>
      <c r="L16" s="94">
        <f t="shared" si="3"/>
        <v>24.72</v>
      </c>
    </row>
    <row r="17" spans="1:12" ht="52.8">
      <c r="A17" s="96">
        <v>10</v>
      </c>
      <c r="B17" s="96" t="s">
        <v>20</v>
      </c>
      <c r="C17" s="96" t="s">
        <v>365</v>
      </c>
      <c r="D17" s="96" t="s">
        <v>366</v>
      </c>
      <c r="E17" s="91" t="s">
        <v>367</v>
      </c>
      <c r="F17" s="92">
        <v>0.2</v>
      </c>
      <c r="G17" s="93">
        <v>2300</v>
      </c>
      <c r="H17" s="94">
        <v>32</v>
      </c>
      <c r="I17" s="95">
        <f t="shared" si="4"/>
        <v>12.5</v>
      </c>
      <c r="J17" s="94">
        <f t="shared" si="1"/>
        <v>80</v>
      </c>
      <c r="K17" s="94">
        <f t="shared" si="2"/>
        <v>18.87</v>
      </c>
      <c r="L17" s="94">
        <f t="shared" si="3"/>
        <v>98.87</v>
      </c>
    </row>
    <row r="18" spans="1:12" ht="52.8">
      <c r="A18" s="96">
        <v>11</v>
      </c>
      <c r="B18" s="96" t="s">
        <v>20</v>
      </c>
      <c r="C18" s="96" t="s">
        <v>365</v>
      </c>
      <c r="D18" s="96" t="s">
        <v>366</v>
      </c>
      <c r="E18" s="91" t="s">
        <v>367</v>
      </c>
      <c r="F18" s="92">
        <v>0.1</v>
      </c>
      <c r="G18" s="93">
        <v>2300</v>
      </c>
      <c r="H18" s="94">
        <v>8</v>
      </c>
      <c r="I18" s="95">
        <f t="shared" si="4"/>
        <v>12.5</v>
      </c>
      <c r="J18" s="94">
        <f t="shared" si="1"/>
        <v>10</v>
      </c>
      <c r="K18" s="94">
        <f t="shared" si="2"/>
        <v>2.36</v>
      </c>
      <c r="L18" s="94">
        <f t="shared" si="3"/>
        <v>12.36</v>
      </c>
    </row>
    <row r="19" spans="1:12" ht="52.8">
      <c r="A19" s="96">
        <v>12</v>
      </c>
      <c r="B19" s="96" t="s">
        <v>20</v>
      </c>
      <c r="C19" s="96" t="s">
        <v>365</v>
      </c>
      <c r="D19" s="96" t="s">
        <v>366</v>
      </c>
      <c r="E19" s="91" t="s">
        <v>367</v>
      </c>
      <c r="F19" s="92">
        <v>0.2</v>
      </c>
      <c r="G19" s="93">
        <v>2300</v>
      </c>
      <c r="H19" s="94">
        <v>40</v>
      </c>
      <c r="I19" s="95">
        <f t="shared" si="4"/>
        <v>12.5</v>
      </c>
      <c r="J19" s="94">
        <f t="shared" si="1"/>
        <v>100</v>
      </c>
      <c r="K19" s="94">
        <f t="shared" si="2"/>
        <v>23.59</v>
      </c>
      <c r="L19" s="94">
        <f t="shared" si="3"/>
        <v>123.59</v>
      </c>
    </row>
    <row r="20" spans="1:12" ht="52.8">
      <c r="A20" s="96">
        <v>13</v>
      </c>
      <c r="B20" s="90" t="s">
        <v>20</v>
      </c>
      <c r="C20" s="90" t="s">
        <v>95</v>
      </c>
      <c r="D20" s="90" t="s">
        <v>200</v>
      </c>
      <c r="E20" s="91" t="s">
        <v>107</v>
      </c>
      <c r="F20" s="92">
        <v>0.18000000000000002</v>
      </c>
      <c r="G20" s="93">
        <v>2065</v>
      </c>
      <c r="H20" s="94">
        <v>184</v>
      </c>
      <c r="I20" s="95">
        <f t="shared" si="4"/>
        <v>11.223000000000001</v>
      </c>
      <c r="J20" s="94">
        <f t="shared" si="1"/>
        <v>371.71</v>
      </c>
      <c r="K20" s="94">
        <f t="shared" si="2"/>
        <v>87.69</v>
      </c>
      <c r="L20" s="94">
        <f t="shared" si="3"/>
        <v>459.4</v>
      </c>
    </row>
    <row r="21" spans="1:12" ht="26.4">
      <c r="A21" s="96">
        <v>14</v>
      </c>
      <c r="B21" s="90" t="s">
        <v>143</v>
      </c>
      <c r="C21" s="90" t="s">
        <v>368</v>
      </c>
      <c r="D21" s="90" t="s">
        <v>358</v>
      </c>
      <c r="E21" s="91" t="s">
        <v>369</v>
      </c>
      <c r="F21" s="92">
        <v>0.2</v>
      </c>
      <c r="G21" s="93">
        <v>2780</v>
      </c>
      <c r="H21" s="94">
        <v>48</v>
      </c>
      <c r="I21" s="95">
        <f t="shared" si="4"/>
        <v>15.109</v>
      </c>
      <c r="J21" s="94">
        <f t="shared" si="1"/>
        <v>145.05000000000001</v>
      </c>
      <c r="K21" s="94">
        <f t="shared" si="2"/>
        <v>34.22</v>
      </c>
      <c r="L21" s="94">
        <f t="shared" si="3"/>
        <v>179.27</v>
      </c>
    </row>
    <row r="22" spans="1:12" ht="26.4">
      <c r="A22" s="96">
        <v>15</v>
      </c>
      <c r="B22" s="90" t="s">
        <v>143</v>
      </c>
      <c r="C22" s="90" t="s">
        <v>368</v>
      </c>
      <c r="D22" s="90" t="s">
        <v>358</v>
      </c>
      <c r="E22" s="91" t="s">
        <v>369</v>
      </c>
      <c r="F22" s="92">
        <v>0.1</v>
      </c>
      <c r="G22" s="93">
        <v>2780</v>
      </c>
      <c r="H22" s="94">
        <v>16</v>
      </c>
      <c r="I22" s="95">
        <f t="shared" si="4"/>
        <v>15.109</v>
      </c>
      <c r="J22" s="94">
        <f t="shared" si="1"/>
        <v>24.17</v>
      </c>
      <c r="K22" s="94">
        <f t="shared" si="2"/>
        <v>5.7</v>
      </c>
      <c r="L22" s="94">
        <f t="shared" si="3"/>
        <v>29.87</v>
      </c>
    </row>
    <row r="23" spans="1:12" ht="26.4">
      <c r="A23" s="96">
        <v>16</v>
      </c>
      <c r="B23" s="90" t="s">
        <v>143</v>
      </c>
      <c r="C23" s="90" t="s">
        <v>368</v>
      </c>
      <c r="D23" s="90" t="s">
        <v>358</v>
      </c>
      <c r="E23" s="91" t="s">
        <v>369</v>
      </c>
      <c r="F23" s="92">
        <v>0.2</v>
      </c>
      <c r="G23" s="93">
        <v>2780</v>
      </c>
      <c r="H23" s="94">
        <v>8</v>
      </c>
      <c r="I23" s="95">
        <f t="shared" si="4"/>
        <v>15.109</v>
      </c>
      <c r="J23" s="94">
        <f t="shared" si="1"/>
        <v>24.17</v>
      </c>
      <c r="K23" s="94">
        <f t="shared" si="2"/>
        <v>5.7</v>
      </c>
      <c r="L23" s="94">
        <f t="shared" si="3"/>
        <v>29.87</v>
      </c>
    </row>
    <row r="24" spans="1:12" ht="26.4">
      <c r="A24" s="96">
        <v>17</v>
      </c>
      <c r="B24" s="90" t="s">
        <v>143</v>
      </c>
      <c r="C24" s="90" t="s">
        <v>368</v>
      </c>
      <c r="D24" s="90" t="s">
        <v>358</v>
      </c>
      <c r="E24" s="91" t="s">
        <v>369</v>
      </c>
      <c r="F24" s="92">
        <v>0.13</v>
      </c>
      <c r="G24" s="93">
        <v>2780</v>
      </c>
      <c r="H24" s="94">
        <v>16</v>
      </c>
      <c r="I24" s="95">
        <f t="shared" si="4"/>
        <v>15.109</v>
      </c>
      <c r="J24" s="94">
        <f t="shared" si="1"/>
        <v>31.43</v>
      </c>
      <c r="K24" s="94">
        <f t="shared" si="2"/>
        <v>7.41</v>
      </c>
      <c r="L24" s="94">
        <f t="shared" si="3"/>
        <v>38.840000000000003</v>
      </c>
    </row>
    <row r="25" spans="1:12" ht="66">
      <c r="A25" s="96">
        <v>18</v>
      </c>
      <c r="B25" s="90" t="s">
        <v>370</v>
      </c>
      <c r="C25" s="90" t="s">
        <v>371</v>
      </c>
      <c r="D25" s="90" t="s">
        <v>77</v>
      </c>
      <c r="E25" s="97" t="s">
        <v>372</v>
      </c>
      <c r="F25" s="92">
        <v>0.04</v>
      </c>
      <c r="G25" s="93">
        <v>1365</v>
      </c>
      <c r="H25" s="94">
        <v>64</v>
      </c>
      <c r="I25" s="95">
        <f t="shared" si="4"/>
        <v>7.4180000000000001</v>
      </c>
      <c r="J25" s="94">
        <f t="shared" si="1"/>
        <v>18.989999999999998</v>
      </c>
      <c r="K25" s="94">
        <f t="shared" si="2"/>
        <v>4.4800000000000004</v>
      </c>
      <c r="L25" s="94">
        <f t="shared" si="3"/>
        <v>23.47</v>
      </c>
    </row>
    <row r="26" spans="1:12" ht="66">
      <c r="A26" s="96">
        <v>19</v>
      </c>
      <c r="B26" s="90" t="s">
        <v>370</v>
      </c>
      <c r="C26" s="90" t="s">
        <v>371</v>
      </c>
      <c r="D26" s="90" t="s">
        <v>77</v>
      </c>
      <c r="E26" s="97" t="s">
        <v>372</v>
      </c>
      <c r="F26" s="92">
        <v>0.03</v>
      </c>
      <c r="G26" s="93">
        <v>1365</v>
      </c>
      <c r="H26" s="94">
        <v>32</v>
      </c>
      <c r="I26" s="95">
        <f t="shared" si="4"/>
        <v>7.4180000000000001</v>
      </c>
      <c r="J26" s="94">
        <f t="shared" si="1"/>
        <v>7.12</v>
      </c>
      <c r="K26" s="94">
        <f t="shared" si="2"/>
        <v>1.68</v>
      </c>
      <c r="L26" s="94">
        <f t="shared" si="3"/>
        <v>8.8000000000000007</v>
      </c>
    </row>
    <row r="27" spans="1:12" ht="66">
      <c r="A27" s="96">
        <v>20</v>
      </c>
      <c r="B27" s="90" t="s">
        <v>370</v>
      </c>
      <c r="C27" s="90" t="s">
        <v>371</v>
      </c>
      <c r="D27" s="90" t="s">
        <v>77</v>
      </c>
      <c r="E27" s="97" t="s">
        <v>372</v>
      </c>
      <c r="F27" s="92">
        <v>0.03</v>
      </c>
      <c r="G27" s="93">
        <v>1365</v>
      </c>
      <c r="H27" s="94">
        <v>32</v>
      </c>
      <c r="I27" s="95">
        <f t="shared" si="4"/>
        <v>7.4180000000000001</v>
      </c>
      <c r="J27" s="94">
        <f t="shared" si="1"/>
        <v>7.12</v>
      </c>
      <c r="K27" s="94">
        <f t="shared" si="2"/>
        <v>1.68</v>
      </c>
      <c r="L27" s="94">
        <f t="shared" si="3"/>
        <v>8.8000000000000007</v>
      </c>
    </row>
    <row r="28" spans="1:12" ht="66">
      <c r="A28" s="96">
        <v>21</v>
      </c>
      <c r="B28" s="90" t="s">
        <v>370</v>
      </c>
      <c r="C28" s="90" t="s">
        <v>371</v>
      </c>
      <c r="D28" s="90" t="s">
        <v>77</v>
      </c>
      <c r="E28" s="97" t="s">
        <v>373</v>
      </c>
      <c r="F28" s="92">
        <v>6.9999999999999993E-2</v>
      </c>
      <c r="G28" s="93">
        <v>1325</v>
      </c>
      <c r="H28" s="94">
        <v>184</v>
      </c>
      <c r="I28" s="95">
        <f t="shared" si="4"/>
        <v>7.2009999999999996</v>
      </c>
      <c r="J28" s="94">
        <f t="shared" si="1"/>
        <v>92.75</v>
      </c>
      <c r="K28" s="94">
        <f t="shared" si="2"/>
        <v>21.88</v>
      </c>
      <c r="L28" s="94">
        <f t="shared" si="3"/>
        <v>114.63</v>
      </c>
    </row>
    <row r="29" spans="1:12" ht="66">
      <c r="A29" s="96">
        <v>22</v>
      </c>
      <c r="B29" s="90" t="s">
        <v>370</v>
      </c>
      <c r="C29" s="90" t="s">
        <v>371</v>
      </c>
      <c r="D29" s="90" t="s">
        <v>77</v>
      </c>
      <c r="E29" s="97" t="s">
        <v>374</v>
      </c>
      <c r="F29" s="92">
        <v>0.11</v>
      </c>
      <c r="G29" s="93">
        <v>1345</v>
      </c>
      <c r="H29" s="94">
        <v>184</v>
      </c>
      <c r="I29" s="95">
        <f t="shared" si="4"/>
        <v>7.31</v>
      </c>
      <c r="J29" s="94">
        <f t="shared" si="1"/>
        <v>147.94999999999999</v>
      </c>
      <c r="K29" s="94">
        <f t="shared" si="2"/>
        <v>34.9</v>
      </c>
      <c r="L29" s="94">
        <f t="shared" si="3"/>
        <v>182.85</v>
      </c>
    </row>
    <row r="30" spans="1:12" ht="66">
      <c r="A30" s="96">
        <v>23</v>
      </c>
      <c r="B30" s="90" t="s">
        <v>370</v>
      </c>
      <c r="C30" s="90" t="s">
        <v>371</v>
      </c>
      <c r="D30" s="90" t="s">
        <v>77</v>
      </c>
      <c r="E30" s="97" t="s">
        <v>375</v>
      </c>
      <c r="F30" s="92">
        <v>0.04</v>
      </c>
      <c r="G30" s="93">
        <v>1365</v>
      </c>
      <c r="H30" s="94">
        <v>104</v>
      </c>
      <c r="I30" s="95">
        <f t="shared" si="4"/>
        <v>7.4180000000000001</v>
      </c>
      <c r="J30" s="94">
        <f t="shared" si="1"/>
        <v>30.86</v>
      </c>
      <c r="K30" s="94">
        <f t="shared" si="2"/>
        <v>7.28</v>
      </c>
      <c r="L30" s="94">
        <f t="shared" si="3"/>
        <v>38.14</v>
      </c>
    </row>
    <row r="31" spans="1:12" ht="66">
      <c r="A31" s="96">
        <v>24</v>
      </c>
      <c r="B31" s="90" t="s">
        <v>370</v>
      </c>
      <c r="C31" s="90" t="s">
        <v>371</v>
      </c>
      <c r="D31" s="90" t="s">
        <v>77</v>
      </c>
      <c r="E31" s="97" t="s">
        <v>376</v>
      </c>
      <c r="F31" s="92">
        <v>0.08</v>
      </c>
      <c r="G31" s="93">
        <v>1365</v>
      </c>
      <c r="H31" s="94">
        <v>184</v>
      </c>
      <c r="I31" s="95">
        <f t="shared" si="4"/>
        <v>7.4180000000000001</v>
      </c>
      <c r="J31" s="94">
        <f t="shared" si="1"/>
        <v>109.19</v>
      </c>
      <c r="K31" s="94">
        <f t="shared" si="2"/>
        <v>25.76</v>
      </c>
      <c r="L31" s="94">
        <f t="shared" si="3"/>
        <v>134.94999999999999</v>
      </c>
    </row>
    <row r="32" spans="1:12" ht="66">
      <c r="A32" s="96">
        <v>25</v>
      </c>
      <c r="B32" s="90" t="s">
        <v>370</v>
      </c>
      <c r="C32" s="90" t="s">
        <v>371</v>
      </c>
      <c r="D32" s="90" t="s">
        <v>77</v>
      </c>
      <c r="E32" s="97" t="s">
        <v>377</v>
      </c>
      <c r="F32" s="92">
        <v>9.9999999999999992E-2</v>
      </c>
      <c r="G32" s="93">
        <v>1325</v>
      </c>
      <c r="H32" s="94">
        <v>184</v>
      </c>
      <c r="I32" s="95">
        <f t="shared" si="4"/>
        <v>7.2009999999999996</v>
      </c>
      <c r="J32" s="94">
        <f t="shared" si="1"/>
        <v>132.5</v>
      </c>
      <c r="K32" s="94">
        <f t="shared" si="2"/>
        <v>31.26</v>
      </c>
      <c r="L32" s="94">
        <f t="shared" si="3"/>
        <v>163.76</v>
      </c>
    </row>
  </sheetData>
  <mergeCells count="1">
    <mergeCell ref="A4:L4"/>
  </mergeCells>
  <conditionalFormatting sqref="E6:E7">
    <cfRule type="duplicateValues" dxfId="0" priority="1"/>
  </conditionalFormatting>
  <pageMargins left="0.7" right="0.7" top="0.75" bottom="0.75" header="0.3" footer="0.3"/>
  <pageSetup paperSize="9" scale="65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VRS mar</vt:lpstr>
      <vt:lpstr>1.tabula</vt:lpstr>
      <vt:lpstr>2.tabula</vt:lpstr>
      <vt:lpstr>3.tabula</vt:lpstr>
      <vt:lpstr>'3.tabula'!Print_Area</vt:lpstr>
      <vt:lpstr>'1.tabula'!Print_Titles</vt:lpstr>
      <vt:lpstr>'2.tabula'!Print_Titles</vt:lpstr>
      <vt:lpstr>'3.tabula'!Print_Titles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8.pielikums anotācijai</dc:title>
  <dc:creator>Inga Ošiņa</dc:creator>
  <dc:description>67219608, inga.osina@iem.gov.lv</dc:description>
  <cp:lastModifiedBy>Inga Ošiņa</cp:lastModifiedBy>
  <cp:lastPrinted>2023-04-27T05:59:22Z</cp:lastPrinted>
  <dcterms:created xsi:type="dcterms:W3CDTF">2021-01-19T10:53:51Z</dcterms:created>
  <dcterms:modified xsi:type="dcterms:W3CDTF">2023-06-20T11:34:22Z</dcterms:modified>
</cp:coreProperties>
</file>