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8"/>
  <workbookPr/>
  <mc:AlternateContent xmlns:mc="http://schemas.openxmlformats.org/markup-compatibility/2006">
    <mc:Choice Requires="x15">
      <x15ac:absPath xmlns:x15ac="http://schemas.microsoft.com/office/spreadsheetml/2010/11/ac" url="C:\Users\inga.osina\Desktop\LNG PIEPRASĪJUMI\Robežapsardze_ārkārtējā situācija_Baltkrievija\2023\Apro robeža_2023_jan_apr\LNG\"/>
    </mc:Choice>
  </mc:AlternateContent>
  <xr:revisionPtr revIDLastSave="0" documentId="13_ncr:1_{F299A096-3DBB-4CF2-A49C-755DCA879FCD}" xr6:coauthVersionLast="36" xr6:coauthVersionMax="36" xr10:uidLastSave="{00000000-0000-0000-0000-000000000000}"/>
  <bookViews>
    <workbookView xWindow="0" yWindow="0" windowWidth="23040" windowHeight="8448" xr2:uid="{00000000-000D-0000-FFFF-FFFF00000000}"/>
  </bookViews>
  <sheets>
    <sheet name="VRS jan" sheetId="29" r:id="rId1"/>
    <sheet name="1.tabula" sheetId="30" r:id="rId2"/>
    <sheet name="2.tabula" sheetId="31" r:id="rId3"/>
    <sheet name="3.tabula" sheetId="25" r:id="rId4"/>
  </sheets>
  <definedNames>
    <definedName name="_xlnm.Print_Area" localSheetId="2">'2.tabula'!$A$1:$L$23</definedName>
    <definedName name="_xlnm.Print_Area" localSheetId="3">'3.tabula'!$A$1:$L$8</definedName>
    <definedName name="_xlnm.Print_Titles" localSheetId="1">'1.tabula'!$6:$6</definedName>
    <definedName name="_xlnm.Print_Titles" localSheetId="2">'2.tabula'!$6:$6</definedName>
    <definedName name="_xlnm.Print_Titles" localSheetId="3">'3.tabula'!$6:$6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3" i="31" l="1"/>
  <c r="J23" i="31" s="1"/>
  <c r="I22" i="31"/>
  <c r="J22" i="31" s="1"/>
  <c r="I21" i="31"/>
  <c r="J21" i="31" s="1"/>
  <c r="I20" i="31"/>
  <c r="J20" i="31" s="1"/>
  <c r="I19" i="31"/>
  <c r="J19" i="31" s="1"/>
  <c r="I18" i="31"/>
  <c r="J18" i="31" s="1"/>
  <c r="I17" i="31"/>
  <c r="J17" i="31" s="1"/>
  <c r="I16" i="31"/>
  <c r="J16" i="31" s="1"/>
  <c r="I15" i="31"/>
  <c r="J15" i="31" s="1"/>
  <c r="I14" i="31"/>
  <c r="J14" i="31" s="1"/>
  <c r="I13" i="31"/>
  <c r="J13" i="31" s="1"/>
  <c r="I12" i="31"/>
  <c r="J12" i="31" s="1"/>
  <c r="I11" i="31"/>
  <c r="J11" i="31" s="1"/>
  <c r="I10" i="31"/>
  <c r="J10" i="31" s="1"/>
  <c r="I9" i="31"/>
  <c r="J9" i="31" s="1"/>
  <c r="I8" i="31"/>
  <c r="J8" i="31" s="1"/>
  <c r="H7" i="31"/>
  <c r="K15" i="31" l="1"/>
  <c r="L15" i="31" s="1"/>
  <c r="K17" i="31"/>
  <c r="L17" i="31" s="1"/>
  <c r="K18" i="31"/>
  <c r="L18" i="31" s="1"/>
  <c r="K23" i="31"/>
  <c r="L23" i="31" s="1"/>
  <c r="K9" i="31"/>
  <c r="L9" i="31" s="1"/>
  <c r="K19" i="31"/>
  <c r="L19" i="31" s="1"/>
  <c r="J7" i="31"/>
  <c r="K8" i="31"/>
  <c r="K21" i="31"/>
  <c r="L21" i="31" s="1"/>
  <c r="K16" i="31"/>
  <c r="L16" i="31" s="1"/>
  <c r="L10" i="31"/>
  <c r="K10" i="31"/>
  <c r="K11" i="31"/>
  <c r="L11" i="31"/>
  <c r="K12" i="31"/>
  <c r="L12" i="31" s="1"/>
  <c r="K20" i="31"/>
  <c r="L20" i="31" s="1"/>
  <c r="K13" i="31"/>
  <c r="L13" i="31" s="1"/>
  <c r="K14" i="31"/>
  <c r="L14" i="31" s="1"/>
  <c r="K22" i="31"/>
  <c r="L22" i="31" s="1"/>
  <c r="K7" i="31" l="1"/>
  <c r="L8" i="31"/>
  <c r="L7" i="31" s="1"/>
  <c r="I334" i="30" l="1"/>
  <c r="J334" i="30" s="1"/>
  <c r="K334" i="30" s="1"/>
  <c r="I333" i="30"/>
  <c r="J333" i="30" s="1"/>
  <c r="J332" i="30"/>
  <c r="K332" i="30" s="1"/>
  <c r="I332" i="30"/>
  <c r="I331" i="30"/>
  <c r="J331" i="30" s="1"/>
  <c r="I330" i="30"/>
  <c r="J330" i="30" s="1"/>
  <c r="K329" i="30"/>
  <c r="I329" i="30"/>
  <c r="J329" i="30" s="1"/>
  <c r="I328" i="30"/>
  <c r="J328" i="30" s="1"/>
  <c r="K328" i="30" s="1"/>
  <c r="I327" i="30"/>
  <c r="J327" i="30" s="1"/>
  <c r="I326" i="30"/>
  <c r="J326" i="30" s="1"/>
  <c r="I325" i="30"/>
  <c r="J325" i="30" s="1"/>
  <c r="K325" i="30" s="1"/>
  <c r="J324" i="30"/>
  <c r="K324" i="30" s="1"/>
  <c r="I324" i="30"/>
  <c r="I323" i="30"/>
  <c r="J323" i="30" s="1"/>
  <c r="J322" i="30"/>
  <c r="I322" i="30"/>
  <c r="K321" i="30"/>
  <c r="I321" i="30"/>
  <c r="J321" i="30" s="1"/>
  <c r="K320" i="30"/>
  <c r="J320" i="30"/>
  <c r="I320" i="30"/>
  <c r="I319" i="30"/>
  <c r="J319" i="30" s="1"/>
  <c r="I318" i="30"/>
  <c r="J318" i="30" s="1"/>
  <c r="K318" i="30" s="1"/>
  <c r="I317" i="30"/>
  <c r="J317" i="30" s="1"/>
  <c r="K316" i="30"/>
  <c r="J316" i="30"/>
  <c r="I316" i="30"/>
  <c r="I315" i="30"/>
  <c r="J315" i="30" s="1"/>
  <c r="I314" i="30"/>
  <c r="J314" i="30" s="1"/>
  <c r="I313" i="30"/>
  <c r="J313" i="30" s="1"/>
  <c r="K313" i="30" s="1"/>
  <c r="I312" i="30"/>
  <c r="J312" i="30" s="1"/>
  <c r="I311" i="30"/>
  <c r="J311" i="30" s="1"/>
  <c r="J310" i="30"/>
  <c r="I310" i="30"/>
  <c r="K309" i="30"/>
  <c r="I309" i="30"/>
  <c r="J309" i="30" s="1"/>
  <c r="I308" i="30"/>
  <c r="J308" i="30" s="1"/>
  <c r="K308" i="30" s="1"/>
  <c r="I307" i="30"/>
  <c r="J307" i="30" s="1"/>
  <c r="I306" i="30"/>
  <c r="J306" i="30" s="1"/>
  <c r="K305" i="30"/>
  <c r="I305" i="30"/>
  <c r="J305" i="30" s="1"/>
  <c r="I304" i="30"/>
  <c r="J304" i="30" s="1"/>
  <c r="I303" i="30"/>
  <c r="J303" i="30" s="1"/>
  <c r="J302" i="30"/>
  <c r="I302" i="30"/>
  <c r="I301" i="30"/>
  <c r="J301" i="30" s="1"/>
  <c r="I300" i="30"/>
  <c r="J300" i="30" s="1"/>
  <c r="K300" i="30" s="1"/>
  <c r="I299" i="30"/>
  <c r="J299" i="30" s="1"/>
  <c r="I298" i="30"/>
  <c r="J298" i="30" s="1"/>
  <c r="I297" i="30"/>
  <c r="J297" i="30" s="1"/>
  <c r="K297" i="30" s="1"/>
  <c r="I296" i="30"/>
  <c r="J296" i="30" s="1"/>
  <c r="K296" i="30" s="1"/>
  <c r="I295" i="30"/>
  <c r="J295" i="30" s="1"/>
  <c r="I294" i="30"/>
  <c r="J294" i="30" s="1"/>
  <c r="I293" i="30"/>
  <c r="J293" i="30" s="1"/>
  <c r="K292" i="30"/>
  <c r="J292" i="30"/>
  <c r="I292" i="30"/>
  <c r="I291" i="30"/>
  <c r="J291" i="30" s="1"/>
  <c r="J290" i="30"/>
  <c r="I290" i="30"/>
  <c r="K289" i="30"/>
  <c r="I289" i="30"/>
  <c r="J289" i="30" s="1"/>
  <c r="J288" i="30"/>
  <c r="I288" i="30"/>
  <c r="I287" i="30"/>
  <c r="J287" i="30" s="1"/>
  <c r="I286" i="30"/>
  <c r="J286" i="30" s="1"/>
  <c r="I285" i="30"/>
  <c r="J285" i="30" s="1"/>
  <c r="I284" i="30"/>
  <c r="J284" i="30" s="1"/>
  <c r="K284" i="30" s="1"/>
  <c r="I283" i="30"/>
  <c r="J283" i="30" s="1"/>
  <c r="I282" i="30"/>
  <c r="J282" i="30" s="1"/>
  <c r="K281" i="30"/>
  <c r="I281" i="30"/>
  <c r="J281" i="30" s="1"/>
  <c r="I280" i="30"/>
  <c r="J280" i="30" s="1"/>
  <c r="K280" i="30" s="1"/>
  <c r="I279" i="30"/>
  <c r="J279" i="30" s="1"/>
  <c r="I278" i="30"/>
  <c r="J278" i="30" s="1"/>
  <c r="I277" i="30"/>
  <c r="J277" i="30" s="1"/>
  <c r="J276" i="30"/>
  <c r="K276" i="30" s="1"/>
  <c r="I276" i="30"/>
  <c r="I275" i="30"/>
  <c r="J275" i="30" s="1"/>
  <c r="J274" i="30"/>
  <c r="I274" i="30"/>
  <c r="I273" i="30"/>
  <c r="J273" i="30" s="1"/>
  <c r="K273" i="30" s="1"/>
  <c r="I272" i="30"/>
  <c r="J272" i="30" s="1"/>
  <c r="I271" i="30"/>
  <c r="J271" i="30" s="1"/>
  <c r="I270" i="30"/>
  <c r="J270" i="30" s="1"/>
  <c r="I269" i="30"/>
  <c r="J269" i="30" s="1"/>
  <c r="I268" i="30"/>
  <c r="J268" i="30" s="1"/>
  <c r="I267" i="30"/>
  <c r="J267" i="30" s="1"/>
  <c r="K267" i="30" s="1"/>
  <c r="I266" i="30"/>
  <c r="J266" i="30" s="1"/>
  <c r="K265" i="30"/>
  <c r="I265" i="30"/>
  <c r="J265" i="30" s="1"/>
  <c r="I264" i="30"/>
  <c r="J264" i="30" s="1"/>
  <c r="I263" i="30"/>
  <c r="J263" i="30" s="1"/>
  <c r="J262" i="30"/>
  <c r="I262" i="30"/>
  <c r="I261" i="30"/>
  <c r="J261" i="30" s="1"/>
  <c r="I260" i="30"/>
  <c r="J260" i="30" s="1"/>
  <c r="K260" i="30" s="1"/>
  <c r="I259" i="30"/>
  <c r="J259" i="30" s="1"/>
  <c r="J258" i="30"/>
  <c r="I258" i="30"/>
  <c r="I257" i="30"/>
  <c r="J257" i="30" s="1"/>
  <c r="K257" i="30" s="1"/>
  <c r="I256" i="30"/>
  <c r="J256" i="30" s="1"/>
  <c r="I255" i="30"/>
  <c r="J255" i="30" s="1"/>
  <c r="J254" i="30"/>
  <c r="I254" i="30"/>
  <c r="I253" i="30"/>
  <c r="J253" i="30" s="1"/>
  <c r="I252" i="30"/>
  <c r="J252" i="30" s="1"/>
  <c r="I251" i="30"/>
  <c r="J251" i="30" s="1"/>
  <c r="K251" i="30" s="1"/>
  <c r="I250" i="30"/>
  <c r="J250" i="30" s="1"/>
  <c r="I249" i="30"/>
  <c r="J249" i="30" s="1"/>
  <c r="K249" i="30" s="1"/>
  <c r="I248" i="30"/>
  <c r="J248" i="30" s="1"/>
  <c r="I247" i="30"/>
  <c r="J247" i="30" s="1"/>
  <c r="J246" i="30"/>
  <c r="I246" i="30"/>
  <c r="I245" i="30"/>
  <c r="J245" i="30" s="1"/>
  <c r="I244" i="30"/>
  <c r="J244" i="30" s="1"/>
  <c r="I243" i="30"/>
  <c r="J243" i="30" s="1"/>
  <c r="J242" i="30"/>
  <c r="I242" i="30"/>
  <c r="K241" i="30"/>
  <c r="I241" i="30"/>
  <c r="J241" i="30" s="1"/>
  <c r="I240" i="30"/>
  <c r="J240" i="30" s="1"/>
  <c r="I239" i="30"/>
  <c r="J239" i="30" s="1"/>
  <c r="J238" i="30"/>
  <c r="I238" i="30"/>
  <c r="I237" i="30"/>
  <c r="J237" i="30" s="1"/>
  <c r="I236" i="30"/>
  <c r="J236" i="30" s="1"/>
  <c r="K235" i="30"/>
  <c r="I235" i="30"/>
  <c r="J235" i="30" s="1"/>
  <c r="I234" i="30"/>
  <c r="J234" i="30" s="1"/>
  <c r="I233" i="30"/>
  <c r="J233" i="30" s="1"/>
  <c r="K233" i="30" s="1"/>
  <c r="I232" i="30"/>
  <c r="J232" i="30" s="1"/>
  <c r="I231" i="30"/>
  <c r="J231" i="30" s="1"/>
  <c r="I230" i="30"/>
  <c r="J230" i="30" s="1"/>
  <c r="K229" i="30"/>
  <c r="I229" i="30"/>
  <c r="J229" i="30" s="1"/>
  <c r="I228" i="30"/>
  <c r="J228" i="30" s="1"/>
  <c r="K228" i="30" s="1"/>
  <c r="I227" i="30"/>
  <c r="J227" i="30" s="1"/>
  <c r="J226" i="30"/>
  <c r="I226" i="30"/>
  <c r="K225" i="30"/>
  <c r="I225" i="30"/>
  <c r="J225" i="30" s="1"/>
  <c r="I224" i="30"/>
  <c r="J224" i="30" s="1"/>
  <c r="I223" i="30"/>
  <c r="J223" i="30" s="1"/>
  <c r="J222" i="30"/>
  <c r="I222" i="30"/>
  <c r="I221" i="30"/>
  <c r="J221" i="30" s="1"/>
  <c r="I220" i="30"/>
  <c r="J220" i="30" s="1"/>
  <c r="K219" i="30"/>
  <c r="I219" i="30"/>
  <c r="J219" i="30" s="1"/>
  <c r="I218" i="30"/>
  <c r="J218" i="30" s="1"/>
  <c r="I217" i="30"/>
  <c r="J217" i="30" s="1"/>
  <c r="K217" i="30" s="1"/>
  <c r="I216" i="30"/>
  <c r="J216" i="30" s="1"/>
  <c r="I215" i="30"/>
  <c r="J215" i="30" s="1"/>
  <c r="I214" i="30"/>
  <c r="J214" i="30" s="1"/>
  <c r="I213" i="30"/>
  <c r="J213" i="30" s="1"/>
  <c r="I212" i="30"/>
  <c r="J212" i="30" s="1"/>
  <c r="I211" i="30"/>
  <c r="J211" i="30" s="1"/>
  <c r="J210" i="30"/>
  <c r="I210" i="30"/>
  <c r="K209" i="30"/>
  <c r="I209" i="30"/>
  <c r="J209" i="30" s="1"/>
  <c r="I208" i="30"/>
  <c r="J208" i="30" s="1"/>
  <c r="I207" i="30"/>
  <c r="J207" i="30" s="1"/>
  <c r="J206" i="30"/>
  <c r="I206" i="30"/>
  <c r="I205" i="30"/>
  <c r="J205" i="30" s="1"/>
  <c r="I204" i="30"/>
  <c r="J204" i="30" s="1"/>
  <c r="K203" i="30"/>
  <c r="I203" i="30"/>
  <c r="J203" i="30" s="1"/>
  <c r="I202" i="30"/>
  <c r="J202" i="30" s="1"/>
  <c r="K201" i="30"/>
  <c r="I201" i="30"/>
  <c r="J201" i="30" s="1"/>
  <c r="I200" i="30"/>
  <c r="J200" i="30" s="1"/>
  <c r="I199" i="30"/>
  <c r="J199" i="30" s="1"/>
  <c r="I198" i="30"/>
  <c r="J198" i="30" s="1"/>
  <c r="I197" i="30"/>
  <c r="J197" i="30" s="1"/>
  <c r="K196" i="30"/>
  <c r="I196" i="30"/>
  <c r="J196" i="30" s="1"/>
  <c r="I195" i="30"/>
  <c r="J195" i="30" s="1"/>
  <c r="I194" i="30"/>
  <c r="J194" i="30" s="1"/>
  <c r="I193" i="30"/>
  <c r="J193" i="30" s="1"/>
  <c r="K193" i="30" s="1"/>
  <c r="I192" i="30"/>
  <c r="J192" i="30" s="1"/>
  <c r="I191" i="30"/>
  <c r="J191" i="30" s="1"/>
  <c r="J190" i="30"/>
  <c r="I190" i="30"/>
  <c r="I189" i="30"/>
  <c r="J189" i="30" s="1"/>
  <c r="I188" i="30"/>
  <c r="J188" i="30" s="1"/>
  <c r="I187" i="30"/>
  <c r="J187" i="30" s="1"/>
  <c r="K187" i="30" s="1"/>
  <c r="I186" i="30"/>
  <c r="J186" i="30" s="1"/>
  <c r="K185" i="30"/>
  <c r="I185" i="30"/>
  <c r="J185" i="30" s="1"/>
  <c r="I184" i="30"/>
  <c r="J184" i="30" s="1"/>
  <c r="I183" i="30"/>
  <c r="J183" i="30" s="1"/>
  <c r="J182" i="30"/>
  <c r="I182" i="30"/>
  <c r="I181" i="30"/>
  <c r="J181" i="30" s="1"/>
  <c r="I180" i="30"/>
  <c r="J180" i="30" s="1"/>
  <c r="K180" i="30" s="1"/>
  <c r="I179" i="30"/>
  <c r="J179" i="30" s="1"/>
  <c r="I178" i="30"/>
  <c r="J178" i="30" s="1"/>
  <c r="I177" i="30"/>
  <c r="J177" i="30" s="1"/>
  <c r="K177" i="30" s="1"/>
  <c r="I176" i="30"/>
  <c r="J176" i="30" s="1"/>
  <c r="I175" i="30"/>
  <c r="J175" i="30" s="1"/>
  <c r="I174" i="30"/>
  <c r="J174" i="30" s="1"/>
  <c r="I173" i="30"/>
  <c r="J173" i="30" s="1"/>
  <c r="I172" i="30"/>
  <c r="J172" i="30" s="1"/>
  <c r="I171" i="30"/>
  <c r="J171" i="30" s="1"/>
  <c r="K171" i="30" s="1"/>
  <c r="I170" i="30"/>
  <c r="J170" i="30" s="1"/>
  <c r="K169" i="30"/>
  <c r="I169" i="30"/>
  <c r="J169" i="30" s="1"/>
  <c r="I168" i="30"/>
  <c r="J168" i="30" s="1"/>
  <c r="I167" i="30"/>
  <c r="J167" i="30" s="1"/>
  <c r="I166" i="30"/>
  <c r="J166" i="30" s="1"/>
  <c r="K166" i="30" s="1"/>
  <c r="J165" i="30"/>
  <c r="K165" i="30" s="1"/>
  <c r="I165" i="30"/>
  <c r="I164" i="30"/>
  <c r="J164" i="30" s="1"/>
  <c r="J163" i="30"/>
  <c r="I163" i="30"/>
  <c r="I162" i="30"/>
  <c r="J162" i="30" s="1"/>
  <c r="J161" i="30"/>
  <c r="K161" i="30" s="1"/>
  <c r="L161" i="30" s="1"/>
  <c r="I161" i="30"/>
  <c r="J160" i="30"/>
  <c r="I160" i="30"/>
  <c r="J159" i="30"/>
  <c r="I159" i="30"/>
  <c r="J158" i="30"/>
  <c r="I158" i="30"/>
  <c r="I157" i="30"/>
  <c r="J157" i="30" s="1"/>
  <c r="K157" i="30" s="1"/>
  <c r="I156" i="30"/>
  <c r="J156" i="30" s="1"/>
  <c r="K155" i="30"/>
  <c r="I155" i="30"/>
  <c r="J155" i="30" s="1"/>
  <c r="I154" i="30"/>
  <c r="J154" i="30" s="1"/>
  <c r="K154" i="30" s="1"/>
  <c r="J153" i="30"/>
  <c r="K153" i="30" s="1"/>
  <c r="L153" i="30" s="1"/>
  <c r="I153" i="30"/>
  <c r="J152" i="30"/>
  <c r="I152" i="30"/>
  <c r="I151" i="30"/>
  <c r="J151" i="30" s="1"/>
  <c r="I150" i="30"/>
  <c r="J150" i="30" s="1"/>
  <c r="I149" i="30"/>
  <c r="J149" i="30" s="1"/>
  <c r="I148" i="30"/>
  <c r="J148" i="30" s="1"/>
  <c r="L147" i="30"/>
  <c r="I147" i="30"/>
  <c r="J147" i="30" s="1"/>
  <c r="K147" i="30" s="1"/>
  <c r="J146" i="30"/>
  <c r="K146" i="30" s="1"/>
  <c r="I146" i="30"/>
  <c r="I145" i="30"/>
  <c r="J145" i="30" s="1"/>
  <c r="K145" i="30" s="1"/>
  <c r="L145" i="30" s="1"/>
  <c r="I144" i="30"/>
  <c r="J144" i="30" s="1"/>
  <c r="J143" i="30"/>
  <c r="I143" i="30"/>
  <c r="J142" i="30"/>
  <c r="I142" i="30"/>
  <c r="I141" i="30"/>
  <c r="J141" i="30" s="1"/>
  <c r="K141" i="30" s="1"/>
  <c r="L141" i="30" s="1"/>
  <c r="I140" i="30"/>
  <c r="J140" i="30" s="1"/>
  <c r="I139" i="30"/>
  <c r="J139" i="30" s="1"/>
  <c r="K139" i="30" s="1"/>
  <c r="L139" i="30" s="1"/>
  <c r="J138" i="30"/>
  <c r="K138" i="30" s="1"/>
  <c r="I138" i="30"/>
  <c r="I137" i="30"/>
  <c r="J137" i="30" s="1"/>
  <c r="J136" i="30"/>
  <c r="I136" i="30"/>
  <c r="J135" i="30"/>
  <c r="I135" i="30"/>
  <c r="I134" i="30"/>
  <c r="J134" i="30" s="1"/>
  <c r="I133" i="30"/>
  <c r="J133" i="30" s="1"/>
  <c r="I132" i="30"/>
  <c r="J132" i="30" s="1"/>
  <c r="I131" i="30"/>
  <c r="J131" i="30" s="1"/>
  <c r="K131" i="30" s="1"/>
  <c r="J130" i="30"/>
  <c r="I130" i="30"/>
  <c r="I129" i="30"/>
  <c r="J129" i="30" s="1"/>
  <c r="K129" i="30" s="1"/>
  <c r="L129" i="30" s="1"/>
  <c r="J128" i="30"/>
  <c r="I128" i="30"/>
  <c r="I127" i="30"/>
  <c r="J127" i="30" s="1"/>
  <c r="I126" i="30"/>
  <c r="J126" i="30" s="1"/>
  <c r="I125" i="30"/>
  <c r="J125" i="30" s="1"/>
  <c r="K125" i="30" s="1"/>
  <c r="I124" i="30"/>
  <c r="J124" i="30" s="1"/>
  <c r="I123" i="30"/>
  <c r="J123" i="30" s="1"/>
  <c r="J122" i="30"/>
  <c r="K122" i="30" s="1"/>
  <c r="I122" i="30"/>
  <c r="I121" i="30"/>
  <c r="J121" i="30" s="1"/>
  <c r="K121" i="30" s="1"/>
  <c r="L121" i="30" s="1"/>
  <c r="J120" i="30"/>
  <c r="I120" i="30"/>
  <c r="I119" i="30"/>
  <c r="J119" i="30" s="1"/>
  <c r="I118" i="30"/>
  <c r="J118" i="30" s="1"/>
  <c r="I117" i="30"/>
  <c r="J117" i="30" s="1"/>
  <c r="I116" i="30"/>
  <c r="J116" i="30" s="1"/>
  <c r="K116" i="30" s="1"/>
  <c r="I115" i="30"/>
  <c r="J115" i="30" s="1"/>
  <c r="K115" i="30" s="1"/>
  <c r="J114" i="30"/>
  <c r="I114" i="30"/>
  <c r="J113" i="30"/>
  <c r="I113" i="30"/>
  <c r="J112" i="30"/>
  <c r="I112" i="30"/>
  <c r="J111" i="30"/>
  <c r="I111" i="30"/>
  <c r="I110" i="30"/>
  <c r="J110" i="30" s="1"/>
  <c r="I109" i="30"/>
  <c r="J109" i="30" s="1"/>
  <c r="K109" i="30" s="1"/>
  <c r="I108" i="30"/>
  <c r="J108" i="30" s="1"/>
  <c r="K107" i="30"/>
  <c r="L107" i="30" s="1"/>
  <c r="I107" i="30"/>
  <c r="J107" i="30" s="1"/>
  <c r="K106" i="30"/>
  <c r="J106" i="30"/>
  <c r="I106" i="30"/>
  <c r="J105" i="30"/>
  <c r="I105" i="30"/>
  <c r="J104" i="30"/>
  <c r="I104" i="30"/>
  <c r="J103" i="30"/>
  <c r="I103" i="30"/>
  <c r="I102" i="30"/>
  <c r="J102" i="30" s="1"/>
  <c r="I101" i="30"/>
  <c r="J101" i="30" s="1"/>
  <c r="I100" i="30"/>
  <c r="J100" i="30" s="1"/>
  <c r="I99" i="30"/>
  <c r="J99" i="30" s="1"/>
  <c r="K99" i="30" s="1"/>
  <c r="J98" i="30"/>
  <c r="I98" i="30"/>
  <c r="K97" i="30"/>
  <c r="J97" i="30"/>
  <c r="I97" i="30"/>
  <c r="I96" i="30"/>
  <c r="J96" i="30" s="1"/>
  <c r="K96" i="30" s="1"/>
  <c r="I95" i="30"/>
  <c r="J95" i="30" s="1"/>
  <c r="I94" i="30"/>
  <c r="J94" i="30" s="1"/>
  <c r="I93" i="30"/>
  <c r="J93" i="30" s="1"/>
  <c r="K93" i="30" s="1"/>
  <c r="I92" i="30"/>
  <c r="J92" i="30" s="1"/>
  <c r="I91" i="30"/>
  <c r="J91" i="30" s="1"/>
  <c r="J90" i="30"/>
  <c r="K90" i="30" s="1"/>
  <c r="I90" i="30"/>
  <c r="K89" i="30"/>
  <c r="L89" i="30" s="1"/>
  <c r="J89" i="30"/>
  <c r="I89" i="30"/>
  <c r="I88" i="30"/>
  <c r="J88" i="30" s="1"/>
  <c r="I87" i="30"/>
  <c r="J87" i="30" s="1"/>
  <c r="I86" i="30"/>
  <c r="J86" i="30" s="1"/>
  <c r="I85" i="30"/>
  <c r="J85" i="30" s="1"/>
  <c r="I84" i="30"/>
  <c r="J84" i="30" s="1"/>
  <c r="I83" i="30"/>
  <c r="J83" i="30" s="1"/>
  <c r="K83" i="30" s="1"/>
  <c r="J82" i="30"/>
  <c r="K82" i="30" s="1"/>
  <c r="I82" i="30"/>
  <c r="I81" i="30"/>
  <c r="J81" i="30" s="1"/>
  <c r="K81" i="30" s="1"/>
  <c r="I80" i="30"/>
  <c r="J80" i="30" s="1"/>
  <c r="J79" i="30"/>
  <c r="I79" i="30"/>
  <c r="J78" i="30"/>
  <c r="I78" i="30"/>
  <c r="L77" i="30"/>
  <c r="I77" i="30"/>
  <c r="J77" i="30" s="1"/>
  <c r="K77" i="30" s="1"/>
  <c r="I76" i="30"/>
  <c r="J76" i="30" s="1"/>
  <c r="I75" i="30"/>
  <c r="J75" i="30" s="1"/>
  <c r="K75" i="30" s="1"/>
  <c r="L75" i="30" s="1"/>
  <c r="L74" i="30"/>
  <c r="I74" i="30"/>
  <c r="J74" i="30" s="1"/>
  <c r="K74" i="30" s="1"/>
  <c r="I73" i="30"/>
  <c r="J73" i="30" s="1"/>
  <c r="K73" i="30" s="1"/>
  <c r="L73" i="30" s="1"/>
  <c r="I72" i="30"/>
  <c r="J72" i="30" s="1"/>
  <c r="K72" i="30" s="1"/>
  <c r="I71" i="30"/>
  <c r="J71" i="30" s="1"/>
  <c r="K71" i="30" s="1"/>
  <c r="I70" i="30"/>
  <c r="J70" i="30" s="1"/>
  <c r="K70" i="30" s="1"/>
  <c r="I69" i="30"/>
  <c r="J69" i="30" s="1"/>
  <c r="I68" i="30"/>
  <c r="J68" i="30" s="1"/>
  <c r="K68" i="30" s="1"/>
  <c r="I67" i="30"/>
  <c r="J67" i="30" s="1"/>
  <c r="K67" i="30" s="1"/>
  <c r="L67" i="30" s="1"/>
  <c r="I66" i="30"/>
  <c r="J66" i="30" s="1"/>
  <c r="K66" i="30" s="1"/>
  <c r="I65" i="30"/>
  <c r="J65" i="30" s="1"/>
  <c r="I64" i="30"/>
  <c r="J64" i="30" s="1"/>
  <c r="K64" i="30" s="1"/>
  <c r="I63" i="30"/>
  <c r="J63" i="30" s="1"/>
  <c r="L62" i="30"/>
  <c r="I62" i="30"/>
  <c r="J62" i="30" s="1"/>
  <c r="K62" i="30" s="1"/>
  <c r="I61" i="30"/>
  <c r="J61" i="30" s="1"/>
  <c r="K61" i="30" s="1"/>
  <c r="L61" i="30" s="1"/>
  <c r="I60" i="30"/>
  <c r="J60" i="30" s="1"/>
  <c r="K60" i="30" s="1"/>
  <c r="I59" i="30"/>
  <c r="J59" i="30" s="1"/>
  <c r="K59" i="30" s="1"/>
  <c r="L59" i="30" s="1"/>
  <c r="I58" i="30"/>
  <c r="J58" i="30" s="1"/>
  <c r="K58" i="30" s="1"/>
  <c r="I57" i="30"/>
  <c r="J57" i="30" s="1"/>
  <c r="K57" i="30" s="1"/>
  <c r="L57" i="30" s="1"/>
  <c r="I56" i="30"/>
  <c r="J56" i="30" s="1"/>
  <c r="K56" i="30" s="1"/>
  <c r="I55" i="30"/>
  <c r="J55" i="30" s="1"/>
  <c r="I54" i="30"/>
  <c r="J54" i="30" s="1"/>
  <c r="K54" i="30" s="1"/>
  <c r="I53" i="30"/>
  <c r="J53" i="30" s="1"/>
  <c r="I52" i="30"/>
  <c r="J52" i="30" s="1"/>
  <c r="K52" i="30" s="1"/>
  <c r="K51" i="30"/>
  <c r="L51" i="30" s="1"/>
  <c r="I51" i="30"/>
  <c r="J51" i="30" s="1"/>
  <c r="I50" i="30"/>
  <c r="J50" i="30" s="1"/>
  <c r="K50" i="30" s="1"/>
  <c r="I49" i="30"/>
  <c r="J49" i="30" s="1"/>
  <c r="I48" i="30"/>
  <c r="J48" i="30" s="1"/>
  <c r="K48" i="30" s="1"/>
  <c r="I47" i="30"/>
  <c r="J47" i="30" s="1"/>
  <c r="I46" i="30"/>
  <c r="J46" i="30" s="1"/>
  <c r="K46" i="30" s="1"/>
  <c r="I45" i="30"/>
  <c r="J45" i="30" s="1"/>
  <c r="K45" i="30" s="1"/>
  <c r="L45" i="30" s="1"/>
  <c r="I44" i="30"/>
  <c r="J44" i="30" s="1"/>
  <c r="K44" i="30" s="1"/>
  <c r="I43" i="30"/>
  <c r="J43" i="30" s="1"/>
  <c r="K43" i="30" s="1"/>
  <c r="L43" i="30" s="1"/>
  <c r="I42" i="30"/>
  <c r="J42" i="30" s="1"/>
  <c r="K42" i="30" s="1"/>
  <c r="I41" i="30"/>
  <c r="J41" i="30" s="1"/>
  <c r="K41" i="30" s="1"/>
  <c r="L41" i="30" s="1"/>
  <c r="I40" i="30"/>
  <c r="J40" i="30" s="1"/>
  <c r="K40" i="30" s="1"/>
  <c r="K39" i="30"/>
  <c r="I39" i="30"/>
  <c r="J39" i="30" s="1"/>
  <c r="I38" i="30"/>
  <c r="J38" i="30" s="1"/>
  <c r="K38" i="30" s="1"/>
  <c r="I37" i="30"/>
  <c r="J37" i="30" s="1"/>
  <c r="I36" i="30"/>
  <c r="J36" i="30" s="1"/>
  <c r="K36" i="30" s="1"/>
  <c r="I35" i="30"/>
  <c r="J35" i="30" s="1"/>
  <c r="K35" i="30" s="1"/>
  <c r="L35" i="30" s="1"/>
  <c r="I34" i="30"/>
  <c r="J34" i="30" s="1"/>
  <c r="K34" i="30" s="1"/>
  <c r="I33" i="30"/>
  <c r="J33" i="30" s="1"/>
  <c r="I32" i="30"/>
  <c r="J32" i="30" s="1"/>
  <c r="K32" i="30" s="1"/>
  <c r="I31" i="30"/>
  <c r="J31" i="30" s="1"/>
  <c r="I30" i="30"/>
  <c r="J30" i="30" s="1"/>
  <c r="K30" i="30" s="1"/>
  <c r="I29" i="30"/>
  <c r="J29" i="30" s="1"/>
  <c r="K29" i="30" s="1"/>
  <c r="I28" i="30"/>
  <c r="J28" i="30" s="1"/>
  <c r="K28" i="30" s="1"/>
  <c r="K27" i="30"/>
  <c r="L27" i="30" s="1"/>
  <c r="I27" i="30"/>
  <c r="J27" i="30" s="1"/>
  <c r="I26" i="30"/>
  <c r="J26" i="30" s="1"/>
  <c r="K26" i="30" s="1"/>
  <c r="I25" i="30"/>
  <c r="J25" i="30" s="1"/>
  <c r="K25" i="30" s="1"/>
  <c r="L25" i="30" s="1"/>
  <c r="I24" i="30"/>
  <c r="J24" i="30" s="1"/>
  <c r="K24" i="30" s="1"/>
  <c r="I23" i="30"/>
  <c r="J23" i="30" s="1"/>
  <c r="K23" i="30" s="1"/>
  <c r="L22" i="30"/>
  <c r="I22" i="30"/>
  <c r="J22" i="30" s="1"/>
  <c r="K22" i="30" s="1"/>
  <c r="I21" i="30"/>
  <c r="J21" i="30" s="1"/>
  <c r="K21" i="30" s="1"/>
  <c r="I20" i="30"/>
  <c r="J20" i="30" s="1"/>
  <c r="K20" i="30" s="1"/>
  <c r="I19" i="30"/>
  <c r="J19" i="30" s="1"/>
  <c r="K19" i="30" s="1"/>
  <c r="L19" i="30" s="1"/>
  <c r="I18" i="30"/>
  <c r="J18" i="30" s="1"/>
  <c r="K18" i="30" s="1"/>
  <c r="I17" i="30"/>
  <c r="J17" i="30" s="1"/>
  <c r="I16" i="30"/>
  <c r="J16" i="30" s="1"/>
  <c r="K16" i="30" s="1"/>
  <c r="I15" i="30"/>
  <c r="J15" i="30" s="1"/>
  <c r="I14" i="30"/>
  <c r="J14" i="30" s="1"/>
  <c r="K14" i="30" s="1"/>
  <c r="I13" i="30"/>
  <c r="J13" i="30" s="1"/>
  <c r="K13" i="30" s="1"/>
  <c r="I12" i="30"/>
  <c r="J12" i="30" s="1"/>
  <c r="K12" i="30" s="1"/>
  <c r="I11" i="30"/>
  <c r="J11" i="30" s="1"/>
  <c r="L10" i="30"/>
  <c r="I10" i="30"/>
  <c r="J10" i="30" s="1"/>
  <c r="K10" i="30" s="1"/>
  <c r="I9" i="30"/>
  <c r="J9" i="30" s="1"/>
  <c r="K9" i="30" s="1"/>
  <c r="L9" i="30" s="1"/>
  <c r="I8" i="30"/>
  <c r="J8" i="30" s="1"/>
  <c r="H7" i="30"/>
  <c r="K312" i="30" l="1"/>
  <c r="L312" i="30" s="1"/>
  <c r="K306" i="30"/>
  <c r="L306" i="30" s="1"/>
  <c r="K314" i="30"/>
  <c r="L314" i="30" s="1"/>
  <c r="K330" i="30"/>
  <c r="L330" i="30" s="1"/>
  <c r="K326" i="30"/>
  <c r="L326" i="30" s="1"/>
  <c r="K11" i="30"/>
  <c r="L11" i="30" s="1"/>
  <c r="L46" i="30"/>
  <c r="L58" i="30"/>
  <c r="L70" i="30"/>
  <c r="L125" i="30"/>
  <c r="L310" i="30"/>
  <c r="L30" i="30"/>
  <c r="L42" i="30"/>
  <c r="L54" i="30"/>
  <c r="K310" i="30"/>
  <c r="L55" i="30"/>
  <c r="L105" i="30"/>
  <c r="L113" i="30"/>
  <c r="L322" i="30"/>
  <c r="L71" i="30"/>
  <c r="L14" i="30"/>
  <c r="L26" i="30"/>
  <c r="L38" i="30"/>
  <c r="K55" i="30"/>
  <c r="K91" i="30"/>
  <c r="L91" i="30" s="1"/>
  <c r="K105" i="30"/>
  <c r="L109" i="30"/>
  <c r="K113" i="30"/>
  <c r="K322" i="30"/>
  <c r="L23" i="30"/>
  <c r="L39" i="30"/>
  <c r="L155" i="30"/>
  <c r="L320" i="30"/>
  <c r="K110" i="30"/>
  <c r="L110" i="30" s="1"/>
  <c r="K80" i="30"/>
  <c r="L80" i="30" s="1"/>
  <c r="K85" i="30"/>
  <c r="L85" i="30" s="1"/>
  <c r="K178" i="30"/>
  <c r="L178" i="30" s="1"/>
  <c r="K117" i="30"/>
  <c r="L117" i="30" s="1"/>
  <c r="K151" i="30"/>
  <c r="L151" i="30" s="1"/>
  <c r="L133" i="30"/>
  <c r="K133" i="30"/>
  <c r="K87" i="30"/>
  <c r="L87" i="30" s="1"/>
  <c r="K144" i="30"/>
  <c r="L144" i="30" s="1"/>
  <c r="K149" i="30"/>
  <c r="L149" i="30" s="1"/>
  <c r="K101" i="30"/>
  <c r="L101" i="30" s="1"/>
  <c r="K108" i="30"/>
  <c r="L108" i="30" s="1"/>
  <c r="L112" i="30"/>
  <c r="K142" i="30"/>
  <c r="L142" i="30" s="1"/>
  <c r="K159" i="30"/>
  <c r="L159" i="30" s="1"/>
  <c r="K162" i="30"/>
  <c r="L162" i="30" s="1"/>
  <c r="L220" i="30"/>
  <c r="K220" i="30"/>
  <c r="K248" i="30"/>
  <c r="L248" i="30" s="1"/>
  <c r="K264" i="30"/>
  <c r="L264" i="30" s="1"/>
  <c r="K275" i="30"/>
  <c r="L275" i="30" s="1"/>
  <c r="K17" i="30"/>
  <c r="L17" i="30" s="1"/>
  <c r="L20" i="30"/>
  <c r="K33" i="30"/>
  <c r="L33" i="30" s="1"/>
  <c r="L36" i="30"/>
  <c r="K49" i="30"/>
  <c r="L49" i="30" s="1"/>
  <c r="L52" i="30"/>
  <c r="K65" i="30"/>
  <c r="L65" i="30" s="1"/>
  <c r="L68" i="30"/>
  <c r="K98" i="30"/>
  <c r="L98" i="30" s="1"/>
  <c r="K112" i="30"/>
  <c r="L115" i="30"/>
  <c r="K119" i="30"/>
  <c r="L119" i="30" s="1"/>
  <c r="K132" i="30"/>
  <c r="L132" i="30" s="1"/>
  <c r="K136" i="30"/>
  <c r="L136" i="30" s="1"/>
  <c r="K182" i="30"/>
  <c r="L182" i="30" s="1"/>
  <c r="K188" i="30"/>
  <c r="L188" i="30" s="1"/>
  <c r="K242" i="30"/>
  <c r="L242" i="30" s="1"/>
  <c r="K270" i="30"/>
  <c r="L270" i="30" s="1"/>
  <c r="L29" i="30"/>
  <c r="K86" i="30"/>
  <c r="L86" i="30" s="1"/>
  <c r="K92" i="30"/>
  <c r="L92" i="30" s="1"/>
  <c r="K150" i="30"/>
  <c r="L150" i="30" s="1"/>
  <c r="L194" i="30"/>
  <c r="K194" i="30"/>
  <c r="K232" i="30"/>
  <c r="L232" i="30" s="1"/>
  <c r="K37" i="30"/>
  <c r="L37" i="30" s="1"/>
  <c r="L40" i="30"/>
  <c r="K53" i="30"/>
  <c r="L53" i="30" s="1"/>
  <c r="L56" i="30"/>
  <c r="K69" i="30"/>
  <c r="L69" i="30" s="1"/>
  <c r="L72" i="30"/>
  <c r="L99" i="30"/>
  <c r="K103" i="30"/>
  <c r="L103" i="30" s="1"/>
  <c r="K120" i="30"/>
  <c r="L120" i="30" s="1"/>
  <c r="K160" i="30"/>
  <c r="L160" i="30" s="1"/>
  <c r="K164" i="30"/>
  <c r="L164" i="30" s="1"/>
  <c r="K184" i="30"/>
  <c r="L184" i="30" s="1"/>
  <c r="K210" i="30"/>
  <c r="L210" i="30" s="1"/>
  <c r="K238" i="30"/>
  <c r="L238" i="30" s="1"/>
  <c r="L256" i="30"/>
  <c r="K256" i="30"/>
  <c r="L261" i="30"/>
  <c r="K294" i="30"/>
  <c r="L294" i="30" s="1"/>
  <c r="L13" i="30"/>
  <c r="K78" i="30"/>
  <c r="L78" i="30" s="1"/>
  <c r="K102" i="30"/>
  <c r="L102" i="30" s="1"/>
  <c r="K79" i="30"/>
  <c r="L79" i="30" s="1"/>
  <c r="L96" i="30"/>
  <c r="L116" i="30"/>
  <c r="K126" i="30"/>
  <c r="L126" i="30" s="1"/>
  <c r="L146" i="30"/>
  <c r="K163" i="30"/>
  <c r="L163" i="30" s="1"/>
  <c r="L216" i="30"/>
  <c r="K216" i="30"/>
  <c r="K302" i="30"/>
  <c r="L302" i="30" s="1"/>
  <c r="L24" i="30"/>
  <c r="K15" i="30"/>
  <c r="L15" i="30" s="1"/>
  <c r="L18" i="30"/>
  <c r="L21" i="30"/>
  <c r="K31" i="30"/>
  <c r="L31" i="30" s="1"/>
  <c r="L34" i="30"/>
  <c r="K47" i="30"/>
  <c r="L47" i="30" s="1"/>
  <c r="L50" i="30"/>
  <c r="K63" i="30"/>
  <c r="L63" i="30" s="1"/>
  <c r="L66" i="30"/>
  <c r="K76" i="30"/>
  <c r="L76" i="30" s="1"/>
  <c r="L93" i="30"/>
  <c r="K123" i="30"/>
  <c r="L123" i="30" s="1"/>
  <c r="K127" i="30"/>
  <c r="L127" i="30" s="1"/>
  <c r="K134" i="30"/>
  <c r="L134" i="30" s="1"/>
  <c r="K137" i="30"/>
  <c r="L137" i="30" s="1"/>
  <c r="K140" i="30"/>
  <c r="L140" i="30" s="1"/>
  <c r="L157" i="30"/>
  <c r="K168" i="30"/>
  <c r="L168" i="30" s="1"/>
  <c r="K179" i="30"/>
  <c r="L179" i="30" s="1"/>
  <c r="K200" i="30"/>
  <c r="L200" i="30" s="1"/>
  <c r="K211" i="30"/>
  <c r="L211" i="30" s="1"/>
  <c r="K261" i="30"/>
  <c r="K290" i="30"/>
  <c r="L290" i="30" s="1"/>
  <c r="K95" i="30"/>
  <c r="L95" i="30" s="1"/>
  <c r="J7" i="30"/>
  <c r="K8" i="30"/>
  <c r="L8" i="30" s="1"/>
  <c r="L82" i="30"/>
  <c r="K143" i="30"/>
  <c r="L143" i="30" s="1"/>
  <c r="K156" i="30"/>
  <c r="L156" i="30" s="1"/>
  <c r="K243" i="30"/>
  <c r="L243" i="30" s="1"/>
  <c r="L12" i="30"/>
  <c r="L28" i="30"/>
  <c r="L44" i="30"/>
  <c r="L60" i="30"/>
  <c r="L83" i="30"/>
  <c r="L97" i="30"/>
  <c r="K100" i="30"/>
  <c r="L100" i="30" s="1"/>
  <c r="K104" i="30"/>
  <c r="L104" i="30" s="1"/>
  <c r="K130" i="30"/>
  <c r="L130" i="30" s="1"/>
  <c r="L165" i="30"/>
  <c r="L174" i="30"/>
  <c r="K174" i="30"/>
  <c r="K191" i="30"/>
  <c r="L191" i="30" s="1"/>
  <c r="K206" i="30"/>
  <c r="L206" i="30" s="1"/>
  <c r="K224" i="30"/>
  <c r="L224" i="30" s="1"/>
  <c r="L229" i="30"/>
  <c r="K286" i="30"/>
  <c r="L286" i="30" s="1"/>
  <c r="K94" i="30"/>
  <c r="L94" i="30" s="1"/>
  <c r="K111" i="30"/>
  <c r="L111" i="30" s="1"/>
  <c r="L118" i="30"/>
  <c r="K118" i="30"/>
  <c r="K124" i="30"/>
  <c r="L124" i="30" s="1"/>
  <c r="K158" i="30"/>
  <c r="L158" i="30" s="1"/>
  <c r="K192" i="30"/>
  <c r="L192" i="30" s="1"/>
  <c r="K213" i="30"/>
  <c r="L213" i="30" s="1"/>
  <c r="K252" i="30"/>
  <c r="L252" i="30" s="1"/>
  <c r="L278" i="30"/>
  <c r="K278" i="30"/>
  <c r="L16" i="30"/>
  <c r="L32" i="30"/>
  <c r="L48" i="30"/>
  <c r="L64" i="30"/>
  <c r="L81" i="30"/>
  <c r="K84" i="30"/>
  <c r="L84" i="30" s="1"/>
  <c r="L88" i="30"/>
  <c r="K88" i="30"/>
  <c r="K114" i="30"/>
  <c r="L114" i="30" s="1"/>
  <c r="K128" i="30"/>
  <c r="L128" i="30" s="1"/>
  <c r="L131" i="30"/>
  <c r="K135" i="30"/>
  <c r="L135" i="30" s="1"/>
  <c r="K148" i="30"/>
  <c r="L148" i="30" s="1"/>
  <c r="L152" i="30"/>
  <c r="K152" i="30"/>
  <c r="K176" i="30"/>
  <c r="L176" i="30" s="1"/>
  <c r="L181" i="30"/>
  <c r="K181" i="30"/>
  <c r="L187" i="30"/>
  <c r="K197" i="30"/>
  <c r="L197" i="30" s="1"/>
  <c r="K208" i="30"/>
  <c r="L208" i="30" s="1"/>
  <c r="K274" i="30"/>
  <c r="L274" i="30" s="1"/>
  <c r="K291" i="30"/>
  <c r="L291" i="30" s="1"/>
  <c r="L166" i="30"/>
  <c r="K170" i="30"/>
  <c r="L170" i="30" s="1"/>
  <c r="L180" i="30"/>
  <c r="K202" i="30"/>
  <c r="L202" i="30" s="1"/>
  <c r="L212" i="30"/>
  <c r="K234" i="30"/>
  <c r="L234" i="30" s="1"/>
  <c r="K266" i="30"/>
  <c r="L266" i="30" s="1"/>
  <c r="K283" i="30"/>
  <c r="L283" i="30" s="1"/>
  <c r="K287" i="30"/>
  <c r="L287" i="30" s="1"/>
  <c r="K299" i="30"/>
  <c r="L299" i="30" s="1"/>
  <c r="K303" i="30"/>
  <c r="L303" i="30" s="1"/>
  <c r="K307" i="30"/>
  <c r="L307" i="30" s="1"/>
  <c r="L90" i="30"/>
  <c r="L106" i="30"/>
  <c r="L122" i="30"/>
  <c r="L138" i="30"/>
  <c r="L154" i="30"/>
  <c r="L171" i="30"/>
  <c r="K175" i="30"/>
  <c r="L175" i="30" s="1"/>
  <c r="L198" i="30"/>
  <c r="K198" i="30"/>
  <c r="L203" i="30"/>
  <c r="K207" i="30"/>
  <c r="L207" i="30" s="1"/>
  <c r="K212" i="30"/>
  <c r="K230" i="30"/>
  <c r="L230" i="30" s="1"/>
  <c r="L235" i="30"/>
  <c r="K239" i="30"/>
  <c r="L239" i="30" s="1"/>
  <c r="K244" i="30"/>
  <c r="L244" i="30" s="1"/>
  <c r="K262" i="30"/>
  <c r="L262" i="30" s="1"/>
  <c r="L267" i="30"/>
  <c r="L271" i="30"/>
  <c r="K271" i="30"/>
  <c r="L280" i="30"/>
  <c r="L296" i="30"/>
  <c r="L318" i="30"/>
  <c r="K226" i="30"/>
  <c r="L226" i="30" s="1"/>
  <c r="K240" i="30"/>
  <c r="L240" i="30" s="1"/>
  <c r="K258" i="30"/>
  <c r="L258" i="30" s="1"/>
  <c r="K272" i="30"/>
  <c r="L272" i="30" s="1"/>
  <c r="L315" i="30"/>
  <c r="L195" i="30"/>
  <c r="K195" i="30"/>
  <c r="L222" i="30"/>
  <c r="K227" i="30"/>
  <c r="L227" i="30" s="1"/>
  <c r="K245" i="30"/>
  <c r="L245" i="30" s="1"/>
  <c r="L254" i="30"/>
  <c r="K259" i="30"/>
  <c r="L259" i="30" s="1"/>
  <c r="L268" i="30"/>
  <c r="K315" i="30"/>
  <c r="K319" i="30"/>
  <c r="L319" i="30" s="1"/>
  <c r="K172" i="30"/>
  <c r="L172" i="30" s="1"/>
  <c r="K186" i="30"/>
  <c r="L186" i="30" s="1"/>
  <c r="K190" i="30"/>
  <c r="L190" i="30" s="1"/>
  <c r="L196" i="30"/>
  <c r="K204" i="30"/>
  <c r="L204" i="30" s="1"/>
  <c r="L218" i="30"/>
  <c r="K218" i="30"/>
  <c r="K222" i="30"/>
  <c r="L228" i="30"/>
  <c r="K236" i="30"/>
  <c r="L236" i="30" s="1"/>
  <c r="L250" i="30"/>
  <c r="K250" i="30"/>
  <c r="K254" i="30"/>
  <c r="L260" i="30"/>
  <c r="K268" i="30"/>
  <c r="K277" i="30"/>
  <c r="L277" i="30" s="1"/>
  <c r="K293" i="30"/>
  <c r="L293" i="30" s="1"/>
  <c r="L309" i="30"/>
  <c r="L323" i="30"/>
  <c r="K323" i="30"/>
  <c r="K214" i="30"/>
  <c r="L214" i="30" s="1"/>
  <c r="L219" i="30"/>
  <c r="K223" i="30"/>
  <c r="L223" i="30" s="1"/>
  <c r="K246" i="30"/>
  <c r="L246" i="30" s="1"/>
  <c r="L251" i="30"/>
  <c r="K255" i="30"/>
  <c r="L255" i="30" s="1"/>
  <c r="L169" i="30"/>
  <c r="L185" i="30"/>
  <c r="L201" i="30"/>
  <c r="L217" i="30"/>
  <c r="L233" i="30"/>
  <c r="L249" i="30"/>
  <c r="L265" i="30"/>
  <c r="L281" i="30"/>
  <c r="L284" i="30"/>
  <c r="L297" i="30"/>
  <c r="L300" i="30"/>
  <c r="L313" i="30"/>
  <c r="L316" i="30"/>
  <c r="L329" i="30"/>
  <c r="L332" i="30"/>
  <c r="L173" i="30"/>
  <c r="L237" i="30"/>
  <c r="L253" i="30"/>
  <c r="K173" i="30"/>
  <c r="K189" i="30"/>
  <c r="L189" i="30" s="1"/>
  <c r="K205" i="30"/>
  <c r="L205" i="30" s="1"/>
  <c r="K221" i="30"/>
  <c r="L221" i="30" s="1"/>
  <c r="K237" i="30"/>
  <c r="K253" i="30"/>
  <c r="K269" i="30"/>
  <c r="L269" i="30" s="1"/>
  <c r="K285" i="30"/>
  <c r="L285" i="30" s="1"/>
  <c r="K288" i="30"/>
  <c r="L288" i="30" s="1"/>
  <c r="L298" i="30"/>
  <c r="K301" i="30"/>
  <c r="L301" i="30" s="1"/>
  <c r="K304" i="30"/>
  <c r="L304" i="30" s="1"/>
  <c r="K317" i="30"/>
  <c r="L317" i="30" s="1"/>
  <c r="K333" i="30"/>
  <c r="L333" i="30" s="1"/>
  <c r="K167" i="30"/>
  <c r="L167" i="30" s="1"/>
  <c r="L177" i="30"/>
  <c r="K183" i="30"/>
  <c r="L183" i="30" s="1"/>
  <c r="L193" i="30"/>
  <c r="K199" i="30"/>
  <c r="L199" i="30" s="1"/>
  <c r="L209" i="30"/>
  <c r="K215" i="30"/>
  <c r="L215" i="30" s="1"/>
  <c r="L225" i="30"/>
  <c r="K231" i="30"/>
  <c r="L231" i="30" s="1"/>
  <c r="L241" i="30"/>
  <c r="K247" i="30"/>
  <c r="L247" i="30" s="1"/>
  <c r="L257" i="30"/>
  <c r="K263" i="30"/>
  <c r="L263" i="30" s="1"/>
  <c r="L273" i="30"/>
  <c r="L276" i="30"/>
  <c r="K279" i="30"/>
  <c r="L279" i="30" s="1"/>
  <c r="K282" i="30"/>
  <c r="L282" i="30" s="1"/>
  <c r="L289" i="30"/>
  <c r="L292" i="30"/>
  <c r="K295" i="30"/>
  <c r="L295" i="30" s="1"/>
  <c r="K298" i="30"/>
  <c r="L305" i="30"/>
  <c r="L308" i="30"/>
  <c r="K311" i="30"/>
  <c r="L311" i="30" s="1"/>
  <c r="L321" i="30"/>
  <c r="L324" i="30"/>
  <c r="K327" i="30"/>
  <c r="L327" i="30" s="1"/>
  <c r="L334" i="30"/>
  <c r="L325" i="30"/>
  <c r="L328" i="30"/>
  <c r="K331" i="30"/>
  <c r="L331" i="30" s="1"/>
  <c r="L7" i="30" l="1"/>
  <c r="K7" i="30"/>
  <c r="E13" i="29" l="1"/>
  <c r="F20" i="29"/>
  <c r="F19" i="29"/>
  <c r="F18" i="29"/>
  <c r="E17" i="29"/>
  <c r="D17" i="29"/>
  <c r="D25" i="29" l="1"/>
  <c r="D16" i="29"/>
  <c r="E12" i="29"/>
  <c r="E11" i="29" s="1"/>
  <c r="E16" i="29"/>
  <c r="F17" i="29"/>
  <c r="F21" i="29"/>
  <c r="I8" i="25"/>
  <c r="J8" i="25" s="1"/>
  <c r="F16" i="29" l="1"/>
  <c r="F15" i="29" s="1"/>
  <c r="D12" i="29"/>
  <c r="D26" i="29"/>
  <c r="D24" i="29" s="1"/>
  <c r="F25" i="29"/>
  <c r="F12" i="29" s="1"/>
  <c r="E15" i="29"/>
  <c r="E10" i="29" s="1"/>
  <c r="D15" i="29"/>
  <c r="K8" i="25"/>
  <c r="L8" i="25" s="1"/>
  <c r="F26" i="29" l="1"/>
  <c r="F13" i="29" s="1"/>
  <c r="F11" i="29" s="1"/>
  <c r="D13" i="29"/>
  <c r="D11" i="29" s="1"/>
  <c r="H7" i="25"/>
  <c r="J7" i="25"/>
  <c r="D23" i="29" l="1"/>
  <c r="D10" i="29" s="1"/>
  <c r="F24" i="29"/>
  <c r="F23" i="29" s="1"/>
  <c r="F10" i="29" s="1"/>
  <c r="K7" i="25"/>
  <c r="L7" i="25"/>
</calcChain>
</file>

<file path=xl/sharedStrings.xml><?xml version="1.0" encoding="utf-8"?>
<sst xmlns="http://schemas.openxmlformats.org/spreadsheetml/2006/main" count="1454" uniqueCount="358">
  <si>
    <t>Struktūrvienība</t>
  </si>
  <si>
    <t>Valsts robežsardze</t>
  </si>
  <si>
    <t>Mēneš-alga</t>
  </si>
  <si>
    <t xml:space="preserve">Stundas likme </t>
  </si>
  <si>
    <t>Amats</t>
  </si>
  <si>
    <t>Pārvalde</t>
  </si>
  <si>
    <t>Tabeles Nr.</t>
  </si>
  <si>
    <t>Piemaksas apmērs</t>
  </si>
  <si>
    <t>VSAOI 23,59%</t>
  </si>
  <si>
    <t>Atlīdzība (EKK1000)</t>
  </si>
  <si>
    <t xml:space="preserve">Iesaistes stundas </t>
  </si>
  <si>
    <t>Nr. p.k.</t>
  </si>
  <si>
    <t>Mērķa piemaksa (EKK1149)</t>
  </si>
  <si>
    <t>VRS AVIĀCIJAS PĀRVALDE</t>
  </si>
  <si>
    <t>pārvaldes priekšnieks</t>
  </si>
  <si>
    <t>VRS AVIĀCIJAS PĀRVALDE (VADĪBA)</t>
  </si>
  <si>
    <t>20717</t>
  </si>
  <si>
    <t xml:space="preserve">Precizējums_Piemaksas par nozīmīgu ieguldījumu attiecīgās institūcijas stratēģisko mērķu sasniegšanā amatpersonām ar speciālajām dienesta pakāpēm laika periodā no 2022.gada 1. decembra līdz 31. decembrim </t>
  </si>
  <si>
    <t>Kods</t>
  </si>
  <si>
    <t>Koda nosaukums</t>
  </si>
  <si>
    <t>Detalizēts izdevumu aprēķins</t>
  </si>
  <si>
    <r>
      <t>Izdevumi,</t>
    </r>
    <r>
      <rPr>
        <b/>
        <i/>
        <sz val="10"/>
        <color indexed="8"/>
        <rFont val="Times New Roman"/>
        <family val="1"/>
        <charset val="186"/>
      </rPr>
      <t xml:space="preserve"> euro</t>
    </r>
  </si>
  <si>
    <t>Izdevumi kopā ar vidējās izpeļņas pieauguma kompensēšanu  </t>
  </si>
  <si>
    <t>Atlīdzība</t>
  </si>
  <si>
    <t>1)    Izdevumi saistībā ar rīkojuma Nr. 518 izpildei nepieciešamo pasākumu īstenošanu</t>
  </si>
  <si>
    <t>Atalgojums</t>
  </si>
  <si>
    <t>Piemaksa par darbu īpašos apstākļos, speciālās piemaksas</t>
  </si>
  <si>
    <t>Citas normatīvajos aktos noteiktās piemaksas, kas nav iepriekš klasificētas</t>
  </si>
  <si>
    <t>Darba devēja valsts sociālās apdrošināšanas obligātās iemaksas</t>
  </si>
  <si>
    <t>23,59% no aprēķinātā atalgojuma</t>
  </si>
  <si>
    <t>2) Vidējās izpeļņas pieauguma kompensēšanai</t>
  </si>
  <si>
    <t>1000</t>
  </si>
  <si>
    <r>
      <t>Papildus nepieciešamais finansējums ,</t>
    </r>
    <r>
      <rPr>
        <b/>
        <i/>
        <sz val="10"/>
        <color indexed="8"/>
        <rFont val="Times New Roman"/>
        <family val="1"/>
        <charset val="186"/>
      </rPr>
      <t xml:space="preserve"> euro</t>
    </r>
  </si>
  <si>
    <t>6.pielikums</t>
  </si>
  <si>
    <t xml:space="preserve">Kopsavilkums </t>
  </si>
  <si>
    <t>Piemaksa par darbu paaugstināta riska un slodzes apstākļos amatpersonām laika periodā no 2023.gada 1. janvāra līdz 31. janvārim</t>
  </si>
  <si>
    <t>Nr.</t>
  </si>
  <si>
    <t>Piemaksas apmērs 50%, 20% vai 10% no stundas likmes (EKK1145)</t>
  </si>
  <si>
    <t>VSAOI 23,59% (EKK1210)</t>
  </si>
  <si>
    <t>VRS DAUGAVPILS PĀRVALDE</t>
  </si>
  <si>
    <t>VRS DAUGAVPILS PĀRVALDES ROBEŽNIEKU ROBEŽAPSARDZĪBAS NODAĻA</t>
  </si>
  <si>
    <t>robežapsardzības nodaļas priekšnieks</t>
  </si>
  <si>
    <t>16751</t>
  </si>
  <si>
    <t>VRS VIĻAKAS PĀRVALDE</t>
  </si>
  <si>
    <t>VRS VIĻAKAS PĀRVALDES LAVOŠNIEKU ROBEŽAPSARDZĪBAS NODAĻA</t>
  </si>
  <si>
    <t>jaunākais inspektors</t>
  </si>
  <si>
    <t>32583</t>
  </si>
  <si>
    <t>VRS DAUGAVPILS PĀRVALDES SILENES ROBEŽAPSARDZĪBAS NODAĻA</t>
  </si>
  <si>
    <t>inspektors</t>
  </si>
  <si>
    <t>20157</t>
  </si>
  <si>
    <t>36320</t>
  </si>
  <si>
    <t>VRS DAUGAVPILS PĀRVALDES KAPLAVAS ROBEŽAPSARDZĪBAS NODAĻA</t>
  </si>
  <si>
    <t>vecākais inspektors</t>
  </si>
  <si>
    <t>27722</t>
  </si>
  <si>
    <t>VRS DAUGAVPILS PĀRVALDES ŠĶAUNES ROBEŽAPSARDZĪBAS NODAĻA</t>
  </si>
  <si>
    <t>17289</t>
  </si>
  <si>
    <t>37214</t>
  </si>
  <si>
    <t>36338</t>
  </si>
  <si>
    <t>VRS LUDZAS PĀRVALDE</t>
  </si>
  <si>
    <t>VRS LUDZAS PĀRVALDES KRID OPERATĪVĀS DARBĪBAS NODAĻA</t>
  </si>
  <si>
    <t>vecākais inspektors (operatīvajā darbā)</t>
  </si>
  <si>
    <t>17464</t>
  </si>
  <si>
    <t>inspektors (kinologs)</t>
  </si>
  <si>
    <t>16896</t>
  </si>
  <si>
    <t>17517</t>
  </si>
  <si>
    <t>16767</t>
  </si>
  <si>
    <t>16768</t>
  </si>
  <si>
    <t>16771</t>
  </si>
  <si>
    <t>30418</t>
  </si>
  <si>
    <t>26477</t>
  </si>
  <si>
    <t>VRS VENTSPILS PĀRVALDE</t>
  </si>
  <si>
    <t>VRS VENTSPILS PĀRVALDES VENTSPILS I KATEGORIJAS NODAĻA</t>
  </si>
  <si>
    <t>19018</t>
  </si>
  <si>
    <t>35367</t>
  </si>
  <si>
    <t>VRS AVIĀCIJAS PĀRVALDES SPECIĀLO OPERĀCIJU DIENESTA "SIGMA" TAKTISKĀ ATBALSTA NODAĻA</t>
  </si>
  <si>
    <t>32610</t>
  </si>
  <si>
    <t>16800</t>
  </si>
  <si>
    <t>18434</t>
  </si>
  <si>
    <t>26522</t>
  </si>
  <si>
    <t>VRS LUDZAS PĀRVALDES LUDZAS II KATEGORIJAS DIENESTS</t>
  </si>
  <si>
    <t>34385</t>
  </si>
  <si>
    <t>18437</t>
  </si>
  <si>
    <t>27752</t>
  </si>
  <si>
    <t>18438</t>
  </si>
  <si>
    <t>26546</t>
  </si>
  <si>
    <t>VRS LUDZAS PĀRVALDES RIKD KINOLOĢIJAS NODAĻA</t>
  </si>
  <si>
    <t>17313</t>
  </si>
  <si>
    <t>37219</t>
  </si>
  <si>
    <t>34317</t>
  </si>
  <si>
    <t>34320</t>
  </si>
  <si>
    <t>27746</t>
  </si>
  <si>
    <t>16864</t>
  </si>
  <si>
    <t>17634</t>
  </si>
  <si>
    <t>17525</t>
  </si>
  <si>
    <t>17733</t>
  </si>
  <si>
    <t>VRS DAUGAVPILS PĀRVALDES KRID OPERATĪVĀS DARBĪBAS NODAĻA</t>
  </si>
  <si>
    <t>galvenais inspektors (operatīvajā darbā)</t>
  </si>
  <si>
    <t>17662</t>
  </si>
  <si>
    <t>27168</t>
  </si>
  <si>
    <t>37246</t>
  </si>
  <si>
    <t>37881</t>
  </si>
  <si>
    <t>18444</t>
  </si>
  <si>
    <t>VRS AVIĀCIJAS PĀRVALDES SPECIĀLO OPERĀCIJU DIENESTA "SIGMA" PIRMĀ TAKTISKĀ NODAĻA</t>
  </si>
  <si>
    <t>34357</t>
  </si>
  <si>
    <t>18447</t>
  </si>
  <si>
    <t>17228</t>
  </si>
  <si>
    <t>33130</t>
  </si>
  <si>
    <t>27729</t>
  </si>
  <si>
    <t>19218</t>
  </si>
  <si>
    <t>17608</t>
  </si>
  <si>
    <t>20712</t>
  </si>
  <si>
    <t>33897</t>
  </si>
  <si>
    <t>16831</t>
  </si>
  <si>
    <t>VRS VENTSPILS PĀRV.KURZEMES I KAT.DIEN. LIEPĀJAS I KAT. NODAĻA</t>
  </si>
  <si>
    <t>37910</t>
  </si>
  <si>
    <t>galvenais inspektors</t>
  </si>
  <si>
    <t>19228</t>
  </si>
  <si>
    <t>17631</t>
  </si>
  <si>
    <t>20379</t>
  </si>
  <si>
    <t>VRS DAUGAVPILS PĀRVALDES DAUGAVPILS I KATEGORIJAS DIENESTS</t>
  </si>
  <si>
    <t>29601</t>
  </si>
  <si>
    <t>31339</t>
  </si>
  <si>
    <t>33113</t>
  </si>
  <si>
    <t>37216</t>
  </si>
  <si>
    <t>36674</t>
  </si>
  <si>
    <t>19244</t>
  </si>
  <si>
    <t>19242</t>
  </si>
  <si>
    <t>robežapsardzības nodaļas priekšnieka vietnieks</t>
  </si>
  <si>
    <t>30443</t>
  </si>
  <si>
    <t>35345</t>
  </si>
  <si>
    <t>16944</t>
  </si>
  <si>
    <t>19455</t>
  </si>
  <si>
    <t>35780</t>
  </si>
  <si>
    <t>37597</t>
  </si>
  <si>
    <t>17382</t>
  </si>
  <si>
    <t>33891</t>
  </si>
  <si>
    <t>VRS VIĻAKAS PĀRVALDES VIĻAKAS II KATEGORIJAS DIENESTS</t>
  </si>
  <si>
    <t>27703</t>
  </si>
  <si>
    <t>34890</t>
  </si>
  <si>
    <t>37249</t>
  </si>
  <si>
    <t>36454</t>
  </si>
  <si>
    <t>19462</t>
  </si>
  <si>
    <t>VRS VENTSPILS PĀRVALDES KURZEMES I KATEGORIJAS DIENESTS</t>
  </si>
  <si>
    <t>20415</t>
  </si>
  <si>
    <t>31887</t>
  </si>
  <si>
    <t>28444</t>
  </si>
  <si>
    <t>VRS AVIĀCIJAS PĀRVALDES SPECIĀLO OPERĀCIJU DIENESTA "SIGMA" OTRĀ TAKTISKĀ NODAĻA</t>
  </si>
  <si>
    <t>29659</t>
  </si>
  <si>
    <t>37159</t>
  </si>
  <si>
    <t>II kategorijas dienesta priekšnieka vietnieks</t>
  </si>
  <si>
    <t>17149</t>
  </si>
  <si>
    <t>VRS VIĻAKAS PĀRVALDES BĒRZIŅU ROBEŽAPSARDZĪBAS NODAĻA</t>
  </si>
  <si>
    <t>36302</t>
  </si>
  <si>
    <t>18460</t>
  </si>
  <si>
    <t>37934</t>
  </si>
  <si>
    <t>33227</t>
  </si>
  <si>
    <t>VRS VIĻAKAS PĀRVALDE (VADĪBA)</t>
  </si>
  <si>
    <t>vecākais inspektors (pārvaldes priekšnieka palīgs)</t>
  </si>
  <si>
    <t>19029</t>
  </si>
  <si>
    <t>08497</t>
  </si>
  <si>
    <t>36676</t>
  </si>
  <si>
    <t>19534</t>
  </si>
  <si>
    <t>26480</t>
  </si>
  <si>
    <t>31868</t>
  </si>
  <si>
    <t>28442</t>
  </si>
  <si>
    <t>19577</t>
  </si>
  <si>
    <t>16763</t>
  </si>
  <si>
    <t>36668</t>
  </si>
  <si>
    <t>16777</t>
  </si>
  <si>
    <t>VRS DAUGAVPILS PĀRVALDES KRIMINĀLIZMEKLĒŠANAS DIENESTS</t>
  </si>
  <si>
    <t>galvenais inspektors (izmeklēšanas darbā)</t>
  </si>
  <si>
    <t>20034</t>
  </si>
  <si>
    <t>33233</t>
  </si>
  <si>
    <t>35787</t>
  </si>
  <si>
    <t>19784</t>
  </si>
  <si>
    <t>17402</t>
  </si>
  <si>
    <t>37251</t>
  </si>
  <si>
    <t>26541</t>
  </si>
  <si>
    <t>35791</t>
  </si>
  <si>
    <t>36677</t>
  </si>
  <si>
    <t>29593</t>
  </si>
  <si>
    <t>26405</t>
  </si>
  <si>
    <t>18462</t>
  </si>
  <si>
    <t>37147</t>
  </si>
  <si>
    <t>17565</t>
  </si>
  <si>
    <t>20085</t>
  </si>
  <si>
    <t>19802</t>
  </si>
  <si>
    <t>30706</t>
  </si>
  <si>
    <t>16783</t>
  </si>
  <si>
    <t>18468</t>
  </si>
  <si>
    <t>26491</t>
  </si>
  <si>
    <t>20279</t>
  </si>
  <si>
    <t>16872</t>
  </si>
  <si>
    <t>vecākais inspektors (robežuzraudzības tehnisko līdzekļu jomā)</t>
  </si>
  <si>
    <t>28494</t>
  </si>
  <si>
    <t>17118</t>
  </si>
  <si>
    <t>17013</t>
  </si>
  <si>
    <t>20293</t>
  </si>
  <si>
    <t>20294</t>
  </si>
  <si>
    <t>17371</t>
  </si>
  <si>
    <t>20295</t>
  </si>
  <si>
    <t>27963</t>
  </si>
  <si>
    <t>34374</t>
  </si>
  <si>
    <t>26490</t>
  </si>
  <si>
    <t>17353</t>
  </si>
  <si>
    <t>37201</t>
  </si>
  <si>
    <t>33118</t>
  </si>
  <si>
    <t>27200</t>
  </si>
  <si>
    <t>nodaļas priekšnieks</t>
  </si>
  <si>
    <t>20303</t>
  </si>
  <si>
    <t>33896</t>
  </si>
  <si>
    <t>34356</t>
  </si>
  <si>
    <t>31827</t>
  </si>
  <si>
    <t>17658</t>
  </si>
  <si>
    <t>37935</t>
  </si>
  <si>
    <t>16900</t>
  </si>
  <si>
    <t>37929</t>
  </si>
  <si>
    <t>17406</t>
  </si>
  <si>
    <t>17366</t>
  </si>
  <si>
    <t>32592</t>
  </si>
  <si>
    <t>16885</t>
  </si>
  <si>
    <t>VRS AVIĀCIJAS PĀRVALDES AVIĀCIJAS DIENESTA PIRMAIS HELIKOPTERU POSMS</t>
  </si>
  <si>
    <t>posma komandieris</t>
  </si>
  <si>
    <t>16786</t>
  </si>
  <si>
    <t>37906</t>
  </si>
  <si>
    <t>VRS AVIĀCIJAS PĀRVALDES SPECIĀLO OPERĀCIJU DIENESTS "SIGMA"</t>
  </si>
  <si>
    <t>dienesta priekšnieka vietnieks (Pirmās taktiskās nodaļas priekšnieks)</t>
  </si>
  <si>
    <t>17481</t>
  </si>
  <si>
    <t>VRS AVIĀCIJAS PĀRVALDES AVIĀCIJAS DIENESTA OTRAIS HELIKOPTERU POSMS</t>
  </si>
  <si>
    <t>helikoptera jaunākais pilots</t>
  </si>
  <si>
    <t>35526</t>
  </si>
  <si>
    <t>33901</t>
  </si>
  <si>
    <t>36306</t>
  </si>
  <si>
    <t>27727</t>
  </si>
  <si>
    <t>17300</t>
  </si>
  <si>
    <t>20319</t>
  </si>
  <si>
    <t>helikoptera pilots</t>
  </si>
  <si>
    <t>19582</t>
  </si>
  <si>
    <t>30392</t>
  </si>
  <si>
    <t>36342</t>
  </si>
  <si>
    <t>30438</t>
  </si>
  <si>
    <t>16875</t>
  </si>
  <si>
    <t>16171</t>
  </si>
  <si>
    <t>19458</t>
  </si>
  <si>
    <t>20329</t>
  </si>
  <si>
    <t>VRS AVIĀCIJAS PĀRVALDES AVIĀCIJAS DIENESTS</t>
  </si>
  <si>
    <t>dienesta priekšnieks</t>
  </si>
  <si>
    <t>17245</t>
  </si>
  <si>
    <t>31883</t>
  </si>
  <si>
    <t>18496</t>
  </si>
  <si>
    <t>35380</t>
  </si>
  <si>
    <t>19498</t>
  </si>
  <si>
    <t>20337</t>
  </si>
  <si>
    <t>27721</t>
  </si>
  <si>
    <t>36675</t>
  </si>
  <si>
    <t>37206</t>
  </si>
  <si>
    <t>37596</t>
  </si>
  <si>
    <t>35378</t>
  </si>
  <si>
    <t>20349</t>
  </si>
  <si>
    <t>36663</t>
  </si>
  <si>
    <t>20091</t>
  </si>
  <si>
    <t>33074</t>
  </si>
  <si>
    <t>17740</t>
  </si>
  <si>
    <t>17303</t>
  </si>
  <si>
    <t>28932</t>
  </si>
  <si>
    <t>28447</t>
  </si>
  <si>
    <t>27051</t>
  </si>
  <si>
    <t>19804</t>
  </si>
  <si>
    <t>17304</t>
  </si>
  <si>
    <t>37936</t>
  </si>
  <si>
    <t>20106</t>
  </si>
  <si>
    <t>VRS VIĻAKAS PĀRVALDES RIKD KINOLOĢIJAS NODAĻA</t>
  </si>
  <si>
    <t>20822</t>
  </si>
  <si>
    <t>20110</t>
  </si>
  <si>
    <t>19587</t>
  </si>
  <si>
    <t>34116</t>
  </si>
  <si>
    <t>30350</t>
  </si>
  <si>
    <t>35810</t>
  </si>
  <si>
    <t>VRS VENTSPILS PĀRVALDES JRUD KUĢIS RK-20 "RĀNDA"</t>
  </si>
  <si>
    <t>kuģa klāja virsnieks</t>
  </si>
  <si>
    <t>19555</t>
  </si>
  <si>
    <t>16923</t>
  </si>
  <si>
    <t>19558</t>
  </si>
  <si>
    <t>31341</t>
  </si>
  <si>
    <t>20581</t>
  </si>
  <si>
    <t>37599</t>
  </si>
  <si>
    <t>30454</t>
  </si>
  <si>
    <t>17305</t>
  </si>
  <si>
    <t>35776</t>
  </si>
  <si>
    <t>36323</t>
  </si>
  <si>
    <t>16926</t>
  </si>
  <si>
    <t>17628</t>
  </si>
  <si>
    <t>26483</t>
  </si>
  <si>
    <t>38271</t>
  </si>
  <si>
    <t>36305</t>
  </si>
  <si>
    <t>19740</t>
  </si>
  <si>
    <t>30347</t>
  </si>
  <si>
    <t>19591</t>
  </si>
  <si>
    <t>37883</t>
  </si>
  <si>
    <t>27732</t>
  </si>
  <si>
    <t>33167</t>
  </si>
  <si>
    <t>19215</t>
  </si>
  <si>
    <t>30389</t>
  </si>
  <si>
    <t>30401</t>
  </si>
  <si>
    <t>35395</t>
  </si>
  <si>
    <t>37595</t>
  </si>
  <si>
    <t>19755</t>
  </si>
  <si>
    <t>16863</t>
  </si>
  <si>
    <t>37153</t>
  </si>
  <si>
    <t>35397</t>
  </si>
  <si>
    <t>28879</t>
  </si>
  <si>
    <t>20280</t>
  </si>
  <si>
    <t>31340</t>
  </si>
  <si>
    <t>19760</t>
  </si>
  <si>
    <t>19019</t>
  </si>
  <si>
    <t>31226</t>
  </si>
  <si>
    <t>16736</t>
  </si>
  <si>
    <t>kuģa stūrmanis (maiņas kapteinis)</t>
  </si>
  <si>
    <t>19545</t>
  </si>
  <si>
    <t>33214</t>
  </si>
  <si>
    <t>17341</t>
  </si>
  <si>
    <t>35811</t>
  </si>
  <si>
    <t>19769</t>
  </si>
  <si>
    <t>28838</t>
  </si>
  <si>
    <t>17361</t>
  </si>
  <si>
    <t>35788</t>
  </si>
  <si>
    <t>20923</t>
  </si>
  <si>
    <t>27173</t>
  </si>
  <si>
    <t>6. pielikuma 1.tabula</t>
  </si>
  <si>
    <t xml:space="preserve">Piemaksas par nozīmīgu ieguldījumu attiecīgās institūcijas stratēģisko mērķu sasniegšanā amatpersonām ar speciālajām dienesta pakāpēm laika periodā no 2023.gada 1. janvāra līdz 31. janvārim </t>
  </si>
  <si>
    <t>VRS RĪGAS PĀRVALDE</t>
  </si>
  <si>
    <t>VRS RĪGAS PĀRVALDES ATGRIEŠANAS UN PATVĒRUMA MEKLĒTĀJU DIENESTS</t>
  </si>
  <si>
    <t>17743</t>
  </si>
  <si>
    <t>20158</t>
  </si>
  <si>
    <t>VRS DAUGAVPILS PĀRVALDE (VADĪBA)</t>
  </si>
  <si>
    <t>pārvaldes priekšnieka vietnieks (robežkontroles un imigrācijas jautājumos)</t>
  </si>
  <si>
    <t>17453</t>
  </si>
  <si>
    <t>17172</t>
  </si>
  <si>
    <t>20596</t>
  </si>
  <si>
    <t>18659</t>
  </si>
  <si>
    <t>20847</t>
  </si>
  <si>
    <t>16914</t>
  </si>
  <si>
    <t>19589</t>
  </si>
  <si>
    <t>18734</t>
  </si>
  <si>
    <t>pārvaldes priekšnieka vietnieks (Kriminālizmeklēšanas dienesta priekšnieks)</t>
  </si>
  <si>
    <t>19321</t>
  </si>
  <si>
    <t>20557</t>
  </si>
  <si>
    <t>6. pielikuma 2.tabula</t>
  </si>
  <si>
    <t>Detalizēts aprēķins piemaksām par nozīmīgu ieguldījumu attiecīgās institūcijas stratēģisko mērķu sasniegšanā par laika periodu no 2023.gada 1. janvāra līdz 31. janvārim  2.tabulā
Iesaistītas 16 amatpersonas, iesaistes laiks 2440 stundas.</t>
  </si>
  <si>
    <t>Detalizēts aprēķins par laika periodu no 2023.gada 1. janvāra līdz 31. janvārim 1.tabulā.
Iesaistītas 327 amatpersona, iesaistes laiks  25 532,85 stundas.</t>
  </si>
  <si>
    <t>6. pielikuma 3.tabula</t>
  </si>
  <si>
    <t xml:space="preserve">Valsts robežsardzes izdevumi saistībā ar situāciju uz Latvijas Republikas - Baltkrievijas Republikas valsts robežas no 2023. gada 1. janvāra līdz 31. janvārim </t>
  </si>
  <si>
    <r>
      <t xml:space="preserve">43 586,80 </t>
    </r>
    <r>
      <rPr>
        <i/>
        <sz val="11"/>
        <color theme="1"/>
        <rFont val="Times New Roman"/>
        <family val="1"/>
        <charset val="186"/>
      </rPr>
      <t>euro</t>
    </r>
    <r>
      <rPr>
        <sz val="11"/>
        <color theme="1"/>
        <rFont val="Times New Roman"/>
        <family val="1"/>
        <charset val="186"/>
      </rPr>
      <t xml:space="preserve"> * 8,33% =3630,78 </t>
    </r>
    <r>
      <rPr>
        <i/>
        <sz val="11"/>
        <color theme="1"/>
        <rFont val="Times New Roman"/>
        <family val="1"/>
        <charset val="186"/>
      </rPr>
      <t>euro</t>
    </r>
  </si>
  <si>
    <r>
      <t xml:space="preserve">Piešķirts finansējums PP "Atlīdzības nodrošināšana amatpersonām (darbiniekiem) saistībā ar situāciju uz Latvijas Republikas - Krievijas Federācijas un Baltkrievijas Republikas valsts robežas", </t>
    </r>
    <r>
      <rPr>
        <b/>
        <i/>
        <sz val="9"/>
        <color theme="1"/>
        <rFont val="Times New Roman"/>
        <family val="1"/>
        <charset val="186"/>
      </rPr>
      <t>euro</t>
    </r>
  </si>
  <si>
    <t>Ministru kabineta rīkojuma projekta</t>
  </si>
  <si>
    <t>“Par finanšu līdzekļu piešķiršanu no valsts budžeta programmas</t>
  </si>
  <si>
    <t xml:space="preserve"> “Līdzekļi neparedzētiem gadījumiem”” sākotnējās ietekmes novērtējuma ziņojumam (anotācijai)</t>
  </si>
  <si>
    <t>Precizējums_Detalizēts aprēķins piemaksām par nozīmīgu ieguldījumu attiecīgās institūcijas stratēģisko mērķu sasniegšanā par laika periodu no 2022.gada 1. decembra līdz 31. decembrim  3.tabulā. Izdevumi veikti 2023. gada janvārī, ievērojot normatīvos aktus darba samaksas jomā.
Iesaistīta 1 amatpersonas, iesaistes laiks -168 stundas. Nebija iekļauts finansējuma pieprasījumā par 2022.gada decembri (Ministru kabineta 2023. gada 22. februāra rīkojums Nr.88 “Par finanšu līdzekļu piešķiršanu no valsts budžeta programmas “Līdzekļi neparedzētiem gadījumiem””).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</si>
</sst>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42">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0"/>
      <name val="Arial"/>
      <family val="2"/>
      <charset val="186"/>
    </font>
    <font>
      <sz val="11"/>
      <name val="Times New Roman"/>
      <family val="1"/>
      <charset val="186"/>
    </font>
    <font>
      <sz val="10"/>
      <name val="Arial"/>
      <family val="2"/>
      <charset val="186"/>
    </font>
    <font>
      <sz val="10"/>
      <name val="Arial"/>
      <family val="2"/>
      <charset val="186"/>
    </font>
    <font>
      <b/>
      <sz val="12"/>
      <name val="Times New Roman"/>
      <family val="1"/>
      <charset val="186"/>
    </font>
    <font>
      <sz val="10"/>
      <name val="Arial"/>
      <family val="2"/>
      <charset val="186"/>
    </font>
    <font>
      <sz val="10"/>
      <name val="Times New Roman"/>
      <family val="1"/>
      <charset val="186"/>
    </font>
    <font>
      <b/>
      <sz val="10"/>
      <name val="Times New Roman"/>
      <family val="1"/>
      <charset val="186"/>
    </font>
    <font>
      <b/>
      <sz val="14"/>
      <name val="Times New Roman"/>
      <family val="1"/>
      <charset val="186"/>
    </font>
    <font>
      <sz val="10"/>
      <name val="Arial"/>
      <family val="2"/>
      <charset val="186"/>
    </font>
    <font>
      <sz val="10"/>
      <name val="Arial"/>
      <family val="2"/>
      <charset val="186"/>
    </font>
    <font>
      <u/>
      <sz val="9"/>
      <color indexed="12"/>
      <name val="Arial"/>
      <family val="2"/>
      <charset val="186"/>
    </font>
    <font>
      <sz val="10"/>
      <name val="Arial"/>
      <family val="2"/>
      <charset val="186"/>
    </font>
    <font>
      <sz val="10"/>
      <name val="Arial"/>
      <family val="2"/>
      <charset val="186"/>
    </font>
    <font>
      <sz val="10"/>
      <color theme="1"/>
      <name val="Times New Roman"/>
      <family val="1"/>
      <charset val="186"/>
    </font>
    <font>
      <sz val="11"/>
      <color theme="1"/>
      <name val="Times New Roman"/>
      <family val="1"/>
      <charset val="186"/>
    </font>
    <font>
      <b/>
      <sz val="12"/>
      <color theme="1"/>
      <name val="Times New Roman"/>
      <family val="1"/>
      <charset val="186"/>
    </font>
    <font>
      <b/>
      <sz val="10"/>
      <color theme="1"/>
      <name val="Times New Roman"/>
      <family val="1"/>
      <charset val="186"/>
    </font>
    <font>
      <b/>
      <i/>
      <sz val="10"/>
      <color indexed="8"/>
      <name val="Times New Roman"/>
      <family val="1"/>
      <charset val="186"/>
    </font>
    <font>
      <sz val="10"/>
      <name val="BaltHelvetica"/>
    </font>
    <font>
      <b/>
      <sz val="11"/>
      <color theme="1"/>
      <name val="Times New Roman"/>
      <family val="1"/>
      <charset val="186"/>
    </font>
    <font>
      <b/>
      <sz val="11"/>
      <name val="Times New Roman"/>
      <family val="1"/>
      <charset val="186"/>
    </font>
    <font>
      <i/>
      <sz val="11"/>
      <color theme="1"/>
      <name val="Times New Roman"/>
      <family val="1"/>
      <charset val="186"/>
    </font>
    <font>
      <b/>
      <sz val="9"/>
      <color theme="1"/>
      <name val="Times New Roman"/>
      <family val="1"/>
      <charset val="186"/>
    </font>
    <font>
      <b/>
      <i/>
      <sz val="9"/>
      <color theme="1"/>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74">
    <xf numFmtId="0" fontId="0" fillId="0" borderId="0"/>
    <xf numFmtId="0" fontId="16" fillId="0" borderId="0"/>
    <xf numFmtId="0" fontId="17" fillId="0" borderId="0"/>
    <xf numFmtId="0" fontId="15" fillId="0" borderId="0"/>
    <xf numFmtId="0" fontId="15" fillId="0" borderId="0"/>
    <xf numFmtId="0" fontId="15" fillId="0" borderId="0"/>
    <xf numFmtId="0" fontId="14" fillId="0" borderId="0"/>
    <xf numFmtId="0" fontId="14" fillId="0" borderId="0"/>
    <xf numFmtId="0" fontId="13" fillId="0" borderId="0"/>
    <xf numFmtId="0" fontId="12" fillId="0" borderId="0"/>
    <xf numFmtId="0" fontId="19" fillId="0" borderId="0"/>
    <xf numFmtId="0" fontId="12" fillId="0" borderId="0"/>
    <xf numFmtId="0" fontId="12"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9" fillId="0" borderId="0"/>
    <xf numFmtId="0" fontId="9" fillId="0" borderId="0"/>
    <xf numFmtId="0" fontId="9" fillId="0" borderId="0"/>
    <xf numFmtId="0" fontId="17" fillId="0" borderId="0"/>
    <xf numFmtId="0" fontId="8" fillId="0" borderId="0"/>
    <xf numFmtId="0" fontId="8" fillId="0" borderId="0"/>
    <xf numFmtId="0" fontId="7" fillId="0" borderId="0"/>
    <xf numFmtId="0" fontId="20"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22" fillId="0" borderId="0"/>
    <xf numFmtId="0" fontId="4" fillId="0" borderId="0"/>
    <xf numFmtId="0" fontId="3" fillId="0" borderId="0"/>
    <xf numFmtId="0" fontId="17" fillId="0" borderId="0"/>
    <xf numFmtId="0" fontId="2" fillId="0" borderId="0"/>
    <xf numFmtId="9" fontId="2" fillId="0" borderId="0" applyFont="0" applyFill="0" applyBorder="0" applyAlignment="0" applyProtection="0"/>
    <xf numFmtId="0" fontId="26" fillId="0" borderId="0"/>
    <xf numFmtId="9" fontId="26"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27" fillId="0" borderId="0"/>
    <xf numFmtId="0" fontId="28" fillId="0" borderId="0" applyNumberFormat="0" applyFill="0" applyBorder="0" applyAlignment="0" applyProtection="0"/>
    <xf numFmtId="9" fontId="16" fillId="0" borderId="0" applyFont="0" applyFill="0" applyBorder="0" applyAlignment="0" applyProtection="0"/>
    <xf numFmtId="0" fontId="29" fillId="0" borderId="0"/>
    <xf numFmtId="0" fontId="30" fillId="0" borderId="0"/>
    <xf numFmtId="0" fontId="1" fillId="0" borderId="0"/>
    <xf numFmtId="0" fontId="36" fillId="0" borderId="0"/>
    <xf numFmtId="0" fontId="1" fillId="0" borderId="0"/>
    <xf numFmtId="0" fontId="1" fillId="0" borderId="0"/>
    <xf numFmtId="0" fontId="1" fillId="0" borderId="0"/>
    <xf numFmtId="0" fontId="1" fillId="0" borderId="0"/>
    <xf numFmtId="0" fontId="17" fillId="0" borderId="0"/>
    <xf numFmtId="0" fontId="17" fillId="0" borderId="0"/>
    <xf numFmtId="0" fontId="1" fillId="0" borderId="0"/>
    <xf numFmtId="0" fontId="17" fillId="0" borderId="0"/>
    <xf numFmtId="9" fontId="17" fillId="0" borderId="0" applyFont="0" applyFill="0" applyBorder="0" applyAlignment="0" applyProtection="0"/>
  </cellStyleXfs>
  <cellXfs count="117">
    <xf numFmtId="0" fontId="0" fillId="0" borderId="0" xfId="0"/>
    <xf numFmtId="1" fontId="18" fillId="2" borderId="0" xfId="0" applyNumberFormat="1" applyFont="1" applyFill="1" applyAlignment="1">
      <alignment horizontal="right"/>
    </xf>
    <xf numFmtId="0" fontId="18" fillId="2" borderId="0" xfId="0" applyFont="1" applyFill="1" applyAlignment="1">
      <alignment horizontal="right"/>
    </xf>
    <xf numFmtId="0" fontId="25" fillId="0" borderId="0" xfId="0" applyFont="1" applyAlignment="1">
      <alignment vertical="center"/>
    </xf>
    <xf numFmtId="0" fontId="2" fillId="0" borderId="0" xfId="52"/>
    <xf numFmtId="0" fontId="2" fillId="0" borderId="0" xfId="52" applyAlignment="1">
      <alignment wrapText="1"/>
    </xf>
    <xf numFmtId="0" fontId="26" fillId="0" borderId="0" xfId="54" applyFill="1" applyAlignment="1">
      <alignment vertical="top" wrapText="1"/>
    </xf>
    <xf numFmtId="9" fontId="0" fillId="0" borderId="0" xfId="55" applyFont="1" applyFill="1" applyAlignment="1">
      <alignment vertical="top" wrapText="1"/>
    </xf>
    <xf numFmtId="2" fontId="26" fillId="0" borderId="0" xfId="54" applyNumberFormat="1" applyFill="1" applyAlignment="1">
      <alignment vertical="top" wrapText="1"/>
    </xf>
    <xf numFmtId="4" fontId="24" fillId="3" borderId="1" xfId="48" applyNumberFormat="1" applyFont="1" applyFill="1" applyBorder="1" applyAlignment="1">
      <alignment horizontal="center" vertical="center"/>
    </xf>
    <xf numFmtId="0" fontId="23" fillId="0" borderId="0" xfId="58" applyFont="1" applyFill="1" applyAlignment="1">
      <alignment vertical="top"/>
    </xf>
    <xf numFmtId="0" fontId="23" fillId="0" borderId="0" xfId="58" applyFont="1" applyFill="1" applyAlignment="1">
      <alignment vertical="top" wrapText="1"/>
    </xf>
    <xf numFmtId="0" fontId="24" fillId="3" borderId="1" xfId="0" applyFont="1" applyFill="1" applyBorder="1" applyAlignment="1">
      <alignment vertical="top" wrapText="1"/>
    </xf>
    <xf numFmtId="9" fontId="24" fillId="3" borderId="1" xfId="57" applyFont="1" applyFill="1" applyBorder="1" applyAlignment="1">
      <alignment vertical="top" wrapText="1"/>
    </xf>
    <xf numFmtId="2" fontId="24" fillId="3" borderId="1" xfId="57" applyNumberFormat="1" applyFont="1" applyFill="1" applyBorder="1" applyAlignment="1">
      <alignment vertical="top" wrapText="1"/>
    </xf>
    <xf numFmtId="0" fontId="24" fillId="2" borderId="1" xfId="0" applyFont="1" applyFill="1" applyBorder="1" applyAlignment="1">
      <alignment vertical="top" wrapText="1"/>
    </xf>
    <xf numFmtId="0" fontId="17" fillId="0" borderId="0" xfId="0" applyFont="1" applyAlignment="1">
      <alignment vertical="top" wrapText="1"/>
    </xf>
    <xf numFmtId="0" fontId="24" fillId="2" borderId="1" xfId="0" applyFont="1" applyFill="1" applyBorder="1" applyAlignment="1">
      <alignment horizontal="center" vertical="top" wrapText="1"/>
    </xf>
    <xf numFmtId="9" fontId="24" fillId="2" borderId="1" xfId="57" applyFont="1" applyFill="1" applyBorder="1" applyAlignment="1">
      <alignment horizontal="center" vertical="top" wrapText="1"/>
    </xf>
    <xf numFmtId="2" fontId="24" fillId="2" borderId="1" xfId="57" applyNumberFormat="1" applyFont="1" applyFill="1" applyBorder="1" applyAlignment="1">
      <alignment horizontal="center" vertical="top" wrapText="1"/>
    </xf>
    <xf numFmtId="164" fontId="24" fillId="2" borderId="1" xfId="57" applyNumberFormat="1" applyFont="1" applyFill="1" applyBorder="1" applyAlignment="1">
      <alignment horizontal="center" vertical="top" wrapText="1"/>
    </xf>
    <xf numFmtId="0" fontId="23" fillId="0" borderId="0" xfId="61" applyFont="1" applyAlignment="1">
      <alignment vertical="top"/>
    </xf>
    <xf numFmtId="0" fontId="23" fillId="0" borderId="0" xfId="61" applyFont="1" applyAlignment="1">
      <alignment vertical="top" wrapText="1"/>
    </xf>
    <xf numFmtId="2" fontId="23" fillId="0" borderId="0" xfId="61" applyNumberFormat="1" applyFont="1" applyAlignment="1">
      <alignment vertical="top"/>
    </xf>
    <xf numFmtId="1" fontId="23" fillId="0" borderId="0" xfId="61" applyNumberFormat="1" applyFont="1" applyAlignment="1">
      <alignment vertical="top"/>
    </xf>
    <xf numFmtId="0" fontId="23" fillId="0" borderId="0" xfId="61" applyFont="1"/>
    <xf numFmtId="3" fontId="24" fillId="3" borderId="1" xfId="48" applyNumberFormat="1" applyFont="1" applyFill="1" applyBorder="1" applyAlignment="1">
      <alignment horizontal="center" vertical="center"/>
    </xf>
    <xf numFmtId="0" fontId="23" fillId="0" borderId="1" xfId="1" applyFont="1" applyFill="1" applyBorder="1" applyAlignment="1">
      <alignment wrapText="1"/>
    </xf>
    <xf numFmtId="49" fontId="31" fillId="0" borderId="1" xfId="1" applyNumberFormat="1" applyFont="1" applyFill="1" applyBorder="1" applyAlignment="1">
      <alignment horizontal="left" wrapText="1"/>
    </xf>
    <xf numFmtId="9" fontId="23" fillId="0" borderId="1" xfId="56" applyFont="1" applyFill="1" applyBorder="1" applyAlignment="1">
      <alignment horizontal="center" wrapText="1"/>
    </xf>
    <xf numFmtId="1" fontId="23" fillId="0" borderId="1" xfId="1" applyNumberFormat="1" applyFont="1" applyFill="1" applyBorder="1" applyAlignment="1">
      <alignment wrapText="1"/>
    </xf>
    <xf numFmtId="165" fontId="23" fillId="0" borderId="1" xfId="1" applyNumberFormat="1" applyFont="1" applyFill="1" applyBorder="1" applyAlignment="1">
      <alignment wrapText="1"/>
    </xf>
    <xf numFmtId="2" fontId="23" fillId="0" borderId="1" xfId="1" applyNumberFormat="1" applyFont="1" applyFill="1" applyBorder="1" applyAlignment="1">
      <alignment wrapText="1"/>
    </xf>
    <xf numFmtId="0" fontId="32" fillId="0" borderId="0" xfId="52" applyFont="1" applyAlignment="1">
      <alignment horizontal="right"/>
    </xf>
    <xf numFmtId="0" fontId="34" fillId="0" borderId="1" xfId="63" applyFont="1" applyBorder="1" applyAlignment="1">
      <alignment horizontal="center" vertical="center"/>
    </xf>
    <xf numFmtId="3" fontId="34" fillId="0" borderId="1" xfId="63" applyNumberFormat="1" applyFont="1" applyBorder="1" applyAlignment="1">
      <alignment horizontal="center" vertical="center" wrapText="1"/>
    </xf>
    <xf numFmtId="0" fontId="31" fillId="2" borderId="1" xfId="63" applyFont="1" applyFill="1" applyBorder="1" applyAlignment="1">
      <alignment horizontal="center" vertical="center"/>
    </xf>
    <xf numFmtId="0" fontId="31" fillId="2" borderId="1" xfId="63" applyFont="1" applyFill="1" applyBorder="1" applyAlignment="1">
      <alignment vertical="center"/>
    </xf>
    <xf numFmtId="0" fontId="34" fillId="2" borderId="1" xfId="63" applyFont="1" applyFill="1" applyBorder="1" applyAlignment="1">
      <alignment horizontal="center" vertical="center"/>
    </xf>
    <xf numFmtId="4" fontId="31" fillId="2" borderId="1" xfId="63" applyNumberFormat="1" applyFont="1" applyFill="1" applyBorder="1" applyAlignment="1">
      <alignment horizontal="center" vertical="center" wrapText="1"/>
    </xf>
    <xf numFmtId="0" fontId="23" fillId="2" borderId="1" xfId="63" applyFont="1" applyFill="1" applyBorder="1" applyAlignment="1">
      <alignment vertical="center" wrapText="1"/>
    </xf>
    <xf numFmtId="4" fontId="31" fillId="2" borderId="1" xfId="63" applyNumberFormat="1" applyFont="1" applyFill="1" applyBorder="1" applyAlignment="1">
      <alignment horizontal="right" vertical="center"/>
    </xf>
    <xf numFmtId="0" fontId="23" fillId="0" borderId="1" xfId="66" applyFont="1" applyFill="1" applyBorder="1" applyAlignment="1">
      <alignment vertical="center" wrapText="1"/>
    </xf>
    <xf numFmtId="4" fontId="23" fillId="2" borderId="1" xfId="63" applyNumberFormat="1" applyFont="1" applyFill="1" applyBorder="1" applyAlignment="1">
      <alignment horizontal="right" vertical="center"/>
    </xf>
    <xf numFmtId="0" fontId="31" fillId="2" borderId="1" xfId="63" applyFont="1" applyFill="1" applyBorder="1" applyAlignment="1">
      <alignment vertical="center" wrapText="1"/>
    </xf>
    <xf numFmtId="49" fontId="38" fillId="2" borderId="1" xfId="1" applyNumberFormat="1" applyFont="1" applyFill="1" applyBorder="1" applyAlignment="1">
      <alignment horizontal="left" vertical="top"/>
    </xf>
    <xf numFmtId="49" fontId="38" fillId="2" borderId="1" xfId="1" applyNumberFormat="1" applyFont="1" applyFill="1" applyBorder="1" applyAlignment="1">
      <alignment horizontal="left" vertical="top" wrapText="1"/>
    </xf>
    <xf numFmtId="0" fontId="32" fillId="0" borderId="1" xfId="1" applyFont="1" applyFill="1" applyBorder="1" applyAlignment="1">
      <alignment horizontal="left" vertical="top" wrapText="1"/>
    </xf>
    <xf numFmtId="3" fontId="34" fillId="0" borderId="1" xfId="1" applyNumberFormat="1" applyFont="1" applyBorder="1" applyAlignment="1">
      <alignment horizontal="center" vertical="center" wrapText="1"/>
    </xf>
    <xf numFmtId="0" fontId="23" fillId="0" borderId="0" xfId="0" applyFont="1" applyFill="1" applyAlignment="1">
      <alignment vertical="top"/>
    </xf>
    <xf numFmtId="0" fontId="23" fillId="0" borderId="0" xfId="0" applyFont="1" applyFill="1" applyAlignment="1">
      <alignment vertical="top" wrapText="1"/>
    </xf>
    <xf numFmtId="0" fontId="1" fillId="0" borderId="0" xfId="68"/>
    <xf numFmtId="2" fontId="17" fillId="0" borderId="0" xfId="69" applyNumberFormat="1" applyFill="1" applyAlignment="1">
      <alignment vertical="top"/>
    </xf>
    <xf numFmtId="0" fontId="23" fillId="0" borderId="0" xfId="70" applyFont="1"/>
    <xf numFmtId="0" fontId="25" fillId="0" borderId="0" xfId="0" applyFont="1" applyFill="1" applyAlignment="1">
      <alignment vertical="top"/>
    </xf>
    <xf numFmtId="0" fontId="17" fillId="0" borderId="0" xfId="69" applyFill="1" applyAlignment="1">
      <alignment vertical="top" wrapText="1"/>
    </xf>
    <xf numFmtId="0" fontId="17" fillId="0" borderId="0" xfId="69" applyFill="1" applyAlignment="1">
      <alignment vertical="top"/>
    </xf>
    <xf numFmtId="2" fontId="24" fillId="2" borderId="1" xfId="56" applyNumberFormat="1" applyFont="1" applyFill="1" applyBorder="1" applyAlignment="1">
      <alignment horizontal="center" vertical="top" wrapText="1"/>
    </xf>
    <xf numFmtId="4" fontId="38" fillId="3" borderId="1" xfId="71" applyNumberFormat="1" applyFont="1" applyFill="1" applyBorder="1" applyAlignment="1">
      <alignment horizontal="center" vertical="center" wrapText="1"/>
    </xf>
    <xf numFmtId="0" fontId="23" fillId="0" borderId="4" xfId="1" applyFont="1" applyBorder="1" applyAlignment="1"/>
    <xf numFmtId="0" fontId="23" fillId="0" borderId="4" xfId="1" applyFont="1" applyBorder="1" applyAlignment="1">
      <alignment wrapText="1"/>
    </xf>
    <xf numFmtId="9" fontId="23" fillId="0" borderId="4" xfId="56" applyFont="1" applyFill="1" applyBorder="1" applyAlignment="1">
      <alignment horizontal="center"/>
    </xf>
    <xf numFmtId="0" fontId="23" fillId="0" borderId="4" xfId="1" applyFont="1" applyFill="1" applyBorder="1"/>
    <xf numFmtId="2" fontId="23" fillId="0" borderId="4" xfId="1" applyNumberFormat="1" applyFont="1" applyFill="1" applyBorder="1"/>
    <xf numFmtId="165" fontId="23" fillId="0" borderId="4" xfId="1" applyNumberFormat="1" applyFont="1" applyFill="1" applyBorder="1"/>
    <xf numFmtId="4" fontId="23" fillId="0" borderId="0" xfId="70" applyNumberFormat="1" applyFont="1"/>
    <xf numFmtId="0" fontId="23" fillId="0" borderId="0" xfId="70" applyFont="1" applyAlignment="1">
      <alignment vertical="top"/>
    </xf>
    <xf numFmtId="0" fontId="23" fillId="0" borderId="0" xfId="70" applyFont="1" applyAlignment="1">
      <alignment vertical="top" wrapText="1"/>
    </xf>
    <xf numFmtId="2" fontId="23" fillId="0" borderId="0" xfId="70" applyNumberFormat="1" applyFont="1" applyAlignment="1">
      <alignment vertical="top"/>
    </xf>
    <xf numFmtId="0" fontId="31" fillId="2" borderId="1" xfId="63" applyFont="1" applyFill="1" applyBorder="1" applyAlignment="1">
      <alignment horizontal="right" vertical="center"/>
    </xf>
    <xf numFmtId="0" fontId="31" fillId="2" borderId="1" xfId="63" applyFont="1" applyFill="1" applyBorder="1" applyAlignment="1">
      <alignment horizontal="left" vertical="center" wrapText="1"/>
    </xf>
    <xf numFmtId="0" fontId="23" fillId="0" borderId="0" xfId="70" applyFont="1" applyFill="1" applyAlignment="1">
      <alignment vertical="top"/>
    </xf>
    <xf numFmtId="0" fontId="23" fillId="0" borderId="0" xfId="70" applyFont="1" applyFill="1" applyAlignment="1">
      <alignment vertical="top" wrapText="1"/>
    </xf>
    <xf numFmtId="0" fontId="1" fillId="0" borderId="0" xfId="68" applyAlignment="1">
      <alignment wrapText="1"/>
    </xf>
    <xf numFmtId="0" fontId="23" fillId="0" borderId="0" xfId="72" applyFont="1"/>
    <xf numFmtId="9" fontId="0" fillId="0" borderId="0" xfId="73" applyFont="1" applyFill="1" applyAlignment="1">
      <alignment vertical="top" wrapText="1"/>
    </xf>
    <xf numFmtId="0" fontId="23" fillId="0" borderId="0" xfId="72" applyFont="1" applyAlignment="1">
      <alignment vertical="top"/>
    </xf>
    <xf numFmtId="2" fontId="17" fillId="0" borderId="0" xfId="69" applyNumberFormat="1" applyFill="1" applyAlignment="1">
      <alignment vertical="top" wrapText="1"/>
    </xf>
    <xf numFmtId="3" fontId="24" fillId="3" borderId="1" xfId="51" applyNumberFormat="1" applyFont="1" applyFill="1" applyBorder="1" applyAlignment="1">
      <alignment horizontal="center" vertical="center"/>
    </xf>
    <xf numFmtId="4" fontId="24" fillId="3" borderId="1" xfId="51" applyNumberFormat="1" applyFont="1" applyFill="1" applyBorder="1" applyAlignment="1">
      <alignment horizontal="center" vertical="center"/>
    </xf>
    <xf numFmtId="0" fontId="23" fillId="0" borderId="1" xfId="72" applyFont="1" applyBorder="1" applyAlignment="1">
      <alignment wrapText="1"/>
    </xf>
    <xf numFmtId="4" fontId="23" fillId="0" borderId="0" xfId="72" applyNumberFormat="1" applyFont="1"/>
    <xf numFmtId="0" fontId="23" fillId="0" borderId="0" xfId="72" applyFont="1" applyAlignment="1">
      <alignment vertical="top" wrapText="1"/>
    </xf>
    <xf numFmtId="2" fontId="23" fillId="0" borderId="0" xfId="72" applyNumberFormat="1" applyFont="1" applyAlignment="1">
      <alignment vertical="top"/>
    </xf>
    <xf numFmtId="1" fontId="23" fillId="0" borderId="0" xfId="72" applyNumberFormat="1" applyFont="1" applyAlignment="1">
      <alignment vertical="top"/>
    </xf>
    <xf numFmtId="0" fontId="34" fillId="4" borderId="1" xfId="63" applyFont="1" applyFill="1" applyBorder="1" applyAlignment="1">
      <alignment vertical="center"/>
    </xf>
    <xf numFmtId="0" fontId="34" fillId="4" borderId="1" xfId="63" applyFont="1" applyFill="1" applyBorder="1" applyAlignment="1">
      <alignment horizontal="left" vertical="center"/>
    </xf>
    <xf numFmtId="0" fontId="34" fillId="4" borderId="1" xfId="63" applyFont="1" applyFill="1" applyBorder="1" applyAlignment="1">
      <alignment horizontal="center" vertical="center"/>
    </xf>
    <xf numFmtId="0" fontId="18" fillId="0" borderId="1" xfId="0" applyFont="1" applyFill="1" applyBorder="1" applyAlignment="1">
      <alignment horizontal="center" vertical="center"/>
    </xf>
    <xf numFmtId="0" fontId="18" fillId="0" borderId="1" xfId="0" applyFont="1" applyFill="1" applyBorder="1" applyAlignment="1">
      <alignment vertical="center"/>
    </xf>
    <xf numFmtId="0" fontId="18" fillId="0" borderId="1" xfId="0" applyFont="1" applyFill="1" applyBorder="1" applyAlignment="1">
      <alignment vertical="center" wrapText="1"/>
    </xf>
    <xf numFmtId="4" fontId="32" fillId="2" borderId="1" xfId="1" applyNumberFormat="1" applyFont="1" applyFill="1" applyBorder="1" applyAlignment="1">
      <alignment vertical="top"/>
    </xf>
    <xf numFmtId="0" fontId="33" fillId="5" borderId="1" xfId="65" applyFont="1" applyFill="1" applyBorder="1" applyAlignment="1">
      <alignment vertical="center"/>
    </xf>
    <xf numFmtId="0" fontId="34" fillId="5" borderId="1" xfId="65" applyFont="1" applyFill="1" applyBorder="1" applyAlignment="1">
      <alignment horizontal="center" vertical="center"/>
    </xf>
    <xf numFmtId="0" fontId="32" fillId="0" borderId="0" xfId="52" applyFont="1"/>
    <xf numFmtId="0" fontId="32" fillId="0" borderId="0" xfId="52" applyFont="1" applyAlignment="1">
      <alignment wrapText="1"/>
    </xf>
    <xf numFmtId="0" fontId="32" fillId="0" borderId="0" xfId="63" applyFont="1" applyAlignment="1">
      <alignment vertical="center"/>
    </xf>
    <xf numFmtId="0" fontId="18" fillId="0" borderId="0" xfId="0" applyFont="1" applyAlignment="1">
      <alignment vertical="center"/>
    </xf>
    <xf numFmtId="0" fontId="32" fillId="0" borderId="1" xfId="63" applyFont="1" applyBorder="1" applyAlignment="1">
      <alignment vertical="center"/>
    </xf>
    <xf numFmtId="4" fontId="32" fillId="0" borderId="1" xfId="63" applyNumberFormat="1" applyFont="1" applyBorder="1" applyAlignment="1">
      <alignment vertical="center"/>
    </xf>
    <xf numFmtId="0" fontId="32" fillId="0" borderId="0" xfId="0" applyFont="1" applyFill="1" applyAlignment="1">
      <alignment vertical="top"/>
    </xf>
    <xf numFmtId="3" fontId="40" fillId="0" borderId="1" xfId="1" applyNumberFormat="1" applyFont="1" applyBorder="1" applyAlignment="1">
      <alignment horizontal="center" vertical="center" wrapText="1"/>
    </xf>
    <xf numFmtId="4" fontId="34" fillId="5" borderId="1" xfId="65" applyNumberFormat="1" applyFont="1" applyFill="1" applyBorder="1" applyAlignment="1">
      <alignment horizontal="center" vertical="center" wrapText="1"/>
    </xf>
    <xf numFmtId="4" fontId="34" fillId="4" borderId="1" xfId="63" applyNumberFormat="1" applyFont="1" applyFill="1" applyBorder="1" applyAlignment="1">
      <alignment horizontal="center" vertical="center" wrapText="1"/>
    </xf>
    <xf numFmtId="4" fontId="32" fillId="0" borderId="0" xfId="63" applyNumberFormat="1" applyFont="1" applyAlignment="1">
      <alignment vertical="center"/>
    </xf>
    <xf numFmtId="4" fontId="37" fillId="4" borderId="1" xfId="1" applyNumberFormat="1" applyFont="1" applyFill="1" applyBorder="1" applyAlignment="1">
      <alignment vertical="top"/>
    </xf>
    <xf numFmtId="4" fontId="37" fillId="2" borderId="1" xfId="1" applyNumberFormat="1" applyFont="1" applyFill="1" applyBorder="1" applyAlignment="1">
      <alignment vertical="top"/>
    </xf>
    <xf numFmtId="0" fontId="37" fillId="4" borderId="1" xfId="1" applyFont="1" applyFill="1" applyBorder="1" applyAlignment="1">
      <alignment horizontal="left"/>
    </xf>
    <xf numFmtId="0" fontId="25" fillId="0" borderId="0" xfId="0" applyFont="1" applyAlignment="1">
      <alignment horizontal="center" vertical="center" wrapText="1"/>
    </xf>
    <xf numFmtId="0" fontId="25" fillId="0" borderId="0" xfId="0" applyFont="1" applyAlignment="1">
      <alignment horizontal="left" vertical="center"/>
    </xf>
    <xf numFmtId="0" fontId="31" fillId="0" borderId="2" xfId="1" applyFont="1" applyFill="1" applyBorder="1" applyAlignment="1">
      <alignment horizontal="center" vertical="center"/>
    </xf>
    <xf numFmtId="0" fontId="31" fillId="0" borderId="3" xfId="1" applyFont="1" applyFill="1" applyBorder="1" applyAlignment="1">
      <alignment horizontal="center" vertical="center"/>
    </xf>
    <xf numFmtId="0" fontId="31" fillId="0" borderId="2" xfId="1" applyFont="1" applyFill="1" applyBorder="1" applyAlignment="1">
      <alignment horizontal="center" vertical="center" wrapText="1"/>
    </xf>
    <xf numFmtId="0" fontId="31" fillId="0" borderId="3" xfId="1" applyFont="1" applyFill="1" applyBorder="1" applyAlignment="1">
      <alignment horizontal="center" vertical="center" wrapText="1"/>
    </xf>
    <xf numFmtId="0" fontId="21" fillId="0" borderId="0" xfId="69" applyFont="1" applyAlignment="1">
      <alignment horizontal="center" vertical="top" wrapText="1"/>
    </xf>
    <xf numFmtId="0" fontId="21" fillId="0" borderId="0" xfId="51" applyFont="1" applyFill="1" applyBorder="1" applyAlignment="1">
      <alignment horizontal="center" vertical="center" wrapText="1"/>
    </xf>
    <xf numFmtId="0" fontId="32" fillId="0" borderId="0" xfId="63" applyFont="1" applyAlignment="1">
      <alignment vertical="center" wrapText="1"/>
    </xf>
  </cellXfs>
  <cellStyles count="74">
    <cellStyle name="Hyperlink 2 2" xfId="59" xr:uid="{00000000-0005-0000-0000-000000000000}"/>
    <cellStyle name="Normal" xfId="0" builtinId="0"/>
    <cellStyle name="Normal 10" xfId="4" xr:uid="{00000000-0005-0000-0000-000002000000}"/>
    <cellStyle name="Normal 11" xfId="5" xr:uid="{00000000-0005-0000-0000-000003000000}"/>
    <cellStyle name="Normal 11 10" xfId="41" xr:uid="{00000000-0005-0000-0000-000004000000}"/>
    <cellStyle name="Normal 11 11" xfId="47" xr:uid="{00000000-0005-0000-0000-000005000000}"/>
    <cellStyle name="Normal 11 2" xfId="7" xr:uid="{00000000-0005-0000-0000-000006000000}"/>
    <cellStyle name="Normal 11 3" xfId="8" xr:uid="{00000000-0005-0000-0000-000007000000}"/>
    <cellStyle name="Normal 11 4" xfId="12" xr:uid="{00000000-0005-0000-0000-000008000000}"/>
    <cellStyle name="Normal 11 5" xfId="16" xr:uid="{00000000-0005-0000-0000-000009000000}"/>
    <cellStyle name="Normal 11 6" xfId="20" xr:uid="{00000000-0005-0000-0000-00000A000000}"/>
    <cellStyle name="Normal 11 7" xfId="26" xr:uid="{00000000-0005-0000-0000-00000B000000}"/>
    <cellStyle name="Normal 11 8" xfId="28" xr:uid="{00000000-0005-0000-0000-00000C000000}"/>
    <cellStyle name="Normal 11 9" xfId="36" xr:uid="{00000000-0005-0000-0000-00000D000000}"/>
    <cellStyle name="Normal 12" xfId="9" xr:uid="{00000000-0005-0000-0000-00000E000000}"/>
    <cellStyle name="Normal 12 10" xfId="71" xr:uid="{4014C372-A55C-4FBD-86D9-DE090BCE0C71}"/>
    <cellStyle name="Normal 12 2" xfId="13" xr:uid="{00000000-0005-0000-0000-00000F000000}"/>
    <cellStyle name="Normal 12 3" xfId="19" xr:uid="{00000000-0005-0000-0000-000010000000}"/>
    <cellStyle name="Normal 12 4" xfId="21" xr:uid="{00000000-0005-0000-0000-000011000000}"/>
    <cellStyle name="Normal 12 5" xfId="29" xr:uid="{00000000-0005-0000-0000-000012000000}"/>
    <cellStyle name="Normal 12 6" xfId="30" xr:uid="{00000000-0005-0000-0000-000013000000}"/>
    <cellStyle name="Normal 12 7" xfId="40" xr:uid="{00000000-0005-0000-0000-000014000000}"/>
    <cellStyle name="Normal 12 8" xfId="46" xr:uid="{00000000-0005-0000-0000-000015000000}"/>
    <cellStyle name="Normal 12 9" xfId="65" xr:uid="{DE05A4FA-952D-49AA-ABF3-C0B0D0A21350}"/>
    <cellStyle name="Normal 13" xfId="27" xr:uid="{00000000-0005-0000-0000-000016000000}"/>
    <cellStyle name="Normal 14" xfId="14" xr:uid="{00000000-0005-0000-0000-000017000000}"/>
    <cellStyle name="Normal 14 2" xfId="17" xr:uid="{00000000-0005-0000-0000-000018000000}"/>
    <cellStyle name="Normal 14 3" xfId="24" xr:uid="{00000000-0005-0000-0000-000019000000}"/>
    <cellStyle name="Normal 14 4" xfId="34" xr:uid="{00000000-0005-0000-0000-00001A000000}"/>
    <cellStyle name="Normal 14 5" xfId="39" xr:uid="{00000000-0005-0000-0000-00001B000000}"/>
    <cellStyle name="Normal 14 6" xfId="44" xr:uid="{00000000-0005-0000-0000-00001C000000}"/>
    <cellStyle name="Normal 15" xfId="58" xr:uid="{00000000-0005-0000-0000-00001D000000}"/>
    <cellStyle name="Normal 15 2" xfId="70" xr:uid="{6FA070DD-3FEC-4DFC-96D3-A7CB5025E36E}"/>
    <cellStyle name="Normal 16" xfId="18" xr:uid="{00000000-0005-0000-0000-00001E000000}"/>
    <cellStyle name="Normal 16 2" xfId="25" xr:uid="{00000000-0005-0000-0000-00001F000000}"/>
    <cellStyle name="Normal 16 3" xfId="35" xr:uid="{00000000-0005-0000-0000-000020000000}"/>
    <cellStyle name="Normal 17" xfId="22" xr:uid="{00000000-0005-0000-0000-000021000000}"/>
    <cellStyle name="Normal 17 2" xfId="37" xr:uid="{00000000-0005-0000-0000-000022000000}"/>
    <cellStyle name="Normal 17 3" xfId="45" xr:uid="{00000000-0005-0000-0000-000023000000}"/>
    <cellStyle name="Normal 17 4" xfId="67" xr:uid="{6631BA1C-765B-4BDE-B6D9-FD9903BB650C}"/>
    <cellStyle name="Normal 18" xfId="61" xr:uid="{00000000-0005-0000-0000-000024000000}"/>
    <cellStyle name="Normal 18 2" xfId="72" xr:uid="{A4B5D8A0-A0B5-4C21-B67C-3488079FD4CE}"/>
    <cellStyle name="Normal 19" xfId="32" xr:uid="{00000000-0005-0000-0000-000025000000}"/>
    <cellStyle name="Normal 19 2" xfId="42" xr:uid="{00000000-0005-0000-0000-000026000000}"/>
    <cellStyle name="Normal 2" xfId="1" xr:uid="{00000000-0005-0000-0000-000027000000}"/>
    <cellStyle name="Normal 20" xfId="38" xr:uid="{00000000-0005-0000-0000-000028000000}"/>
    <cellStyle name="Normal 20 2" xfId="43" xr:uid="{00000000-0005-0000-0000-000029000000}"/>
    <cellStyle name="Normal 21" xfId="62" xr:uid="{00000000-0005-0000-0000-00002A000000}"/>
    <cellStyle name="Normal 24" xfId="66" xr:uid="{A5935FFE-570F-4BDC-BCA2-21884977CE58}"/>
    <cellStyle name="Normal 3" xfId="2" xr:uid="{00000000-0005-0000-0000-00002B000000}"/>
    <cellStyle name="Normal 4" xfId="10" xr:uid="{00000000-0005-0000-0000-00002C000000}"/>
    <cellStyle name="Normal 5" xfId="31" xr:uid="{00000000-0005-0000-0000-00002D000000}"/>
    <cellStyle name="Normal 6" xfId="48" xr:uid="{00000000-0005-0000-0000-00002E000000}"/>
    <cellStyle name="Normal 6 2" xfId="51" xr:uid="{00000000-0005-0000-0000-00002F000000}"/>
    <cellStyle name="Normal 7" xfId="3" xr:uid="{00000000-0005-0000-0000-000030000000}"/>
    <cellStyle name="Normal 7 2" xfId="6" xr:uid="{00000000-0005-0000-0000-000031000000}"/>
    <cellStyle name="Normal 7 3" xfId="11" xr:uid="{00000000-0005-0000-0000-000032000000}"/>
    <cellStyle name="Normal 7 4" xfId="15" xr:uid="{00000000-0005-0000-0000-000033000000}"/>
    <cellStyle name="Normal 7 5" xfId="23" xr:uid="{00000000-0005-0000-0000-000034000000}"/>
    <cellStyle name="Normal 7 6" xfId="33" xr:uid="{00000000-0005-0000-0000-000035000000}"/>
    <cellStyle name="Normal 7 7" xfId="63" xr:uid="{0B41788F-C3B0-4334-8173-6B13EC8B5F7D}"/>
    <cellStyle name="Normal 8" xfId="52" xr:uid="{00000000-0005-0000-0000-000036000000}"/>
    <cellStyle name="Normal 8 2" xfId="68" xr:uid="{1D160CE7-14DD-41F6-8C3F-B4835048CE70}"/>
    <cellStyle name="Normal 9" xfId="54" xr:uid="{00000000-0005-0000-0000-000037000000}"/>
    <cellStyle name="Normal 9 2" xfId="69" xr:uid="{50DE0BCD-C1E9-4CED-9019-A76BDC523B34}"/>
    <cellStyle name="Parastais_FMLikp01_p05_221205_pap_afp_makp" xfId="64" xr:uid="{9A5409C9-E5D1-49FF-B21B-F8D40F61506C}"/>
    <cellStyle name="Parasts 2" xfId="49" xr:uid="{00000000-0005-0000-0000-000038000000}"/>
    <cellStyle name="Parasts 2 2" xfId="50" xr:uid="{00000000-0005-0000-0000-000039000000}"/>
    <cellStyle name="Percent" xfId="57" builtinId="5"/>
    <cellStyle name="Percent 2" xfId="53" xr:uid="{00000000-0005-0000-0000-00003B000000}"/>
    <cellStyle name="Percent 2 2" xfId="56" xr:uid="{00000000-0005-0000-0000-00003C000000}"/>
    <cellStyle name="Percent 3" xfId="55" xr:uid="{00000000-0005-0000-0000-00003D000000}"/>
    <cellStyle name="Percent 3 2" xfId="73" xr:uid="{60B82926-456F-42DF-B5F7-343ABE52AEE0}"/>
    <cellStyle name="Percent 4" xfId="60" xr:uid="{00000000-0005-0000-0000-00003E00000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F6CF-7827-4621-82D2-43BA814B7A0F}">
  <sheetPr>
    <pageSetUpPr fitToPage="1"/>
  </sheetPr>
  <dimension ref="A1:H26"/>
  <sheetViews>
    <sheetView tabSelected="1" topLeftCell="B22" workbookViewId="0">
      <selection activeCell="C20" sqref="C20"/>
    </sheetView>
  </sheetViews>
  <sheetFormatPr defaultColWidth="9.109375" defaultRowHeight="13.8"/>
  <cols>
    <col min="1" max="1" width="8.109375" style="96" customWidth="1"/>
    <col min="2" max="2" width="29.109375" style="96" customWidth="1"/>
    <col min="3" max="3" width="46" style="96" customWidth="1"/>
    <col min="4" max="4" width="15.44140625" style="96" customWidth="1"/>
    <col min="5" max="5" width="20" style="96" customWidth="1"/>
    <col min="6" max="6" width="15.44140625" style="96" customWidth="1"/>
    <col min="7" max="16384" width="9.109375" style="96"/>
  </cols>
  <sheetData>
    <row r="1" spans="1:8">
      <c r="A1" s="10"/>
      <c r="B1" s="11"/>
      <c r="C1" s="94"/>
      <c r="D1" s="95"/>
      <c r="E1" s="94"/>
      <c r="F1" s="1" t="s">
        <v>33</v>
      </c>
    </row>
    <row r="2" spans="1:8">
      <c r="A2" s="10"/>
      <c r="B2" s="11"/>
      <c r="C2" s="94"/>
      <c r="D2" s="95"/>
      <c r="E2" s="94"/>
      <c r="F2" s="2" t="s">
        <v>354</v>
      </c>
    </row>
    <row r="3" spans="1:8">
      <c r="A3" s="10"/>
      <c r="B3" s="11"/>
      <c r="C3" s="94"/>
      <c r="D3" s="95"/>
      <c r="E3" s="94"/>
      <c r="F3" s="2" t="s">
        <v>355</v>
      </c>
    </row>
    <row r="4" spans="1:8">
      <c r="A4" s="10"/>
      <c r="B4" s="11"/>
      <c r="C4" s="94"/>
      <c r="D4" s="95"/>
      <c r="E4" s="94"/>
      <c r="F4" s="2" t="s">
        <v>356</v>
      </c>
    </row>
    <row r="5" spans="1:8">
      <c r="A5" s="10"/>
      <c r="B5" s="11"/>
      <c r="C5" s="94"/>
      <c r="D5" s="95"/>
      <c r="E5" s="94"/>
      <c r="F5" s="33"/>
    </row>
    <row r="6" spans="1:8" ht="36" customHeight="1">
      <c r="A6" s="108" t="s">
        <v>351</v>
      </c>
      <c r="B6" s="108"/>
      <c r="C6" s="108"/>
      <c r="D6" s="108"/>
      <c r="E6" s="108"/>
      <c r="F6" s="108"/>
    </row>
    <row r="7" spans="1:8" ht="17.399999999999999">
      <c r="A7" s="109" t="s">
        <v>34</v>
      </c>
      <c r="B7" s="109"/>
      <c r="C7" s="109"/>
      <c r="D7" s="109"/>
      <c r="E7" s="97"/>
      <c r="F7" s="97"/>
    </row>
    <row r="9" spans="1:8" ht="111.6" customHeight="1">
      <c r="A9" s="34" t="s">
        <v>18</v>
      </c>
      <c r="B9" s="34" t="s">
        <v>19</v>
      </c>
      <c r="C9" s="34" t="s">
        <v>20</v>
      </c>
      <c r="D9" s="35" t="s">
        <v>21</v>
      </c>
      <c r="E9" s="101" t="s">
        <v>353</v>
      </c>
      <c r="F9" s="48" t="s">
        <v>32</v>
      </c>
    </row>
    <row r="10" spans="1:8" ht="15.6">
      <c r="A10" s="92" t="s">
        <v>22</v>
      </c>
      <c r="B10" s="93"/>
      <c r="C10" s="93"/>
      <c r="D10" s="102">
        <f>D15+D23</f>
        <v>58356.24</v>
      </c>
      <c r="E10" s="102">
        <f t="shared" ref="E10:F10" si="0">E15+E23</f>
        <v>-31261</v>
      </c>
      <c r="F10" s="102">
        <f t="shared" si="0"/>
        <v>27095.239999999998</v>
      </c>
    </row>
    <row r="11" spans="1:8">
      <c r="A11" s="86">
        <v>1000</v>
      </c>
      <c r="B11" s="85" t="s">
        <v>23</v>
      </c>
      <c r="C11" s="87"/>
      <c r="D11" s="103">
        <f>ROUND(D12+D13,2)</f>
        <v>58356.24</v>
      </c>
      <c r="E11" s="103">
        <f t="shared" ref="E11:F11" si="1">ROUND(E12+E13,2)</f>
        <v>-31261</v>
      </c>
      <c r="F11" s="103">
        <f t="shared" si="1"/>
        <v>27095.24</v>
      </c>
    </row>
    <row r="12" spans="1:8">
      <c r="A12" s="88">
        <v>1100</v>
      </c>
      <c r="B12" s="89" t="s">
        <v>25</v>
      </c>
      <c r="C12" s="98"/>
      <c r="D12" s="99">
        <f>D17+D25</f>
        <v>47217.580000000009</v>
      </c>
      <c r="E12" s="99">
        <f>E17+E25</f>
        <v>-25294</v>
      </c>
      <c r="F12" s="99">
        <f>F17+F25</f>
        <v>21923.580000000009</v>
      </c>
    </row>
    <row r="13" spans="1:8" ht="27.6">
      <c r="A13" s="88">
        <v>1210</v>
      </c>
      <c r="B13" s="90" t="s">
        <v>28</v>
      </c>
      <c r="C13" s="98"/>
      <c r="D13" s="99">
        <f>D21+D26</f>
        <v>11138.660000000007</v>
      </c>
      <c r="E13" s="99">
        <f>E21+E26</f>
        <v>-5967</v>
      </c>
      <c r="F13" s="99">
        <f>F21+F26</f>
        <v>5171.6600000000071</v>
      </c>
    </row>
    <row r="14" spans="1:8">
      <c r="D14" s="104"/>
      <c r="E14" s="104"/>
      <c r="F14" s="104"/>
    </row>
    <row r="15" spans="1:8">
      <c r="A15" s="85" t="s">
        <v>24</v>
      </c>
      <c r="B15" s="85"/>
      <c r="C15" s="85"/>
      <c r="D15" s="103">
        <f>D16</f>
        <v>53868.959999999999</v>
      </c>
      <c r="E15" s="103">
        <f>E16</f>
        <v>-31261</v>
      </c>
      <c r="F15" s="103">
        <f>F16</f>
        <v>22607.96</v>
      </c>
    </row>
    <row r="16" spans="1:8">
      <c r="A16" s="86">
        <v>1000</v>
      </c>
      <c r="B16" s="85" t="s">
        <v>23</v>
      </c>
      <c r="C16" s="87"/>
      <c r="D16" s="103">
        <f>ROUND(D17+D21,2)</f>
        <v>53868.959999999999</v>
      </c>
      <c r="E16" s="103">
        <f t="shared" ref="E16:F16" si="2">ROUND(E17+E21,2)</f>
        <v>-31261</v>
      </c>
      <c r="F16" s="103">
        <f t="shared" si="2"/>
        <v>22607.96</v>
      </c>
      <c r="H16" s="104"/>
    </row>
    <row r="17" spans="1:8">
      <c r="A17" s="36">
        <v>1100</v>
      </c>
      <c r="B17" s="37" t="s">
        <v>25</v>
      </c>
      <c r="C17" s="38"/>
      <c r="D17" s="39">
        <f>SUM(D18:D20)</f>
        <v>43586.80000000001</v>
      </c>
      <c r="E17" s="39">
        <f>SUM(E18:E20)</f>
        <v>-25294</v>
      </c>
      <c r="F17" s="39">
        <f>SUM(F18:F20)</f>
        <v>18292.80000000001</v>
      </c>
    </row>
    <row r="18" spans="1:8" ht="52.8">
      <c r="A18" s="69">
        <v>1145</v>
      </c>
      <c r="B18" s="70" t="s">
        <v>26</v>
      </c>
      <c r="C18" s="40" t="s">
        <v>349</v>
      </c>
      <c r="D18" s="41">
        <v>38833.260000000009</v>
      </c>
      <c r="E18" s="41">
        <v>-24860.43</v>
      </c>
      <c r="F18" s="41">
        <f t="shared" ref="F18:F21" si="3">D18+E18</f>
        <v>13972.830000000009</v>
      </c>
    </row>
    <row r="19" spans="1:8" ht="70.2" customHeight="1">
      <c r="A19" s="110">
        <v>1149</v>
      </c>
      <c r="B19" s="112" t="s">
        <v>27</v>
      </c>
      <c r="C19" s="42" t="s">
        <v>348</v>
      </c>
      <c r="D19" s="43">
        <v>4319.97</v>
      </c>
      <c r="E19" s="43"/>
      <c r="F19" s="41">
        <f t="shared" si="3"/>
        <v>4319.97</v>
      </c>
    </row>
    <row r="20" spans="1:8" ht="148.19999999999999" customHeight="1">
      <c r="A20" s="111"/>
      <c r="B20" s="113"/>
      <c r="C20" s="42" t="s">
        <v>357</v>
      </c>
      <c r="D20" s="43">
        <v>433.57</v>
      </c>
      <c r="E20" s="43">
        <v>-433.57</v>
      </c>
      <c r="F20" s="41">
        <f t="shared" si="3"/>
        <v>0</v>
      </c>
      <c r="H20" s="116"/>
    </row>
    <row r="21" spans="1:8" ht="26.4">
      <c r="A21" s="36">
        <v>1210</v>
      </c>
      <c r="B21" s="44" t="s">
        <v>28</v>
      </c>
      <c r="C21" s="44" t="s">
        <v>29</v>
      </c>
      <c r="D21" s="39">
        <v>10282.160000000007</v>
      </c>
      <c r="E21" s="39">
        <v>-5967</v>
      </c>
      <c r="F21" s="41">
        <f t="shared" si="3"/>
        <v>4315.1600000000071</v>
      </c>
    </row>
    <row r="22" spans="1:8">
      <c r="D22" s="104"/>
      <c r="E22" s="104"/>
      <c r="F22" s="104"/>
    </row>
    <row r="23" spans="1:8">
      <c r="A23" s="107" t="s">
        <v>30</v>
      </c>
      <c r="B23" s="107"/>
      <c r="C23" s="107"/>
      <c r="D23" s="105">
        <f>D24</f>
        <v>4487.28</v>
      </c>
      <c r="E23" s="105"/>
      <c r="F23" s="105">
        <f>F24</f>
        <v>4487.28</v>
      </c>
      <c r="G23" s="100"/>
    </row>
    <row r="24" spans="1:8">
      <c r="A24" s="45" t="s">
        <v>31</v>
      </c>
      <c r="B24" s="46" t="s">
        <v>23</v>
      </c>
      <c r="C24" s="47"/>
      <c r="D24" s="106">
        <f>ROUND(D25+D26,2)</f>
        <v>4487.28</v>
      </c>
      <c r="E24" s="106"/>
      <c r="F24" s="106">
        <f>D24+E24</f>
        <v>4487.28</v>
      </c>
    </row>
    <row r="25" spans="1:8">
      <c r="A25" s="88">
        <v>1100</v>
      </c>
      <c r="B25" s="89" t="s">
        <v>25</v>
      </c>
      <c r="C25" s="47" t="s">
        <v>352</v>
      </c>
      <c r="D25" s="91">
        <f>ROUND(D17*0.0833,2)</f>
        <v>3630.78</v>
      </c>
      <c r="E25" s="99"/>
      <c r="F25" s="91">
        <f t="shared" ref="F25:F26" si="4">D25+E25</f>
        <v>3630.78</v>
      </c>
    </row>
    <row r="26" spans="1:8" ht="27.6">
      <c r="A26" s="88">
        <v>1210</v>
      </c>
      <c r="B26" s="90" t="s">
        <v>28</v>
      </c>
      <c r="C26" s="44" t="s">
        <v>29</v>
      </c>
      <c r="D26" s="99">
        <f>ROUND(D25*0.2359,2)</f>
        <v>856.5</v>
      </c>
      <c r="E26" s="99"/>
      <c r="F26" s="91">
        <f t="shared" si="4"/>
        <v>856.5</v>
      </c>
    </row>
  </sheetData>
  <mergeCells count="5">
    <mergeCell ref="A23:C23"/>
    <mergeCell ref="A6:F6"/>
    <mergeCell ref="A7:D7"/>
    <mergeCell ref="A19:A20"/>
    <mergeCell ref="B19:B20"/>
  </mergeCells>
  <pageMargins left="0.7" right="0.7" top="0.75" bottom="0.75" header="0.3" footer="0.3"/>
  <pageSetup paperSize="9" scale="88"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C2C89-8A44-43C1-B70C-39AC7E24DEF9}">
  <sheetPr>
    <tabColor theme="4" tint="0.79998168889431442"/>
    <pageSetUpPr fitToPage="1"/>
  </sheetPr>
  <dimension ref="A1:Q334"/>
  <sheetViews>
    <sheetView zoomScaleNormal="100" workbookViewId="0">
      <selection activeCell="D9" sqref="D9"/>
    </sheetView>
  </sheetViews>
  <sheetFormatPr defaultColWidth="9.109375" defaultRowHeight="13.2"/>
  <cols>
    <col min="1" max="1" width="5.5546875" style="66" customWidth="1"/>
    <col min="2" max="2" width="11.88671875" style="67" customWidth="1"/>
    <col min="3" max="3" width="19" style="67" customWidth="1"/>
    <col min="4" max="4" width="11.88671875" style="67" customWidth="1"/>
    <col min="5" max="5" width="7.5546875" style="66" customWidth="1"/>
    <col min="6" max="6" width="10.77734375" style="66" customWidth="1"/>
    <col min="7" max="7" width="9.109375" style="68" customWidth="1"/>
    <col min="8" max="8" width="9.109375" style="66" bestFit="1" customWidth="1"/>
    <col min="9" max="9" width="8" style="66" customWidth="1"/>
    <col min="10" max="10" width="11.33203125" style="68" customWidth="1"/>
    <col min="11" max="11" width="10.44140625" style="68" customWidth="1"/>
    <col min="12" max="12" width="11.77734375" style="68" customWidth="1"/>
    <col min="13" max="16384" width="9.109375" style="53"/>
  </cols>
  <sheetData>
    <row r="1" spans="1:17" ht="14.4">
      <c r="A1" s="49"/>
      <c r="B1" s="50"/>
      <c r="C1" s="50"/>
      <c r="D1" s="50"/>
      <c r="E1" s="49"/>
      <c r="F1" s="51"/>
      <c r="G1" s="51"/>
      <c r="H1" s="51"/>
      <c r="I1" s="51"/>
      <c r="J1" s="51"/>
      <c r="K1" s="52"/>
      <c r="L1" s="1" t="s">
        <v>328</v>
      </c>
    </row>
    <row r="2" spans="1:17" ht="17.399999999999999">
      <c r="A2" s="49"/>
      <c r="B2" s="54" t="s">
        <v>1</v>
      </c>
      <c r="C2" s="50"/>
      <c r="D2" s="50"/>
      <c r="E2" s="49"/>
      <c r="F2" s="3"/>
      <c r="G2" s="51"/>
      <c r="H2" s="51"/>
      <c r="I2" s="51"/>
      <c r="J2" s="51"/>
      <c r="K2" s="51"/>
      <c r="L2" s="52"/>
    </row>
    <row r="3" spans="1:17">
      <c r="A3" s="49"/>
      <c r="B3" s="50"/>
      <c r="C3" s="50"/>
      <c r="D3" s="50"/>
      <c r="E3" s="49"/>
      <c r="F3" s="55"/>
      <c r="G3" s="56"/>
      <c r="H3" s="56"/>
      <c r="I3" s="56"/>
      <c r="J3" s="52"/>
      <c r="K3" s="52"/>
      <c r="L3" s="52"/>
    </row>
    <row r="4" spans="1:17" ht="22.8" customHeight="1">
      <c r="A4" s="114" t="s">
        <v>35</v>
      </c>
      <c r="B4" s="114"/>
      <c r="C4" s="114"/>
      <c r="D4" s="114"/>
      <c r="E4" s="114"/>
      <c r="F4" s="114"/>
      <c r="G4" s="114"/>
      <c r="H4" s="114"/>
      <c r="I4" s="114"/>
      <c r="J4" s="114"/>
      <c r="K4" s="114"/>
      <c r="L4" s="114"/>
    </row>
    <row r="6" spans="1:17" ht="92.4">
      <c r="A6" s="17" t="s">
        <v>36</v>
      </c>
      <c r="B6" s="17" t="s">
        <v>5</v>
      </c>
      <c r="C6" s="17" t="s">
        <v>0</v>
      </c>
      <c r="D6" s="17" t="s">
        <v>4</v>
      </c>
      <c r="E6" s="17" t="s">
        <v>6</v>
      </c>
      <c r="F6" s="18" t="s">
        <v>7</v>
      </c>
      <c r="G6" s="19" t="s">
        <v>2</v>
      </c>
      <c r="H6" s="20" t="s">
        <v>10</v>
      </c>
      <c r="I6" s="19" t="s">
        <v>3</v>
      </c>
      <c r="J6" s="57" t="s">
        <v>37</v>
      </c>
      <c r="K6" s="19" t="s">
        <v>38</v>
      </c>
      <c r="L6" s="19" t="s">
        <v>9</v>
      </c>
    </row>
    <row r="7" spans="1:17" ht="13.8">
      <c r="A7" s="12"/>
      <c r="B7" s="12"/>
      <c r="C7" s="12"/>
      <c r="D7" s="12"/>
      <c r="E7" s="12"/>
      <c r="F7" s="13"/>
      <c r="G7" s="14"/>
      <c r="H7" s="58">
        <f>SUM(H8:H334)</f>
        <v>25532.850000000002</v>
      </c>
      <c r="I7" s="58"/>
      <c r="J7" s="58">
        <f>SUM(J8:J334)</f>
        <v>38833.260000000009</v>
      </c>
      <c r="K7" s="58">
        <f>SUM(K8:K334)</f>
        <v>9160.8000000000065</v>
      </c>
      <c r="L7" s="58">
        <f>SUM(L8:L334)</f>
        <v>47994.059999999976</v>
      </c>
    </row>
    <row r="8" spans="1:17" ht="66">
      <c r="A8" s="59">
        <v>1</v>
      </c>
      <c r="B8" s="60" t="s">
        <v>39</v>
      </c>
      <c r="C8" s="60" t="s">
        <v>40</v>
      </c>
      <c r="D8" s="60" t="s">
        <v>41</v>
      </c>
      <c r="E8" s="53" t="s">
        <v>42</v>
      </c>
      <c r="F8" s="61">
        <v>0.2</v>
      </c>
      <c r="G8" s="62">
        <v>1740</v>
      </c>
      <c r="H8" s="63">
        <v>36</v>
      </c>
      <c r="I8" s="64">
        <f t="shared" ref="I8:I71" si="0">ROUND(G8/167,3)</f>
        <v>10.419</v>
      </c>
      <c r="J8" s="63">
        <f t="shared" ref="J8:J71" si="1">ROUND(I8*H8*F8,2)</f>
        <v>75.02</v>
      </c>
      <c r="K8" s="63">
        <f t="shared" ref="K8:K71" si="2">ROUND(J8*0.2359,2)</f>
        <v>17.7</v>
      </c>
      <c r="L8" s="63">
        <f t="shared" ref="L8:L71" si="3">J8+K8</f>
        <v>92.72</v>
      </c>
    </row>
    <row r="9" spans="1:17" ht="66">
      <c r="A9" s="59">
        <v>2</v>
      </c>
      <c r="B9" s="60" t="s">
        <v>43</v>
      </c>
      <c r="C9" s="60" t="s">
        <v>44</v>
      </c>
      <c r="D9" s="60" t="s">
        <v>45</v>
      </c>
      <c r="E9" s="53" t="s">
        <v>46</v>
      </c>
      <c r="F9" s="61">
        <v>0.2</v>
      </c>
      <c r="G9" s="62">
        <v>980</v>
      </c>
      <c r="H9" s="63">
        <v>140</v>
      </c>
      <c r="I9" s="64">
        <f t="shared" si="0"/>
        <v>5.8680000000000003</v>
      </c>
      <c r="J9" s="63">
        <f t="shared" si="1"/>
        <v>164.3</v>
      </c>
      <c r="K9" s="63">
        <f t="shared" si="2"/>
        <v>38.76</v>
      </c>
      <c r="L9" s="63">
        <f t="shared" si="3"/>
        <v>203.06</v>
      </c>
      <c r="O9" s="65"/>
      <c r="P9" s="65"/>
      <c r="Q9" s="65"/>
    </row>
    <row r="10" spans="1:17" ht="66">
      <c r="A10" s="59">
        <v>3</v>
      </c>
      <c r="B10" s="60" t="s">
        <v>39</v>
      </c>
      <c r="C10" s="60" t="s">
        <v>47</v>
      </c>
      <c r="D10" s="60" t="s">
        <v>48</v>
      </c>
      <c r="E10" s="53" t="s">
        <v>49</v>
      </c>
      <c r="F10" s="61">
        <v>0.2</v>
      </c>
      <c r="G10" s="62">
        <v>1080</v>
      </c>
      <c r="H10" s="63">
        <v>46.5</v>
      </c>
      <c r="I10" s="64">
        <f t="shared" si="0"/>
        <v>6.4669999999999996</v>
      </c>
      <c r="J10" s="63">
        <f t="shared" si="1"/>
        <v>60.14</v>
      </c>
      <c r="K10" s="63">
        <f t="shared" si="2"/>
        <v>14.19</v>
      </c>
      <c r="L10" s="63">
        <f t="shared" si="3"/>
        <v>74.33</v>
      </c>
    </row>
    <row r="11" spans="1:17" ht="66">
      <c r="A11" s="59">
        <v>4</v>
      </c>
      <c r="B11" s="60" t="s">
        <v>39</v>
      </c>
      <c r="C11" s="60" t="s">
        <v>47</v>
      </c>
      <c r="D11" s="60" t="s">
        <v>45</v>
      </c>
      <c r="E11" s="53" t="s">
        <v>50</v>
      </c>
      <c r="F11" s="61">
        <v>0.2</v>
      </c>
      <c r="G11" s="62">
        <v>960</v>
      </c>
      <c r="H11" s="63">
        <v>99</v>
      </c>
      <c r="I11" s="64">
        <f t="shared" si="0"/>
        <v>5.7489999999999997</v>
      </c>
      <c r="J11" s="63">
        <f t="shared" si="1"/>
        <v>113.83</v>
      </c>
      <c r="K11" s="63">
        <f t="shared" si="2"/>
        <v>26.85</v>
      </c>
      <c r="L11" s="63">
        <f t="shared" si="3"/>
        <v>140.68</v>
      </c>
    </row>
    <row r="12" spans="1:17" ht="66">
      <c r="A12" s="59">
        <v>5</v>
      </c>
      <c r="B12" s="60" t="s">
        <v>39</v>
      </c>
      <c r="C12" s="60" t="s">
        <v>51</v>
      </c>
      <c r="D12" s="60" t="s">
        <v>52</v>
      </c>
      <c r="E12" s="53" t="s">
        <v>53</v>
      </c>
      <c r="F12" s="61">
        <v>0.2</v>
      </c>
      <c r="G12" s="62">
        <v>1225</v>
      </c>
      <c r="H12" s="63">
        <v>159.30000000000001</v>
      </c>
      <c r="I12" s="64">
        <f t="shared" si="0"/>
        <v>7.335</v>
      </c>
      <c r="J12" s="63">
        <f t="shared" si="1"/>
        <v>233.69</v>
      </c>
      <c r="K12" s="63">
        <f t="shared" si="2"/>
        <v>55.13</v>
      </c>
      <c r="L12" s="63">
        <f t="shared" si="3"/>
        <v>288.82</v>
      </c>
    </row>
    <row r="13" spans="1:17" ht="66">
      <c r="A13" s="59">
        <v>6</v>
      </c>
      <c r="B13" s="60" t="s">
        <v>39</v>
      </c>
      <c r="C13" s="60" t="s">
        <v>51</v>
      </c>
      <c r="D13" s="60" t="s">
        <v>52</v>
      </c>
      <c r="E13" s="53" t="s">
        <v>53</v>
      </c>
      <c r="F13" s="61">
        <v>0.5</v>
      </c>
      <c r="G13" s="62">
        <v>1225</v>
      </c>
      <c r="H13" s="63">
        <v>5.3</v>
      </c>
      <c r="I13" s="64">
        <f t="shared" si="0"/>
        <v>7.335</v>
      </c>
      <c r="J13" s="63">
        <f t="shared" si="1"/>
        <v>19.440000000000001</v>
      </c>
      <c r="K13" s="63">
        <f t="shared" si="2"/>
        <v>4.59</v>
      </c>
      <c r="L13" s="63">
        <f t="shared" si="3"/>
        <v>24.03</v>
      </c>
    </row>
    <row r="14" spans="1:17" ht="66">
      <c r="A14" s="59">
        <v>7</v>
      </c>
      <c r="B14" s="60" t="s">
        <v>39</v>
      </c>
      <c r="C14" s="60" t="s">
        <v>54</v>
      </c>
      <c r="D14" s="60" t="s">
        <v>48</v>
      </c>
      <c r="E14" s="53" t="s">
        <v>55</v>
      </c>
      <c r="F14" s="61">
        <v>0.2</v>
      </c>
      <c r="G14" s="62">
        <v>1120</v>
      </c>
      <c r="H14" s="63">
        <v>77</v>
      </c>
      <c r="I14" s="64">
        <f t="shared" si="0"/>
        <v>6.7069999999999999</v>
      </c>
      <c r="J14" s="63">
        <f t="shared" si="1"/>
        <v>103.29</v>
      </c>
      <c r="K14" s="63">
        <f t="shared" si="2"/>
        <v>24.37</v>
      </c>
      <c r="L14" s="63">
        <f t="shared" si="3"/>
        <v>127.66000000000001</v>
      </c>
    </row>
    <row r="15" spans="1:17" ht="66">
      <c r="A15" s="59">
        <v>8</v>
      </c>
      <c r="B15" s="60" t="s">
        <v>39</v>
      </c>
      <c r="C15" s="60" t="s">
        <v>40</v>
      </c>
      <c r="D15" s="60" t="s">
        <v>45</v>
      </c>
      <c r="E15" s="53" t="s">
        <v>56</v>
      </c>
      <c r="F15" s="61">
        <v>0.2</v>
      </c>
      <c r="G15" s="62">
        <v>960</v>
      </c>
      <c r="H15" s="63">
        <v>186</v>
      </c>
      <c r="I15" s="64">
        <f t="shared" si="0"/>
        <v>5.7489999999999997</v>
      </c>
      <c r="J15" s="63">
        <f t="shared" si="1"/>
        <v>213.86</v>
      </c>
      <c r="K15" s="63">
        <f t="shared" si="2"/>
        <v>50.45</v>
      </c>
      <c r="L15" s="63">
        <f t="shared" si="3"/>
        <v>264.31</v>
      </c>
    </row>
    <row r="16" spans="1:17" ht="66">
      <c r="A16" s="59">
        <v>9</v>
      </c>
      <c r="B16" s="60" t="s">
        <v>39</v>
      </c>
      <c r="C16" s="60" t="s">
        <v>40</v>
      </c>
      <c r="D16" s="60" t="s">
        <v>45</v>
      </c>
      <c r="E16" s="53" t="s">
        <v>56</v>
      </c>
      <c r="F16" s="61">
        <v>0.5</v>
      </c>
      <c r="G16" s="62">
        <v>960</v>
      </c>
      <c r="H16" s="63">
        <v>1</v>
      </c>
      <c r="I16" s="64">
        <f t="shared" si="0"/>
        <v>5.7489999999999997</v>
      </c>
      <c r="J16" s="63">
        <f t="shared" si="1"/>
        <v>2.87</v>
      </c>
      <c r="K16" s="63">
        <f t="shared" si="2"/>
        <v>0.68</v>
      </c>
      <c r="L16" s="63">
        <f t="shared" si="3"/>
        <v>3.5500000000000003</v>
      </c>
    </row>
    <row r="17" spans="1:12" ht="66">
      <c r="A17" s="59">
        <v>10</v>
      </c>
      <c r="B17" s="60" t="s">
        <v>39</v>
      </c>
      <c r="C17" s="60" t="s">
        <v>54</v>
      </c>
      <c r="D17" s="60" t="s">
        <v>45</v>
      </c>
      <c r="E17" s="53" t="s">
        <v>57</v>
      </c>
      <c r="F17" s="61">
        <v>0.2</v>
      </c>
      <c r="G17" s="62">
        <v>995</v>
      </c>
      <c r="H17" s="63">
        <v>44</v>
      </c>
      <c r="I17" s="64">
        <f t="shared" si="0"/>
        <v>5.9580000000000002</v>
      </c>
      <c r="J17" s="63">
        <f t="shared" si="1"/>
        <v>52.43</v>
      </c>
      <c r="K17" s="63">
        <f t="shared" si="2"/>
        <v>12.37</v>
      </c>
      <c r="L17" s="63">
        <f t="shared" si="3"/>
        <v>64.8</v>
      </c>
    </row>
    <row r="18" spans="1:12" ht="52.8">
      <c r="A18" s="59">
        <v>11</v>
      </c>
      <c r="B18" s="60" t="s">
        <v>58</v>
      </c>
      <c r="C18" s="60" t="s">
        <v>59</v>
      </c>
      <c r="D18" s="60" t="s">
        <v>60</v>
      </c>
      <c r="E18" s="53" t="s">
        <v>61</v>
      </c>
      <c r="F18" s="61">
        <v>0.2</v>
      </c>
      <c r="G18" s="62">
        <v>1380</v>
      </c>
      <c r="H18" s="63">
        <v>70</v>
      </c>
      <c r="I18" s="64">
        <f t="shared" si="0"/>
        <v>8.2629999999999999</v>
      </c>
      <c r="J18" s="63">
        <f t="shared" si="1"/>
        <v>115.68</v>
      </c>
      <c r="K18" s="63">
        <f t="shared" si="2"/>
        <v>27.29</v>
      </c>
      <c r="L18" s="63">
        <f t="shared" si="3"/>
        <v>142.97</v>
      </c>
    </row>
    <row r="19" spans="1:12" ht="66">
      <c r="A19" s="59">
        <v>12</v>
      </c>
      <c r="B19" s="60" t="s">
        <v>39</v>
      </c>
      <c r="C19" s="60" t="s">
        <v>47</v>
      </c>
      <c r="D19" s="60" t="s">
        <v>62</v>
      </c>
      <c r="E19" s="53" t="s">
        <v>63</v>
      </c>
      <c r="F19" s="61">
        <v>0.2</v>
      </c>
      <c r="G19" s="62">
        <v>1215</v>
      </c>
      <c r="H19" s="63">
        <v>110</v>
      </c>
      <c r="I19" s="64">
        <f t="shared" si="0"/>
        <v>7.2750000000000004</v>
      </c>
      <c r="J19" s="63">
        <f t="shared" si="1"/>
        <v>160.05000000000001</v>
      </c>
      <c r="K19" s="63">
        <f t="shared" si="2"/>
        <v>37.76</v>
      </c>
      <c r="L19" s="63">
        <f t="shared" si="3"/>
        <v>197.81</v>
      </c>
    </row>
    <row r="20" spans="1:12" ht="66">
      <c r="A20" s="59">
        <v>13</v>
      </c>
      <c r="B20" s="60" t="s">
        <v>39</v>
      </c>
      <c r="C20" s="60" t="s">
        <v>51</v>
      </c>
      <c r="D20" s="60" t="s">
        <v>41</v>
      </c>
      <c r="E20" s="53" t="s">
        <v>64</v>
      </c>
      <c r="F20" s="61">
        <v>0.2</v>
      </c>
      <c r="G20" s="62">
        <v>1740</v>
      </c>
      <c r="H20" s="63">
        <v>183</v>
      </c>
      <c r="I20" s="64">
        <f t="shared" si="0"/>
        <v>10.419</v>
      </c>
      <c r="J20" s="63">
        <f t="shared" si="1"/>
        <v>381.34</v>
      </c>
      <c r="K20" s="63">
        <f t="shared" si="2"/>
        <v>89.96</v>
      </c>
      <c r="L20" s="63">
        <f t="shared" si="3"/>
        <v>471.29999999999995</v>
      </c>
    </row>
    <row r="21" spans="1:12" ht="66">
      <c r="A21" s="59">
        <v>14</v>
      </c>
      <c r="B21" s="60" t="s">
        <v>39</v>
      </c>
      <c r="C21" s="60" t="s">
        <v>51</v>
      </c>
      <c r="D21" s="60" t="s">
        <v>41</v>
      </c>
      <c r="E21" s="53" t="s">
        <v>64</v>
      </c>
      <c r="F21" s="61">
        <v>0.5</v>
      </c>
      <c r="G21" s="62">
        <v>1740</v>
      </c>
      <c r="H21" s="63">
        <v>2</v>
      </c>
      <c r="I21" s="64">
        <f t="shared" si="0"/>
        <v>10.419</v>
      </c>
      <c r="J21" s="63">
        <f t="shared" si="1"/>
        <v>10.42</v>
      </c>
      <c r="K21" s="63">
        <f t="shared" si="2"/>
        <v>2.46</v>
      </c>
      <c r="L21" s="63">
        <f t="shared" si="3"/>
        <v>12.879999999999999</v>
      </c>
    </row>
    <row r="22" spans="1:12" ht="66">
      <c r="A22" s="59">
        <v>15</v>
      </c>
      <c r="B22" s="60" t="s">
        <v>39</v>
      </c>
      <c r="C22" s="60" t="s">
        <v>51</v>
      </c>
      <c r="D22" s="60" t="s">
        <v>52</v>
      </c>
      <c r="E22" s="53" t="s">
        <v>65</v>
      </c>
      <c r="F22" s="61">
        <v>0.2</v>
      </c>
      <c r="G22" s="62">
        <v>1245</v>
      </c>
      <c r="H22" s="63">
        <v>166</v>
      </c>
      <c r="I22" s="64">
        <f t="shared" si="0"/>
        <v>7.4550000000000001</v>
      </c>
      <c r="J22" s="63">
        <f t="shared" si="1"/>
        <v>247.51</v>
      </c>
      <c r="K22" s="63">
        <f t="shared" si="2"/>
        <v>58.39</v>
      </c>
      <c r="L22" s="63">
        <f t="shared" si="3"/>
        <v>305.89999999999998</v>
      </c>
    </row>
    <row r="23" spans="1:12" ht="66">
      <c r="A23" s="59">
        <v>16</v>
      </c>
      <c r="B23" s="60" t="s">
        <v>39</v>
      </c>
      <c r="C23" s="60" t="s">
        <v>51</v>
      </c>
      <c r="D23" s="60" t="s">
        <v>52</v>
      </c>
      <c r="E23" s="53" t="s">
        <v>65</v>
      </c>
      <c r="F23" s="61">
        <v>0.5</v>
      </c>
      <c r="G23" s="62">
        <v>1245</v>
      </c>
      <c r="H23" s="63">
        <v>0.3</v>
      </c>
      <c r="I23" s="64">
        <f t="shared" si="0"/>
        <v>7.4550000000000001</v>
      </c>
      <c r="J23" s="63">
        <f t="shared" si="1"/>
        <v>1.1200000000000001</v>
      </c>
      <c r="K23" s="63">
        <f t="shared" si="2"/>
        <v>0.26</v>
      </c>
      <c r="L23" s="63">
        <f t="shared" si="3"/>
        <v>1.3800000000000001</v>
      </c>
    </row>
    <row r="24" spans="1:12" ht="66">
      <c r="A24" s="59">
        <v>17</v>
      </c>
      <c r="B24" s="60" t="s">
        <v>39</v>
      </c>
      <c r="C24" s="60" t="s">
        <v>47</v>
      </c>
      <c r="D24" s="60" t="s">
        <v>52</v>
      </c>
      <c r="E24" s="53" t="s">
        <v>66</v>
      </c>
      <c r="F24" s="61">
        <v>0.2</v>
      </c>
      <c r="G24" s="62">
        <v>1245</v>
      </c>
      <c r="H24" s="63">
        <v>143</v>
      </c>
      <c r="I24" s="64">
        <f t="shared" si="0"/>
        <v>7.4550000000000001</v>
      </c>
      <c r="J24" s="63">
        <f t="shared" si="1"/>
        <v>213.21</v>
      </c>
      <c r="K24" s="63">
        <f t="shared" si="2"/>
        <v>50.3</v>
      </c>
      <c r="L24" s="63">
        <f t="shared" si="3"/>
        <v>263.51</v>
      </c>
    </row>
    <row r="25" spans="1:12" ht="66">
      <c r="A25" s="59">
        <v>18</v>
      </c>
      <c r="B25" s="60" t="s">
        <v>39</v>
      </c>
      <c r="C25" s="60" t="s">
        <v>40</v>
      </c>
      <c r="D25" s="60" t="s">
        <v>62</v>
      </c>
      <c r="E25" s="53" t="s">
        <v>67</v>
      </c>
      <c r="F25" s="61">
        <v>0.2</v>
      </c>
      <c r="G25" s="62">
        <v>1195</v>
      </c>
      <c r="H25" s="63">
        <v>44</v>
      </c>
      <c r="I25" s="64">
        <f t="shared" si="0"/>
        <v>7.1559999999999997</v>
      </c>
      <c r="J25" s="63">
        <f t="shared" si="1"/>
        <v>62.97</v>
      </c>
      <c r="K25" s="63">
        <f t="shared" si="2"/>
        <v>14.85</v>
      </c>
      <c r="L25" s="63">
        <f t="shared" si="3"/>
        <v>77.819999999999993</v>
      </c>
    </row>
    <row r="26" spans="1:12" ht="66">
      <c r="A26" s="59">
        <v>19</v>
      </c>
      <c r="B26" s="60" t="s">
        <v>39</v>
      </c>
      <c r="C26" s="60" t="s">
        <v>47</v>
      </c>
      <c r="D26" s="60" t="s">
        <v>62</v>
      </c>
      <c r="E26" s="53" t="s">
        <v>68</v>
      </c>
      <c r="F26" s="61">
        <v>0.2</v>
      </c>
      <c r="G26" s="62">
        <v>1155</v>
      </c>
      <c r="H26" s="63">
        <v>110.5</v>
      </c>
      <c r="I26" s="64">
        <f t="shared" si="0"/>
        <v>6.9160000000000004</v>
      </c>
      <c r="J26" s="63">
        <f t="shared" si="1"/>
        <v>152.84</v>
      </c>
      <c r="K26" s="63">
        <f t="shared" si="2"/>
        <v>36.049999999999997</v>
      </c>
      <c r="L26" s="63">
        <f t="shared" si="3"/>
        <v>188.89</v>
      </c>
    </row>
    <row r="27" spans="1:12" ht="66">
      <c r="A27" s="59">
        <v>20</v>
      </c>
      <c r="B27" s="60" t="s">
        <v>39</v>
      </c>
      <c r="C27" s="60" t="s">
        <v>47</v>
      </c>
      <c r="D27" s="60" t="s">
        <v>62</v>
      </c>
      <c r="E27" s="53" t="s">
        <v>68</v>
      </c>
      <c r="F27" s="61">
        <v>0.5</v>
      </c>
      <c r="G27" s="62">
        <v>1155</v>
      </c>
      <c r="H27" s="63">
        <v>3.5</v>
      </c>
      <c r="I27" s="64">
        <f t="shared" si="0"/>
        <v>6.9160000000000004</v>
      </c>
      <c r="J27" s="63">
        <f t="shared" si="1"/>
        <v>12.1</v>
      </c>
      <c r="K27" s="63">
        <f t="shared" si="2"/>
        <v>2.85</v>
      </c>
      <c r="L27" s="63">
        <f t="shared" si="3"/>
        <v>14.95</v>
      </c>
    </row>
    <row r="28" spans="1:12" ht="66">
      <c r="A28" s="59">
        <v>21</v>
      </c>
      <c r="B28" s="60" t="s">
        <v>39</v>
      </c>
      <c r="C28" s="60" t="s">
        <v>47</v>
      </c>
      <c r="D28" s="60" t="s">
        <v>48</v>
      </c>
      <c r="E28" s="53" t="s">
        <v>69</v>
      </c>
      <c r="F28" s="61">
        <v>0.2</v>
      </c>
      <c r="G28" s="62">
        <v>1080</v>
      </c>
      <c r="H28" s="63">
        <v>91</v>
      </c>
      <c r="I28" s="64">
        <f t="shared" si="0"/>
        <v>6.4669999999999996</v>
      </c>
      <c r="J28" s="63">
        <f t="shared" si="1"/>
        <v>117.7</v>
      </c>
      <c r="K28" s="63">
        <f t="shared" si="2"/>
        <v>27.77</v>
      </c>
      <c r="L28" s="63">
        <f t="shared" si="3"/>
        <v>145.47</v>
      </c>
    </row>
    <row r="29" spans="1:12" ht="66">
      <c r="A29" s="59">
        <v>22</v>
      </c>
      <c r="B29" s="60" t="s">
        <v>39</v>
      </c>
      <c r="C29" s="60" t="s">
        <v>47</v>
      </c>
      <c r="D29" s="60" t="s">
        <v>48</v>
      </c>
      <c r="E29" s="53" t="s">
        <v>69</v>
      </c>
      <c r="F29" s="61">
        <v>0.5</v>
      </c>
      <c r="G29" s="62">
        <v>1080</v>
      </c>
      <c r="H29" s="63">
        <v>0.5</v>
      </c>
      <c r="I29" s="64">
        <f t="shared" si="0"/>
        <v>6.4669999999999996</v>
      </c>
      <c r="J29" s="63">
        <f t="shared" si="1"/>
        <v>1.62</v>
      </c>
      <c r="K29" s="63">
        <f t="shared" si="2"/>
        <v>0.38</v>
      </c>
      <c r="L29" s="63">
        <f t="shared" si="3"/>
        <v>2</v>
      </c>
    </row>
    <row r="30" spans="1:12" ht="66">
      <c r="A30" s="59">
        <v>23</v>
      </c>
      <c r="B30" s="60" t="s">
        <v>70</v>
      </c>
      <c r="C30" s="60" t="s">
        <v>71</v>
      </c>
      <c r="D30" s="60" t="s">
        <v>52</v>
      </c>
      <c r="E30" s="53" t="s">
        <v>72</v>
      </c>
      <c r="F30" s="61">
        <v>0.2</v>
      </c>
      <c r="G30" s="62">
        <v>1260</v>
      </c>
      <c r="H30" s="63">
        <v>70</v>
      </c>
      <c r="I30" s="64">
        <f t="shared" si="0"/>
        <v>7.5449999999999999</v>
      </c>
      <c r="J30" s="63">
        <f t="shared" si="1"/>
        <v>105.63</v>
      </c>
      <c r="K30" s="63">
        <f t="shared" si="2"/>
        <v>24.92</v>
      </c>
      <c r="L30" s="63">
        <f t="shared" si="3"/>
        <v>130.55000000000001</v>
      </c>
    </row>
    <row r="31" spans="1:12" ht="66">
      <c r="A31" s="59">
        <v>24</v>
      </c>
      <c r="B31" s="60" t="s">
        <v>39</v>
      </c>
      <c r="C31" s="60" t="s">
        <v>54</v>
      </c>
      <c r="D31" s="60" t="s">
        <v>48</v>
      </c>
      <c r="E31" s="53" t="s">
        <v>73</v>
      </c>
      <c r="F31" s="61">
        <v>0.2</v>
      </c>
      <c r="G31" s="62">
        <v>1040</v>
      </c>
      <c r="H31" s="63">
        <v>121</v>
      </c>
      <c r="I31" s="64">
        <f t="shared" si="0"/>
        <v>6.2279999999999998</v>
      </c>
      <c r="J31" s="63">
        <f t="shared" si="1"/>
        <v>150.72</v>
      </c>
      <c r="K31" s="63">
        <f t="shared" si="2"/>
        <v>35.549999999999997</v>
      </c>
      <c r="L31" s="63">
        <f t="shared" si="3"/>
        <v>186.26999999999998</v>
      </c>
    </row>
    <row r="32" spans="1:12" ht="92.4">
      <c r="A32" s="59">
        <v>25</v>
      </c>
      <c r="B32" s="60" t="s">
        <v>13</v>
      </c>
      <c r="C32" s="60" t="s">
        <v>74</v>
      </c>
      <c r="D32" s="60" t="s">
        <v>48</v>
      </c>
      <c r="E32" s="53" t="s">
        <v>75</v>
      </c>
      <c r="F32" s="61">
        <v>0.2</v>
      </c>
      <c r="G32" s="62">
        <v>1356</v>
      </c>
      <c r="H32" s="63">
        <v>198</v>
      </c>
      <c r="I32" s="64">
        <f t="shared" si="0"/>
        <v>8.1199999999999992</v>
      </c>
      <c r="J32" s="63">
        <f t="shared" si="1"/>
        <v>321.55</v>
      </c>
      <c r="K32" s="63">
        <f t="shared" si="2"/>
        <v>75.849999999999994</v>
      </c>
      <c r="L32" s="63">
        <f t="shared" si="3"/>
        <v>397.4</v>
      </c>
    </row>
    <row r="33" spans="1:12" ht="92.4">
      <c r="A33" s="59">
        <v>26</v>
      </c>
      <c r="B33" s="60" t="s">
        <v>13</v>
      </c>
      <c r="C33" s="60" t="s">
        <v>74</v>
      </c>
      <c r="D33" s="60" t="s">
        <v>48</v>
      </c>
      <c r="E33" s="53" t="s">
        <v>75</v>
      </c>
      <c r="F33" s="61">
        <v>0.5</v>
      </c>
      <c r="G33" s="62">
        <v>1356</v>
      </c>
      <c r="H33" s="63">
        <v>36.5</v>
      </c>
      <c r="I33" s="64">
        <f t="shared" si="0"/>
        <v>8.1199999999999992</v>
      </c>
      <c r="J33" s="63">
        <f t="shared" si="1"/>
        <v>148.19</v>
      </c>
      <c r="K33" s="63">
        <f t="shared" si="2"/>
        <v>34.96</v>
      </c>
      <c r="L33" s="63">
        <f t="shared" si="3"/>
        <v>183.15</v>
      </c>
    </row>
    <row r="34" spans="1:12" ht="66">
      <c r="A34" s="59">
        <v>27</v>
      </c>
      <c r="B34" s="60" t="s">
        <v>39</v>
      </c>
      <c r="C34" s="60" t="s">
        <v>51</v>
      </c>
      <c r="D34" s="60" t="s">
        <v>52</v>
      </c>
      <c r="E34" s="53" t="s">
        <v>76</v>
      </c>
      <c r="F34" s="61">
        <v>0.2</v>
      </c>
      <c r="G34" s="62">
        <v>1225</v>
      </c>
      <c r="H34" s="63">
        <v>120</v>
      </c>
      <c r="I34" s="64">
        <f t="shared" si="0"/>
        <v>7.335</v>
      </c>
      <c r="J34" s="63">
        <f t="shared" si="1"/>
        <v>176.04</v>
      </c>
      <c r="K34" s="63">
        <f t="shared" si="2"/>
        <v>41.53</v>
      </c>
      <c r="L34" s="63">
        <f t="shared" si="3"/>
        <v>217.57</v>
      </c>
    </row>
    <row r="35" spans="1:12" ht="66">
      <c r="A35" s="59">
        <v>28</v>
      </c>
      <c r="B35" s="60" t="s">
        <v>39</v>
      </c>
      <c r="C35" s="60" t="s">
        <v>51</v>
      </c>
      <c r="D35" s="60" t="s">
        <v>52</v>
      </c>
      <c r="E35" s="53" t="s">
        <v>76</v>
      </c>
      <c r="F35" s="61">
        <v>0.5</v>
      </c>
      <c r="G35" s="62">
        <v>1225</v>
      </c>
      <c r="H35" s="63">
        <v>1</v>
      </c>
      <c r="I35" s="64">
        <f t="shared" si="0"/>
        <v>7.335</v>
      </c>
      <c r="J35" s="63">
        <f t="shared" si="1"/>
        <v>3.67</v>
      </c>
      <c r="K35" s="63">
        <f t="shared" si="2"/>
        <v>0.87</v>
      </c>
      <c r="L35" s="63">
        <f t="shared" si="3"/>
        <v>4.54</v>
      </c>
    </row>
    <row r="36" spans="1:12" ht="66">
      <c r="A36" s="59">
        <v>29</v>
      </c>
      <c r="B36" s="60" t="s">
        <v>39</v>
      </c>
      <c r="C36" s="60" t="s">
        <v>51</v>
      </c>
      <c r="D36" s="60" t="s">
        <v>48</v>
      </c>
      <c r="E36" s="53" t="s">
        <v>77</v>
      </c>
      <c r="F36" s="61">
        <v>0.2</v>
      </c>
      <c r="G36" s="62">
        <v>1100</v>
      </c>
      <c r="H36" s="63">
        <v>165</v>
      </c>
      <c r="I36" s="64">
        <f t="shared" si="0"/>
        <v>6.5869999999999997</v>
      </c>
      <c r="J36" s="63">
        <f t="shared" si="1"/>
        <v>217.37</v>
      </c>
      <c r="K36" s="63">
        <f t="shared" si="2"/>
        <v>51.28</v>
      </c>
      <c r="L36" s="63">
        <f t="shared" si="3"/>
        <v>268.64999999999998</v>
      </c>
    </row>
    <row r="37" spans="1:12" ht="66">
      <c r="A37" s="59">
        <v>30</v>
      </c>
      <c r="B37" s="60" t="s">
        <v>39</v>
      </c>
      <c r="C37" s="60" t="s">
        <v>51</v>
      </c>
      <c r="D37" s="60" t="s">
        <v>48</v>
      </c>
      <c r="E37" s="53" t="s">
        <v>77</v>
      </c>
      <c r="F37" s="61">
        <v>0.5</v>
      </c>
      <c r="G37" s="62">
        <v>1100</v>
      </c>
      <c r="H37" s="63">
        <v>1</v>
      </c>
      <c r="I37" s="64">
        <f t="shared" si="0"/>
        <v>6.5869999999999997</v>
      </c>
      <c r="J37" s="63">
        <f t="shared" si="1"/>
        <v>3.29</v>
      </c>
      <c r="K37" s="63">
        <f t="shared" si="2"/>
        <v>0.78</v>
      </c>
      <c r="L37" s="63">
        <f t="shared" si="3"/>
        <v>4.07</v>
      </c>
    </row>
    <row r="38" spans="1:12" ht="52.8">
      <c r="A38" s="59">
        <v>31</v>
      </c>
      <c r="B38" s="60" t="s">
        <v>58</v>
      </c>
      <c r="C38" s="60" t="s">
        <v>59</v>
      </c>
      <c r="D38" s="60" t="s">
        <v>60</v>
      </c>
      <c r="E38" s="53" t="s">
        <v>78</v>
      </c>
      <c r="F38" s="61">
        <v>0.2</v>
      </c>
      <c r="G38" s="62">
        <v>1380</v>
      </c>
      <c r="H38" s="63">
        <v>70</v>
      </c>
      <c r="I38" s="64">
        <f t="shared" si="0"/>
        <v>8.2629999999999999</v>
      </c>
      <c r="J38" s="63">
        <f t="shared" si="1"/>
        <v>115.68</v>
      </c>
      <c r="K38" s="63">
        <f t="shared" si="2"/>
        <v>27.29</v>
      </c>
      <c r="L38" s="63">
        <f t="shared" si="3"/>
        <v>142.97</v>
      </c>
    </row>
    <row r="39" spans="1:12" ht="66">
      <c r="A39" s="59">
        <v>32</v>
      </c>
      <c r="B39" s="60" t="s">
        <v>58</v>
      </c>
      <c r="C39" s="60" t="s">
        <v>79</v>
      </c>
      <c r="D39" s="60" t="s">
        <v>52</v>
      </c>
      <c r="E39" s="53" t="s">
        <v>80</v>
      </c>
      <c r="F39" s="61">
        <v>0.2</v>
      </c>
      <c r="G39" s="62">
        <v>1200</v>
      </c>
      <c r="H39" s="63">
        <v>140</v>
      </c>
      <c r="I39" s="64">
        <f t="shared" si="0"/>
        <v>7.1859999999999999</v>
      </c>
      <c r="J39" s="63">
        <f t="shared" si="1"/>
        <v>201.21</v>
      </c>
      <c r="K39" s="63">
        <f t="shared" si="2"/>
        <v>47.47</v>
      </c>
      <c r="L39" s="63">
        <f t="shared" si="3"/>
        <v>248.68</v>
      </c>
    </row>
    <row r="40" spans="1:12" ht="66">
      <c r="A40" s="59">
        <v>33</v>
      </c>
      <c r="B40" s="60" t="s">
        <v>39</v>
      </c>
      <c r="C40" s="60" t="s">
        <v>54</v>
      </c>
      <c r="D40" s="60" t="s">
        <v>48</v>
      </c>
      <c r="E40" s="53" t="s">
        <v>81</v>
      </c>
      <c r="F40" s="61">
        <v>0.2</v>
      </c>
      <c r="G40" s="62">
        <v>1100</v>
      </c>
      <c r="H40" s="63">
        <v>156.30000000000001</v>
      </c>
      <c r="I40" s="64">
        <f t="shared" si="0"/>
        <v>6.5869999999999997</v>
      </c>
      <c r="J40" s="63">
        <f t="shared" si="1"/>
        <v>205.91</v>
      </c>
      <c r="K40" s="63">
        <f t="shared" si="2"/>
        <v>48.57</v>
      </c>
      <c r="L40" s="63">
        <f t="shared" si="3"/>
        <v>254.48</v>
      </c>
    </row>
    <row r="41" spans="1:12" ht="66">
      <c r="A41" s="59">
        <v>34</v>
      </c>
      <c r="B41" s="60" t="s">
        <v>39</v>
      </c>
      <c r="C41" s="60" t="s">
        <v>40</v>
      </c>
      <c r="D41" s="60" t="s">
        <v>52</v>
      </c>
      <c r="E41" s="53" t="s">
        <v>82</v>
      </c>
      <c r="F41" s="61">
        <v>0.2</v>
      </c>
      <c r="G41" s="62">
        <v>1225</v>
      </c>
      <c r="H41" s="63">
        <v>155.1</v>
      </c>
      <c r="I41" s="64">
        <f t="shared" si="0"/>
        <v>7.335</v>
      </c>
      <c r="J41" s="63">
        <f t="shared" si="1"/>
        <v>227.53</v>
      </c>
      <c r="K41" s="63">
        <f t="shared" si="2"/>
        <v>53.67</v>
      </c>
      <c r="L41" s="63">
        <f t="shared" si="3"/>
        <v>281.2</v>
      </c>
    </row>
    <row r="42" spans="1:12" ht="66">
      <c r="A42" s="59">
        <v>35</v>
      </c>
      <c r="B42" s="60" t="s">
        <v>39</v>
      </c>
      <c r="C42" s="60" t="s">
        <v>40</v>
      </c>
      <c r="D42" s="60" t="s">
        <v>52</v>
      </c>
      <c r="E42" s="53" t="s">
        <v>82</v>
      </c>
      <c r="F42" s="61">
        <v>0.5</v>
      </c>
      <c r="G42" s="62">
        <v>1225</v>
      </c>
      <c r="H42" s="63">
        <v>0.5</v>
      </c>
      <c r="I42" s="64">
        <f t="shared" si="0"/>
        <v>7.335</v>
      </c>
      <c r="J42" s="63">
        <f t="shared" si="1"/>
        <v>1.83</v>
      </c>
      <c r="K42" s="63">
        <f t="shared" si="2"/>
        <v>0.43</v>
      </c>
      <c r="L42" s="63">
        <f t="shared" si="3"/>
        <v>2.2600000000000002</v>
      </c>
    </row>
    <row r="43" spans="1:12" ht="66">
      <c r="A43" s="59">
        <v>36</v>
      </c>
      <c r="B43" s="60" t="s">
        <v>39</v>
      </c>
      <c r="C43" s="60" t="s">
        <v>47</v>
      </c>
      <c r="D43" s="60" t="s">
        <v>48</v>
      </c>
      <c r="E43" s="53" t="s">
        <v>83</v>
      </c>
      <c r="F43" s="61">
        <v>0.2</v>
      </c>
      <c r="G43" s="62">
        <v>1120</v>
      </c>
      <c r="H43" s="63">
        <v>143</v>
      </c>
      <c r="I43" s="64">
        <f t="shared" si="0"/>
        <v>6.7069999999999999</v>
      </c>
      <c r="J43" s="63">
        <f t="shared" si="1"/>
        <v>191.82</v>
      </c>
      <c r="K43" s="63">
        <f t="shared" si="2"/>
        <v>45.25</v>
      </c>
      <c r="L43" s="63">
        <f t="shared" si="3"/>
        <v>237.07</v>
      </c>
    </row>
    <row r="44" spans="1:12" ht="66">
      <c r="A44" s="59">
        <v>37</v>
      </c>
      <c r="B44" s="60" t="s">
        <v>39</v>
      </c>
      <c r="C44" s="60" t="s">
        <v>40</v>
      </c>
      <c r="D44" s="60" t="s">
        <v>52</v>
      </c>
      <c r="E44" s="53" t="s">
        <v>84</v>
      </c>
      <c r="F44" s="61">
        <v>0.2</v>
      </c>
      <c r="G44" s="62">
        <v>1225</v>
      </c>
      <c r="H44" s="63">
        <v>150.25</v>
      </c>
      <c r="I44" s="64">
        <f t="shared" si="0"/>
        <v>7.335</v>
      </c>
      <c r="J44" s="63">
        <f t="shared" si="1"/>
        <v>220.42</v>
      </c>
      <c r="K44" s="63">
        <f t="shared" si="2"/>
        <v>52</v>
      </c>
      <c r="L44" s="63">
        <f t="shared" si="3"/>
        <v>272.41999999999996</v>
      </c>
    </row>
    <row r="45" spans="1:12" ht="66">
      <c r="A45" s="59">
        <v>38</v>
      </c>
      <c r="B45" s="60" t="s">
        <v>39</v>
      </c>
      <c r="C45" s="60" t="s">
        <v>40</v>
      </c>
      <c r="D45" s="60" t="s">
        <v>52</v>
      </c>
      <c r="E45" s="53" t="s">
        <v>84</v>
      </c>
      <c r="F45" s="61">
        <v>0.5</v>
      </c>
      <c r="G45" s="62">
        <v>1225</v>
      </c>
      <c r="H45" s="63">
        <v>0.35</v>
      </c>
      <c r="I45" s="64">
        <f t="shared" si="0"/>
        <v>7.335</v>
      </c>
      <c r="J45" s="63">
        <f t="shared" si="1"/>
        <v>1.28</v>
      </c>
      <c r="K45" s="63">
        <f t="shared" si="2"/>
        <v>0.3</v>
      </c>
      <c r="L45" s="63">
        <f t="shared" si="3"/>
        <v>1.58</v>
      </c>
    </row>
    <row r="46" spans="1:12" ht="52.8">
      <c r="A46" s="59">
        <v>39</v>
      </c>
      <c r="B46" s="60" t="s">
        <v>58</v>
      </c>
      <c r="C46" s="60" t="s">
        <v>85</v>
      </c>
      <c r="D46" s="60" t="s">
        <v>62</v>
      </c>
      <c r="E46" s="53" t="s">
        <v>86</v>
      </c>
      <c r="F46" s="61">
        <v>0.2</v>
      </c>
      <c r="G46" s="62">
        <v>1215</v>
      </c>
      <c r="H46" s="63">
        <v>70</v>
      </c>
      <c r="I46" s="64">
        <f t="shared" si="0"/>
        <v>7.2750000000000004</v>
      </c>
      <c r="J46" s="63">
        <f t="shared" si="1"/>
        <v>101.85</v>
      </c>
      <c r="K46" s="63">
        <f t="shared" si="2"/>
        <v>24.03</v>
      </c>
      <c r="L46" s="63">
        <f t="shared" si="3"/>
        <v>125.88</v>
      </c>
    </row>
    <row r="47" spans="1:12" ht="66">
      <c r="A47" s="59">
        <v>40</v>
      </c>
      <c r="B47" s="60" t="s">
        <v>39</v>
      </c>
      <c r="C47" s="60" t="s">
        <v>51</v>
      </c>
      <c r="D47" s="60" t="s">
        <v>45</v>
      </c>
      <c r="E47" s="53" t="s">
        <v>87</v>
      </c>
      <c r="F47" s="61">
        <v>0.2</v>
      </c>
      <c r="G47" s="62">
        <v>960</v>
      </c>
      <c r="H47" s="63">
        <v>108.45</v>
      </c>
      <c r="I47" s="64">
        <f t="shared" si="0"/>
        <v>5.7489999999999997</v>
      </c>
      <c r="J47" s="63">
        <f t="shared" si="1"/>
        <v>124.7</v>
      </c>
      <c r="K47" s="63">
        <f t="shared" si="2"/>
        <v>29.42</v>
      </c>
      <c r="L47" s="63">
        <f t="shared" si="3"/>
        <v>154.12</v>
      </c>
    </row>
    <row r="48" spans="1:12" ht="66">
      <c r="A48" s="59">
        <v>41</v>
      </c>
      <c r="B48" s="60" t="s">
        <v>39</v>
      </c>
      <c r="C48" s="60" t="s">
        <v>51</v>
      </c>
      <c r="D48" s="60" t="s">
        <v>45</v>
      </c>
      <c r="E48" s="53" t="s">
        <v>87</v>
      </c>
      <c r="F48" s="61">
        <v>0.5</v>
      </c>
      <c r="G48" s="62">
        <v>960</v>
      </c>
      <c r="H48" s="63">
        <v>1.1499999999999999</v>
      </c>
      <c r="I48" s="64">
        <f t="shared" si="0"/>
        <v>5.7489999999999997</v>
      </c>
      <c r="J48" s="63">
        <f t="shared" si="1"/>
        <v>3.31</v>
      </c>
      <c r="K48" s="63">
        <f t="shared" si="2"/>
        <v>0.78</v>
      </c>
      <c r="L48" s="63">
        <f t="shared" si="3"/>
        <v>4.09</v>
      </c>
    </row>
    <row r="49" spans="1:12" ht="66">
      <c r="A49" s="59">
        <v>42</v>
      </c>
      <c r="B49" s="60" t="s">
        <v>39</v>
      </c>
      <c r="C49" s="60" t="s">
        <v>40</v>
      </c>
      <c r="D49" s="60" t="s">
        <v>45</v>
      </c>
      <c r="E49" s="53" t="s">
        <v>88</v>
      </c>
      <c r="F49" s="61">
        <v>0.2</v>
      </c>
      <c r="G49" s="62">
        <v>980</v>
      </c>
      <c r="H49" s="63">
        <v>168</v>
      </c>
      <c r="I49" s="64">
        <f t="shared" si="0"/>
        <v>5.8680000000000003</v>
      </c>
      <c r="J49" s="63">
        <f t="shared" si="1"/>
        <v>197.16</v>
      </c>
      <c r="K49" s="63">
        <f t="shared" si="2"/>
        <v>46.51</v>
      </c>
      <c r="L49" s="63">
        <f t="shared" si="3"/>
        <v>243.67</v>
      </c>
    </row>
    <row r="50" spans="1:12" ht="66">
      <c r="A50" s="59">
        <v>43</v>
      </c>
      <c r="B50" s="60" t="s">
        <v>39</v>
      </c>
      <c r="C50" s="60" t="s">
        <v>51</v>
      </c>
      <c r="D50" s="60" t="s">
        <v>48</v>
      </c>
      <c r="E50" s="53" t="s">
        <v>89</v>
      </c>
      <c r="F50" s="61">
        <v>0.2</v>
      </c>
      <c r="G50" s="62">
        <v>1060</v>
      </c>
      <c r="H50" s="63">
        <v>29.3</v>
      </c>
      <c r="I50" s="64">
        <f t="shared" si="0"/>
        <v>6.3470000000000004</v>
      </c>
      <c r="J50" s="63">
        <f t="shared" si="1"/>
        <v>37.19</v>
      </c>
      <c r="K50" s="63">
        <f t="shared" si="2"/>
        <v>8.77</v>
      </c>
      <c r="L50" s="63">
        <f t="shared" si="3"/>
        <v>45.959999999999994</v>
      </c>
    </row>
    <row r="51" spans="1:12" ht="66">
      <c r="A51" s="59">
        <v>44</v>
      </c>
      <c r="B51" s="60" t="s">
        <v>39</v>
      </c>
      <c r="C51" s="60" t="s">
        <v>51</v>
      </c>
      <c r="D51" s="60" t="s">
        <v>48</v>
      </c>
      <c r="E51" s="53" t="s">
        <v>90</v>
      </c>
      <c r="F51" s="61">
        <v>0.2</v>
      </c>
      <c r="G51" s="62">
        <v>1080</v>
      </c>
      <c r="H51" s="63">
        <v>29</v>
      </c>
      <c r="I51" s="64">
        <f t="shared" si="0"/>
        <v>6.4669999999999996</v>
      </c>
      <c r="J51" s="63">
        <f t="shared" si="1"/>
        <v>37.51</v>
      </c>
      <c r="K51" s="63">
        <f t="shared" si="2"/>
        <v>8.85</v>
      </c>
      <c r="L51" s="63">
        <f t="shared" si="3"/>
        <v>46.36</v>
      </c>
    </row>
    <row r="52" spans="1:12" ht="66">
      <c r="A52" s="59">
        <v>45</v>
      </c>
      <c r="B52" s="60" t="s">
        <v>39</v>
      </c>
      <c r="C52" s="60" t="s">
        <v>51</v>
      </c>
      <c r="D52" s="60" t="s">
        <v>48</v>
      </c>
      <c r="E52" s="53" t="s">
        <v>90</v>
      </c>
      <c r="F52" s="61">
        <v>0.5</v>
      </c>
      <c r="G52" s="62">
        <v>1080</v>
      </c>
      <c r="H52" s="63">
        <v>0.3</v>
      </c>
      <c r="I52" s="64">
        <f t="shared" si="0"/>
        <v>6.4669999999999996</v>
      </c>
      <c r="J52" s="63">
        <f t="shared" si="1"/>
        <v>0.97</v>
      </c>
      <c r="K52" s="63">
        <f t="shared" si="2"/>
        <v>0.23</v>
      </c>
      <c r="L52" s="63">
        <f t="shared" si="3"/>
        <v>1.2</v>
      </c>
    </row>
    <row r="53" spans="1:12" ht="66">
      <c r="A53" s="59">
        <v>46</v>
      </c>
      <c r="B53" s="60" t="s">
        <v>39</v>
      </c>
      <c r="C53" s="60" t="s">
        <v>54</v>
      </c>
      <c r="D53" s="60" t="s">
        <v>52</v>
      </c>
      <c r="E53" s="53" t="s">
        <v>91</v>
      </c>
      <c r="F53" s="61">
        <v>0.2</v>
      </c>
      <c r="G53" s="62">
        <v>1265</v>
      </c>
      <c r="H53" s="63">
        <v>11</v>
      </c>
      <c r="I53" s="64">
        <f t="shared" si="0"/>
        <v>7.5750000000000002</v>
      </c>
      <c r="J53" s="63">
        <f t="shared" si="1"/>
        <v>16.670000000000002</v>
      </c>
      <c r="K53" s="63">
        <f t="shared" si="2"/>
        <v>3.93</v>
      </c>
      <c r="L53" s="63">
        <f t="shared" si="3"/>
        <v>20.6</v>
      </c>
    </row>
    <row r="54" spans="1:12" ht="66">
      <c r="A54" s="59">
        <v>47</v>
      </c>
      <c r="B54" s="60" t="s">
        <v>39</v>
      </c>
      <c r="C54" s="60" t="s">
        <v>54</v>
      </c>
      <c r="D54" s="60" t="s">
        <v>48</v>
      </c>
      <c r="E54" s="53" t="s">
        <v>92</v>
      </c>
      <c r="F54" s="61">
        <v>0.2</v>
      </c>
      <c r="G54" s="62">
        <v>1120</v>
      </c>
      <c r="H54" s="63">
        <v>165</v>
      </c>
      <c r="I54" s="64">
        <f t="shared" si="0"/>
        <v>6.7069999999999999</v>
      </c>
      <c r="J54" s="63">
        <f t="shared" si="1"/>
        <v>221.33</v>
      </c>
      <c r="K54" s="63">
        <f t="shared" si="2"/>
        <v>52.21</v>
      </c>
      <c r="L54" s="63">
        <f t="shared" si="3"/>
        <v>273.54000000000002</v>
      </c>
    </row>
    <row r="55" spans="1:12" ht="66">
      <c r="A55" s="59">
        <v>48</v>
      </c>
      <c r="B55" s="60" t="s">
        <v>39</v>
      </c>
      <c r="C55" s="60" t="s">
        <v>40</v>
      </c>
      <c r="D55" s="60" t="s">
        <v>41</v>
      </c>
      <c r="E55" s="53" t="s">
        <v>93</v>
      </c>
      <c r="F55" s="61">
        <v>0.2</v>
      </c>
      <c r="G55" s="62">
        <v>1720</v>
      </c>
      <c r="H55" s="63">
        <v>162</v>
      </c>
      <c r="I55" s="64">
        <f t="shared" si="0"/>
        <v>10.298999999999999</v>
      </c>
      <c r="J55" s="63">
        <f t="shared" si="1"/>
        <v>333.69</v>
      </c>
      <c r="K55" s="63">
        <f t="shared" si="2"/>
        <v>78.72</v>
      </c>
      <c r="L55" s="63">
        <f t="shared" si="3"/>
        <v>412.40999999999997</v>
      </c>
    </row>
    <row r="56" spans="1:12" ht="66">
      <c r="A56" s="59">
        <v>49</v>
      </c>
      <c r="B56" s="60" t="s">
        <v>39</v>
      </c>
      <c r="C56" s="60" t="s">
        <v>51</v>
      </c>
      <c r="D56" s="60" t="s">
        <v>45</v>
      </c>
      <c r="E56" s="53" t="s">
        <v>94</v>
      </c>
      <c r="F56" s="61">
        <v>0.2</v>
      </c>
      <c r="G56" s="62">
        <v>1020</v>
      </c>
      <c r="H56" s="63">
        <v>143</v>
      </c>
      <c r="I56" s="64">
        <f t="shared" si="0"/>
        <v>6.1079999999999997</v>
      </c>
      <c r="J56" s="63">
        <f t="shared" si="1"/>
        <v>174.69</v>
      </c>
      <c r="K56" s="63">
        <f t="shared" si="2"/>
        <v>41.21</v>
      </c>
      <c r="L56" s="63">
        <f t="shared" si="3"/>
        <v>215.9</v>
      </c>
    </row>
    <row r="57" spans="1:12" ht="52.8">
      <c r="A57" s="59">
        <v>50</v>
      </c>
      <c r="B57" s="60" t="s">
        <v>39</v>
      </c>
      <c r="C57" s="60" t="s">
        <v>95</v>
      </c>
      <c r="D57" s="60" t="s">
        <v>96</v>
      </c>
      <c r="E57" s="53" t="s">
        <v>97</v>
      </c>
      <c r="F57" s="61">
        <v>0.2</v>
      </c>
      <c r="G57" s="62">
        <v>1600</v>
      </c>
      <c r="H57" s="63">
        <v>48</v>
      </c>
      <c r="I57" s="64">
        <f t="shared" si="0"/>
        <v>9.5809999999999995</v>
      </c>
      <c r="J57" s="63">
        <f t="shared" si="1"/>
        <v>91.98</v>
      </c>
      <c r="K57" s="63">
        <f t="shared" si="2"/>
        <v>21.7</v>
      </c>
      <c r="L57" s="63">
        <f t="shared" si="3"/>
        <v>113.68</v>
      </c>
    </row>
    <row r="58" spans="1:12" ht="66">
      <c r="A58" s="59">
        <v>51</v>
      </c>
      <c r="B58" s="60" t="s">
        <v>39</v>
      </c>
      <c r="C58" s="60" t="s">
        <v>47</v>
      </c>
      <c r="D58" s="60" t="s">
        <v>45</v>
      </c>
      <c r="E58" s="53" t="s">
        <v>98</v>
      </c>
      <c r="F58" s="61">
        <v>0.2</v>
      </c>
      <c r="G58" s="62">
        <v>1000</v>
      </c>
      <c r="H58" s="63">
        <v>22</v>
      </c>
      <c r="I58" s="64">
        <f t="shared" si="0"/>
        <v>5.9880000000000004</v>
      </c>
      <c r="J58" s="63">
        <f t="shared" si="1"/>
        <v>26.35</v>
      </c>
      <c r="K58" s="63">
        <f t="shared" si="2"/>
        <v>6.22</v>
      </c>
      <c r="L58" s="63">
        <f t="shared" si="3"/>
        <v>32.57</v>
      </c>
    </row>
    <row r="59" spans="1:12" ht="66">
      <c r="A59" s="59">
        <v>52</v>
      </c>
      <c r="B59" s="60" t="s">
        <v>39</v>
      </c>
      <c r="C59" s="60" t="s">
        <v>54</v>
      </c>
      <c r="D59" s="60" t="s">
        <v>45</v>
      </c>
      <c r="E59" s="53" t="s">
        <v>99</v>
      </c>
      <c r="F59" s="61">
        <v>0.2</v>
      </c>
      <c r="G59" s="62">
        <v>960</v>
      </c>
      <c r="H59" s="63">
        <v>165</v>
      </c>
      <c r="I59" s="64">
        <f t="shared" si="0"/>
        <v>5.7489999999999997</v>
      </c>
      <c r="J59" s="63">
        <f t="shared" si="1"/>
        <v>189.72</v>
      </c>
      <c r="K59" s="63">
        <f t="shared" si="2"/>
        <v>44.75</v>
      </c>
      <c r="L59" s="63">
        <f t="shared" si="3"/>
        <v>234.47</v>
      </c>
    </row>
    <row r="60" spans="1:12" ht="66">
      <c r="A60" s="59">
        <v>53</v>
      </c>
      <c r="B60" s="60" t="s">
        <v>39</v>
      </c>
      <c r="C60" s="60" t="s">
        <v>51</v>
      </c>
      <c r="D60" s="60" t="s">
        <v>45</v>
      </c>
      <c r="E60" s="53" t="s">
        <v>100</v>
      </c>
      <c r="F60" s="61">
        <v>0.2</v>
      </c>
      <c r="G60" s="62">
        <v>960</v>
      </c>
      <c r="H60" s="63">
        <v>163</v>
      </c>
      <c r="I60" s="64">
        <f t="shared" si="0"/>
        <v>5.7489999999999997</v>
      </c>
      <c r="J60" s="63">
        <f t="shared" si="1"/>
        <v>187.42</v>
      </c>
      <c r="K60" s="63">
        <f t="shared" si="2"/>
        <v>44.21</v>
      </c>
      <c r="L60" s="63">
        <f t="shared" si="3"/>
        <v>231.63</v>
      </c>
    </row>
    <row r="61" spans="1:12" ht="66">
      <c r="A61" s="59">
        <v>54</v>
      </c>
      <c r="B61" s="60" t="s">
        <v>39</v>
      </c>
      <c r="C61" s="60" t="s">
        <v>51</v>
      </c>
      <c r="D61" s="60" t="s">
        <v>45</v>
      </c>
      <c r="E61" s="53" t="s">
        <v>100</v>
      </c>
      <c r="F61" s="61">
        <v>0.5</v>
      </c>
      <c r="G61" s="62">
        <v>960</v>
      </c>
      <c r="H61" s="63">
        <v>2</v>
      </c>
      <c r="I61" s="64">
        <f t="shared" si="0"/>
        <v>5.7489999999999997</v>
      </c>
      <c r="J61" s="63">
        <f t="shared" si="1"/>
        <v>5.75</v>
      </c>
      <c r="K61" s="63">
        <f t="shared" si="2"/>
        <v>1.36</v>
      </c>
      <c r="L61" s="63">
        <f t="shared" si="3"/>
        <v>7.11</v>
      </c>
    </row>
    <row r="62" spans="1:12" ht="66">
      <c r="A62" s="59">
        <v>55</v>
      </c>
      <c r="B62" s="60" t="s">
        <v>39</v>
      </c>
      <c r="C62" s="60" t="s">
        <v>54</v>
      </c>
      <c r="D62" s="60" t="s">
        <v>48</v>
      </c>
      <c r="E62" s="53" t="s">
        <v>101</v>
      </c>
      <c r="F62" s="61">
        <v>0.2</v>
      </c>
      <c r="G62" s="62">
        <v>1100</v>
      </c>
      <c r="H62" s="63">
        <v>154</v>
      </c>
      <c r="I62" s="64">
        <f t="shared" si="0"/>
        <v>6.5869999999999997</v>
      </c>
      <c r="J62" s="63">
        <f t="shared" si="1"/>
        <v>202.88</v>
      </c>
      <c r="K62" s="63">
        <f t="shared" si="2"/>
        <v>47.86</v>
      </c>
      <c r="L62" s="63">
        <f t="shared" si="3"/>
        <v>250.74</v>
      </c>
    </row>
    <row r="63" spans="1:12" ht="92.4">
      <c r="A63" s="59">
        <v>56</v>
      </c>
      <c r="B63" s="60" t="s">
        <v>13</v>
      </c>
      <c r="C63" s="60" t="s">
        <v>102</v>
      </c>
      <c r="D63" s="60" t="s">
        <v>48</v>
      </c>
      <c r="E63" s="53" t="s">
        <v>103</v>
      </c>
      <c r="F63" s="61">
        <v>0.2</v>
      </c>
      <c r="G63" s="62">
        <v>1356</v>
      </c>
      <c r="H63" s="63">
        <v>89</v>
      </c>
      <c r="I63" s="64">
        <f t="shared" si="0"/>
        <v>8.1199999999999992</v>
      </c>
      <c r="J63" s="63">
        <f t="shared" si="1"/>
        <v>144.54</v>
      </c>
      <c r="K63" s="63">
        <f t="shared" si="2"/>
        <v>34.1</v>
      </c>
      <c r="L63" s="63">
        <f t="shared" si="3"/>
        <v>178.64</v>
      </c>
    </row>
    <row r="64" spans="1:12" ht="92.4">
      <c r="A64" s="59">
        <v>57</v>
      </c>
      <c r="B64" s="60" t="s">
        <v>13</v>
      </c>
      <c r="C64" s="60" t="s">
        <v>102</v>
      </c>
      <c r="D64" s="60" t="s">
        <v>48</v>
      </c>
      <c r="E64" s="53" t="s">
        <v>103</v>
      </c>
      <c r="F64" s="61">
        <v>0.5</v>
      </c>
      <c r="G64" s="62">
        <v>1356</v>
      </c>
      <c r="H64" s="63">
        <v>7</v>
      </c>
      <c r="I64" s="64">
        <f t="shared" si="0"/>
        <v>8.1199999999999992</v>
      </c>
      <c r="J64" s="63">
        <f t="shared" si="1"/>
        <v>28.42</v>
      </c>
      <c r="K64" s="63">
        <f t="shared" si="2"/>
        <v>6.7</v>
      </c>
      <c r="L64" s="63">
        <f t="shared" si="3"/>
        <v>35.120000000000005</v>
      </c>
    </row>
    <row r="65" spans="1:12" ht="66">
      <c r="A65" s="59">
        <v>58</v>
      </c>
      <c r="B65" s="60" t="s">
        <v>39</v>
      </c>
      <c r="C65" s="60" t="s">
        <v>51</v>
      </c>
      <c r="D65" s="60" t="s">
        <v>62</v>
      </c>
      <c r="E65" s="53" t="s">
        <v>104</v>
      </c>
      <c r="F65" s="61">
        <v>0.2</v>
      </c>
      <c r="G65" s="62">
        <v>1195</v>
      </c>
      <c r="H65" s="63">
        <v>73</v>
      </c>
      <c r="I65" s="64">
        <f t="shared" si="0"/>
        <v>7.1559999999999997</v>
      </c>
      <c r="J65" s="63">
        <f t="shared" si="1"/>
        <v>104.48</v>
      </c>
      <c r="K65" s="63">
        <f t="shared" si="2"/>
        <v>24.65</v>
      </c>
      <c r="L65" s="63">
        <f t="shared" si="3"/>
        <v>129.13</v>
      </c>
    </row>
    <row r="66" spans="1:12" ht="66">
      <c r="A66" s="59">
        <v>59</v>
      </c>
      <c r="B66" s="60" t="s">
        <v>39</v>
      </c>
      <c r="C66" s="60" t="s">
        <v>51</v>
      </c>
      <c r="D66" s="60" t="s">
        <v>62</v>
      </c>
      <c r="E66" s="53" t="s">
        <v>104</v>
      </c>
      <c r="F66" s="61">
        <v>0.5</v>
      </c>
      <c r="G66" s="62">
        <v>1195</v>
      </c>
      <c r="H66" s="63">
        <v>4</v>
      </c>
      <c r="I66" s="64">
        <f t="shared" si="0"/>
        <v>7.1559999999999997</v>
      </c>
      <c r="J66" s="63">
        <f t="shared" si="1"/>
        <v>14.31</v>
      </c>
      <c r="K66" s="63">
        <f t="shared" si="2"/>
        <v>3.38</v>
      </c>
      <c r="L66" s="63">
        <f t="shared" si="3"/>
        <v>17.690000000000001</v>
      </c>
    </row>
    <row r="67" spans="1:12" ht="66">
      <c r="A67" s="59">
        <v>60</v>
      </c>
      <c r="B67" s="60" t="s">
        <v>39</v>
      </c>
      <c r="C67" s="60" t="s">
        <v>51</v>
      </c>
      <c r="D67" s="60" t="s">
        <v>48</v>
      </c>
      <c r="E67" s="53" t="s">
        <v>105</v>
      </c>
      <c r="F67" s="61">
        <v>0.2</v>
      </c>
      <c r="G67" s="62">
        <v>1120</v>
      </c>
      <c r="H67" s="63">
        <v>157</v>
      </c>
      <c r="I67" s="64">
        <f t="shared" si="0"/>
        <v>6.7069999999999999</v>
      </c>
      <c r="J67" s="63">
        <f t="shared" si="1"/>
        <v>210.6</v>
      </c>
      <c r="K67" s="63">
        <f t="shared" si="2"/>
        <v>49.68</v>
      </c>
      <c r="L67" s="63">
        <f t="shared" si="3"/>
        <v>260.27999999999997</v>
      </c>
    </row>
    <row r="68" spans="1:12" ht="66">
      <c r="A68" s="59">
        <v>61</v>
      </c>
      <c r="B68" s="60" t="s">
        <v>39</v>
      </c>
      <c r="C68" s="60" t="s">
        <v>51</v>
      </c>
      <c r="D68" s="60" t="s">
        <v>48</v>
      </c>
      <c r="E68" s="53" t="s">
        <v>105</v>
      </c>
      <c r="F68" s="61">
        <v>0.5</v>
      </c>
      <c r="G68" s="62">
        <v>1120</v>
      </c>
      <c r="H68" s="63">
        <v>3</v>
      </c>
      <c r="I68" s="64">
        <f t="shared" si="0"/>
        <v>6.7069999999999999</v>
      </c>
      <c r="J68" s="63">
        <f t="shared" si="1"/>
        <v>10.06</v>
      </c>
      <c r="K68" s="63">
        <f t="shared" si="2"/>
        <v>2.37</v>
      </c>
      <c r="L68" s="63">
        <f t="shared" si="3"/>
        <v>12.43</v>
      </c>
    </row>
    <row r="69" spans="1:12" ht="66">
      <c r="A69" s="59">
        <v>62</v>
      </c>
      <c r="B69" s="60" t="s">
        <v>39</v>
      </c>
      <c r="C69" s="60" t="s">
        <v>40</v>
      </c>
      <c r="D69" s="60" t="s">
        <v>52</v>
      </c>
      <c r="E69" s="53" t="s">
        <v>106</v>
      </c>
      <c r="F69" s="61">
        <v>0.2</v>
      </c>
      <c r="G69" s="62">
        <v>1205</v>
      </c>
      <c r="H69" s="63">
        <v>187</v>
      </c>
      <c r="I69" s="64">
        <f t="shared" si="0"/>
        <v>7.2160000000000002</v>
      </c>
      <c r="J69" s="63">
        <f t="shared" si="1"/>
        <v>269.88</v>
      </c>
      <c r="K69" s="63">
        <f t="shared" si="2"/>
        <v>63.66</v>
      </c>
      <c r="L69" s="63">
        <f t="shared" si="3"/>
        <v>333.53999999999996</v>
      </c>
    </row>
    <row r="70" spans="1:12" ht="66">
      <c r="A70" s="59">
        <v>63</v>
      </c>
      <c r="B70" s="60" t="s">
        <v>39</v>
      </c>
      <c r="C70" s="60" t="s">
        <v>47</v>
      </c>
      <c r="D70" s="60" t="s">
        <v>48</v>
      </c>
      <c r="E70" s="53" t="s">
        <v>107</v>
      </c>
      <c r="F70" s="61">
        <v>0.2</v>
      </c>
      <c r="G70" s="62">
        <v>1080</v>
      </c>
      <c r="H70" s="63">
        <v>144</v>
      </c>
      <c r="I70" s="64">
        <f t="shared" si="0"/>
        <v>6.4669999999999996</v>
      </c>
      <c r="J70" s="63">
        <f t="shared" si="1"/>
        <v>186.25</v>
      </c>
      <c r="K70" s="63">
        <f t="shared" si="2"/>
        <v>43.94</v>
      </c>
      <c r="L70" s="63">
        <f t="shared" si="3"/>
        <v>230.19</v>
      </c>
    </row>
    <row r="71" spans="1:12" ht="66">
      <c r="A71" s="59">
        <v>64</v>
      </c>
      <c r="B71" s="60" t="s">
        <v>39</v>
      </c>
      <c r="C71" s="60" t="s">
        <v>51</v>
      </c>
      <c r="D71" s="60" t="s">
        <v>48</v>
      </c>
      <c r="E71" s="53" t="s">
        <v>108</v>
      </c>
      <c r="F71" s="61">
        <v>0.2</v>
      </c>
      <c r="G71" s="62">
        <v>1120</v>
      </c>
      <c r="H71" s="63">
        <v>131.30000000000001</v>
      </c>
      <c r="I71" s="64">
        <f t="shared" si="0"/>
        <v>6.7069999999999999</v>
      </c>
      <c r="J71" s="63">
        <f t="shared" si="1"/>
        <v>176.13</v>
      </c>
      <c r="K71" s="63">
        <f t="shared" si="2"/>
        <v>41.55</v>
      </c>
      <c r="L71" s="63">
        <f t="shared" si="3"/>
        <v>217.68</v>
      </c>
    </row>
    <row r="72" spans="1:12" ht="66">
      <c r="A72" s="59">
        <v>65</v>
      </c>
      <c r="B72" s="60" t="s">
        <v>39</v>
      </c>
      <c r="C72" s="60" t="s">
        <v>51</v>
      </c>
      <c r="D72" s="60" t="s">
        <v>48</v>
      </c>
      <c r="E72" s="53" t="s">
        <v>108</v>
      </c>
      <c r="F72" s="61">
        <v>0.5</v>
      </c>
      <c r="G72" s="62">
        <v>1120</v>
      </c>
      <c r="H72" s="63">
        <v>0.3</v>
      </c>
      <c r="I72" s="64">
        <f t="shared" ref="I72:I135" si="4">ROUND(G72/167,3)</f>
        <v>6.7069999999999999</v>
      </c>
      <c r="J72" s="63">
        <f t="shared" ref="J72:J135" si="5">ROUND(I72*H72*F72,2)</f>
        <v>1.01</v>
      </c>
      <c r="K72" s="63">
        <f t="shared" ref="K72:K135" si="6">ROUND(J72*0.2359,2)</f>
        <v>0.24</v>
      </c>
      <c r="L72" s="63">
        <f t="shared" ref="L72:L135" si="7">J72+K72</f>
        <v>1.25</v>
      </c>
    </row>
    <row r="73" spans="1:12" ht="92.4">
      <c r="A73" s="59">
        <v>66</v>
      </c>
      <c r="B73" s="60" t="s">
        <v>13</v>
      </c>
      <c r="C73" s="60" t="s">
        <v>102</v>
      </c>
      <c r="D73" s="60" t="s">
        <v>48</v>
      </c>
      <c r="E73" s="53" t="s">
        <v>109</v>
      </c>
      <c r="F73" s="61">
        <v>0.2</v>
      </c>
      <c r="G73" s="62">
        <v>1529</v>
      </c>
      <c r="H73" s="63">
        <v>104</v>
      </c>
      <c r="I73" s="64">
        <f t="shared" si="4"/>
        <v>9.1560000000000006</v>
      </c>
      <c r="J73" s="63">
        <f t="shared" si="5"/>
        <v>190.44</v>
      </c>
      <c r="K73" s="63">
        <f t="shared" si="6"/>
        <v>44.92</v>
      </c>
      <c r="L73" s="63">
        <f t="shared" si="7"/>
        <v>235.36</v>
      </c>
    </row>
    <row r="74" spans="1:12" ht="92.4">
      <c r="A74" s="59">
        <v>67</v>
      </c>
      <c r="B74" s="60" t="s">
        <v>13</v>
      </c>
      <c r="C74" s="60" t="s">
        <v>102</v>
      </c>
      <c r="D74" s="60" t="s">
        <v>48</v>
      </c>
      <c r="E74" s="53" t="s">
        <v>109</v>
      </c>
      <c r="F74" s="61">
        <v>0.5</v>
      </c>
      <c r="G74" s="62">
        <v>1529</v>
      </c>
      <c r="H74" s="63">
        <v>17.5</v>
      </c>
      <c r="I74" s="64">
        <f t="shared" si="4"/>
        <v>9.1560000000000006</v>
      </c>
      <c r="J74" s="63">
        <f t="shared" si="5"/>
        <v>80.12</v>
      </c>
      <c r="K74" s="63">
        <f t="shared" si="6"/>
        <v>18.899999999999999</v>
      </c>
      <c r="L74" s="63">
        <f t="shared" si="7"/>
        <v>99.02000000000001</v>
      </c>
    </row>
    <row r="75" spans="1:12" ht="92.4">
      <c r="A75" s="59">
        <v>68</v>
      </c>
      <c r="B75" s="60" t="s">
        <v>13</v>
      </c>
      <c r="C75" s="60" t="s">
        <v>74</v>
      </c>
      <c r="D75" s="60" t="s">
        <v>48</v>
      </c>
      <c r="E75" s="53" t="s">
        <v>110</v>
      </c>
      <c r="F75" s="61">
        <v>0.2</v>
      </c>
      <c r="G75" s="62">
        <v>1529</v>
      </c>
      <c r="H75" s="63">
        <v>155.5</v>
      </c>
      <c r="I75" s="64">
        <f t="shared" si="4"/>
        <v>9.1560000000000006</v>
      </c>
      <c r="J75" s="63">
        <f t="shared" si="5"/>
        <v>284.75</v>
      </c>
      <c r="K75" s="63">
        <f t="shared" si="6"/>
        <v>67.17</v>
      </c>
      <c r="L75" s="63">
        <f t="shared" si="7"/>
        <v>351.92</v>
      </c>
    </row>
    <row r="76" spans="1:12" ht="92.4">
      <c r="A76" s="59">
        <v>69</v>
      </c>
      <c r="B76" s="60" t="s">
        <v>13</v>
      </c>
      <c r="C76" s="60" t="s">
        <v>74</v>
      </c>
      <c r="D76" s="60" t="s">
        <v>48</v>
      </c>
      <c r="E76" s="53" t="s">
        <v>110</v>
      </c>
      <c r="F76" s="61">
        <v>0.5</v>
      </c>
      <c r="G76" s="62">
        <v>1529</v>
      </c>
      <c r="H76" s="63">
        <v>33</v>
      </c>
      <c r="I76" s="64">
        <f t="shared" si="4"/>
        <v>9.1560000000000006</v>
      </c>
      <c r="J76" s="63">
        <f t="shared" si="5"/>
        <v>151.07</v>
      </c>
      <c r="K76" s="63">
        <f t="shared" si="6"/>
        <v>35.64</v>
      </c>
      <c r="L76" s="63">
        <f t="shared" si="7"/>
        <v>186.70999999999998</v>
      </c>
    </row>
    <row r="77" spans="1:12" ht="66">
      <c r="A77" s="59">
        <v>70</v>
      </c>
      <c r="B77" s="60" t="s">
        <v>39</v>
      </c>
      <c r="C77" s="60" t="s">
        <v>47</v>
      </c>
      <c r="D77" s="60" t="s">
        <v>45</v>
      </c>
      <c r="E77" s="53" t="s">
        <v>111</v>
      </c>
      <c r="F77" s="61">
        <v>0.2</v>
      </c>
      <c r="G77" s="62">
        <v>980</v>
      </c>
      <c r="H77" s="63">
        <v>152</v>
      </c>
      <c r="I77" s="64">
        <f t="shared" si="4"/>
        <v>5.8680000000000003</v>
      </c>
      <c r="J77" s="63">
        <f t="shared" si="5"/>
        <v>178.39</v>
      </c>
      <c r="K77" s="63">
        <f t="shared" si="6"/>
        <v>42.08</v>
      </c>
      <c r="L77" s="63">
        <f t="shared" si="7"/>
        <v>220.46999999999997</v>
      </c>
    </row>
    <row r="78" spans="1:12" ht="66">
      <c r="A78" s="59">
        <v>71</v>
      </c>
      <c r="B78" s="60" t="s">
        <v>39</v>
      </c>
      <c r="C78" s="60" t="s">
        <v>47</v>
      </c>
      <c r="D78" s="60" t="s">
        <v>45</v>
      </c>
      <c r="E78" s="53" t="s">
        <v>111</v>
      </c>
      <c r="F78" s="61">
        <v>0.5</v>
      </c>
      <c r="G78" s="62">
        <v>980</v>
      </c>
      <c r="H78" s="63">
        <v>2</v>
      </c>
      <c r="I78" s="64">
        <f t="shared" si="4"/>
        <v>5.8680000000000003</v>
      </c>
      <c r="J78" s="63">
        <f t="shared" si="5"/>
        <v>5.87</v>
      </c>
      <c r="K78" s="63">
        <f t="shared" si="6"/>
        <v>1.38</v>
      </c>
      <c r="L78" s="63">
        <f t="shared" si="7"/>
        <v>7.25</v>
      </c>
    </row>
    <row r="79" spans="1:12" ht="52.8">
      <c r="A79" s="59">
        <v>72</v>
      </c>
      <c r="B79" s="60" t="s">
        <v>39</v>
      </c>
      <c r="C79" s="60" t="s">
        <v>95</v>
      </c>
      <c r="D79" s="60" t="s">
        <v>96</v>
      </c>
      <c r="E79" s="53" t="s">
        <v>112</v>
      </c>
      <c r="F79" s="61">
        <v>0.2</v>
      </c>
      <c r="G79" s="62">
        <v>1620</v>
      </c>
      <c r="H79" s="63">
        <v>36</v>
      </c>
      <c r="I79" s="64">
        <f t="shared" si="4"/>
        <v>9.7010000000000005</v>
      </c>
      <c r="J79" s="63">
        <f t="shared" si="5"/>
        <v>69.849999999999994</v>
      </c>
      <c r="K79" s="63">
        <f t="shared" si="6"/>
        <v>16.48</v>
      </c>
      <c r="L79" s="63">
        <f t="shared" si="7"/>
        <v>86.33</v>
      </c>
    </row>
    <row r="80" spans="1:12" ht="52.8">
      <c r="A80" s="59">
        <v>73</v>
      </c>
      <c r="B80" s="60" t="s">
        <v>70</v>
      </c>
      <c r="C80" s="60" t="s">
        <v>113</v>
      </c>
      <c r="D80" s="60" t="s">
        <v>45</v>
      </c>
      <c r="E80" s="53" t="s">
        <v>114</v>
      </c>
      <c r="F80" s="61">
        <v>0.2</v>
      </c>
      <c r="G80" s="62">
        <v>960</v>
      </c>
      <c r="H80" s="63">
        <v>11</v>
      </c>
      <c r="I80" s="64">
        <f t="shared" si="4"/>
        <v>5.7489999999999997</v>
      </c>
      <c r="J80" s="63">
        <f t="shared" si="5"/>
        <v>12.65</v>
      </c>
      <c r="K80" s="63">
        <f t="shared" si="6"/>
        <v>2.98</v>
      </c>
      <c r="L80" s="63">
        <f t="shared" si="7"/>
        <v>15.63</v>
      </c>
    </row>
    <row r="81" spans="1:12" ht="66">
      <c r="A81" s="59">
        <v>74</v>
      </c>
      <c r="B81" s="60" t="s">
        <v>39</v>
      </c>
      <c r="C81" s="60" t="s">
        <v>51</v>
      </c>
      <c r="D81" s="60" t="s">
        <v>115</v>
      </c>
      <c r="E81" s="53" t="s">
        <v>116</v>
      </c>
      <c r="F81" s="61">
        <v>0.2</v>
      </c>
      <c r="G81" s="62">
        <v>1335</v>
      </c>
      <c r="H81" s="63">
        <v>183.3</v>
      </c>
      <c r="I81" s="64">
        <f t="shared" si="4"/>
        <v>7.9939999999999998</v>
      </c>
      <c r="J81" s="63">
        <f t="shared" si="5"/>
        <v>293.06</v>
      </c>
      <c r="K81" s="63">
        <f t="shared" si="6"/>
        <v>69.13</v>
      </c>
      <c r="L81" s="63">
        <f t="shared" si="7"/>
        <v>362.19</v>
      </c>
    </row>
    <row r="82" spans="1:12" ht="66">
      <c r="A82" s="59">
        <v>75</v>
      </c>
      <c r="B82" s="60" t="s">
        <v>39</v>
      </c>
      <c r="C82" s="60" t="s">
        <v>51</v>
      </c>
      <c r="D82" s="60" t="s">
        <v>115</v>
      </c>
      <c r="E82" s="53" t="s">
        <v>116</v>
      </c>
      <c r="F82" s="61">
        <v>0.5</v>
      </c>
      <c r="G82" s="62">
        <v>1335</v>
      </c>
      <c r="H82" s="63">
        <v>3.3</v>
      </c>
      <c r="I82" s="64">
        <f t="shared" si="4"/>
        <v>7.9939999999999998</v>
      </c>
      <c r="J82" s="63">
        <f t="shared" si="5"/>
        <v>13.19</v>
      </c>
      <c r="K82" s="63">
        <f t="shared" si="6"/>
        <v>3.11</v>
      </c>
      <c r="L82" s="63">
        <f t="shared" si="7"/>
        <v>16.3</v>
      </c>
    </row>
    <row r="83" spans="1:12" ht="66">
      <c r="A83" s="59">
        <v>76</v>
      </c>
      <c r="B83" s="60" t="s">
        <v>39</v>
      </c>
      <c r="C83" s="60" t="s">
        <v>51</v>
      </c>
      <c r="D83" s="60" t="s">
        <v>48</v>
      </c>
      <c r="E83" s="53" t="s">
        <v>117</v>
      </c>
      <c r="F83" s="61">
        <v>0.2</v>
      </c>
      <c r="G83" s="62">
        <v>1100</v>
      </c>
      <c r="H83" s="63">
        <v>132</v>
      </c>
      <c r="I83" s="64">
        <f t="shared" si="4"/>
        <v>6.5869999999999997</v>
      </c>
      <c r="J83" s="63">
        <f t="shared" si="5"/>
        <v>173.9</v>
      </c>
      <c r="K83" s="63">
        <f t="shared" si="6"/>
        <v>41.02</v>
      </c>
      <c r="L83" s="63">
        <f t="shared" si="7"/>
        <v>214.92000000000002</v>
      </c>
    </row>
    <row r="84" spans="1:12" ht="52.8">
      <c r="A84" s="59">
        <v>77</v>
      </c>
      <c r="B84" s="60" t="s">
        <v>39</v>
      </c>
      <c r="C84" s="60" t="s">
        <v>95</v>
      </c>
      <c r="D84" s="60" t="s">
        <v>96</v>
      </c>
      <c r="E84" s="53" t="s">
        <v>118</v>
      </c>
      <c r="F84" s="61">
        <v>0.2</v>
      </c>
      <c r="G84" s="62">
        <v>1580</v>
      </c>
      <c r="H84" s="63">
        <v>40</v>
      </c>
      <c r="I84" s="64">
        <f t="shared" si="4"/>
        <v>9.4610000000000003</v>
      </c>
      <c r="J84" s="63">
        <f t="shared" si="5"/>
        <v>75.69</v>
      </c>
      <c r="K84" s="63">
        <f t="shared" si="6"/>
        <v>17.86</v>
      </c>
      <c r="L84" s="63">
        <f t="shared" si="7"/>
        <v>93.55</v>
      </c>
    </row>
    <row r="85" spans="1:12" ht="66">
      <c r="A85" s="59">
        <v>78</v>
      </c>
      <c r="B85" s="60" t="s">
        <v>39</v>
      </c>
      <c r="C85" s="60" t="s">
        <v>119</v>
      </c>
      <c r="D85" s="60" t="s">
        <v>52</v>
      </c>
      <c r="E85" s="53" t="s">
        <v>120</v>
      </c>
      <c r="F85" s="61">
        <v>0.2</v>
      </c>
      <c r="G85" s="62">
        <v>1235</v>
      </c>
      <c r="H85" s="63">
        <v>55</v>
      </c>
      <c r="I85" s="64">
        <f t="shared" si="4"/>
        <v>7.3949999999999996</v>
      </c>
      <c r="J85" s="63">
        <f t="shared" si="5"/>
        <v>81.349999999999994</v>
      </c>
      <c r="K85" s="63">
        <f t="shared" si="6"/>
        <v>19.190000000000001</v>
      </c>
      <c r="L85" s="63">
        <f t="shared" si="7"/>
        <v>100.53999999999999</v>
      </c>
    </row>
    <row r="86" spans="1:12" ht="66">
      <c r="A86" s="59">
        <v>79</v>
      </c>
      <c r="B86" s="60" t="s">
        <v>39</v>
      </c>
      <c r="C86" s="60" t="s">
        <v>47</v>
      </c>
      <c r="D86" s="60" t="s">
        <v>45</v>
      </c>
      <c r="E86" s="53" t="s">
        <v>121</v>
      </c>
      <c r="F86" s="61">
        <v>0.2</v>
      </c>
      <c r="G86" s="62">
        <v>980</v>
      </c>
      <c r="H86" s="63">
        <v>33</v>
      </c>
      <c r="I86" s="64">
        <f t="shared" si="4"/>
        <v>5.8680000000000003</v>
      </c>
      <c r="J86" s="63">
        <f t="shared" si="5"/>
        <v>38.729999999999997</v>
      </c>
      <c r="K86" s="63">
        <f t="shared" si="6"/>
        <v>9.14</v>
      </c>
      <c r="L86" s="63">
        <f t="shared" si="7"/>
        <v>47.87</v>
      </c>
    </row>
    <row r="87" spans="1:12" ht="66">
      <c r="A87" s="59">
        <v>80</v>
      </c>
      <c r="B87" s="60" t="s">
        <v>39</v>
      </c>
      <c r="C87" s="60" t="s">
        <v>47</v>
      </c>
      <c r="D87" s="60" t="s">
        <v>45</v>
      </c>
      <c r="E87" s="53" t="s">
        <v>122</v>
      </c>
      <c r="F87" s="61">
        <v>0.2</v>
      </c>
      <c r="G87" s="62">
        <v>980</v>
      </c>
      <c r="H87" s="63">
        <v>110</v>
      </c>
      <c r="I87" s="64">
        <f t="shared" si="4"/>
        <v>5.8680000000000003</v>
      </c>
      <c r="J87" s="63">
        <f t="shared" si="5"/>
        <v>129.1</v>
      </c>
      <c r="K87" s="63">
        <f t="shared" si="6"/>
        <v>30.45</v>
      </c>
      <c r="L87" s="63">
        <f t="shared" si="7"/>
        <v>159.54999999999998</v>
      </c>
    </row>
    <row r="88" spans="1:12" ht="66">
      <c r="A88" s="59">
        <v>81</v>
      </c>
      <c r="B88" s="60" t="s">
        <v>39</v>
      </c>
      <c r="C88" s="60" t="s">
        <v>54</v>
      </c>
      <c r="D88" s="60" t="s">
        <v>45</v>
      </c>
      <c r="E88" s="53" t="s">
        <v>123</v>
      </c>
      <c r="F88" s="61">
        <v>0.2</v>
      </c>
      <c r="G88" s="62">
        <v>960</v>
      </c>
      <c r="H88" s="63">
        <v>154</v>
      </c>
      <c r="I88" s="64">
        <f t="shared" si="4"/>
        <v>5.7489999999999997</v>
      </c>
      <c r="J88" s="63">
        <f t="shared" si="5"/>
        <v>177.07</v>
      </c>
      <c r="K88" s="63">
        <f t="shared" si="6"/>
        <v>41.77</v>
      </c>
      <c r="L88" s="63">
        <f t="shared" si="7"/>
        <v>218.84</v>
      </c>
    </row>
    <row r="89" spans="1:12" ht="66">
      <c r="A89" s="59">
        <v>82</v>
      </c>
      <c r="B89" s="60" t="s">
        <v>39</v>
      </c>
      <c r="C89" s="60" t="s">
        <v>47</v>
      </c>
      <c r="D89" s="60" t="s">
        <v>45</v>
      </c>
      <c r="E89" s="53" t="s">
        <v>124</v>
      </c>
      <c r="F89" s="61">
        <v>0.2</v>
      </c>
      <c r="G89" s="62">
        <v>995</v>
      </c>
      <c r="H89" s="63">
        <v>55</v>
      </c>
      <c r="I89" s="64">
        <f t="shared" si="4"/>
        <v>5.9580000000000002</v>
      </c>
      <c r="J89" s="63">
        <f t="shared" si="5"/>
        <v>65.540000000000006</v>
      </c>
      <c r="K89" s="63">
        <f t="shared" si="6"/>
        <v>15.46</v>
      </c>
      <c r="L89" s="63">
        <f t="shared" si="7"/>
        <v>81</v>
      </c>
    </row>
    <row r="90" spans="1:12" ht="52.8">
      <c r="A90" s="59">
        <v>83</v>
      </c>
      <c r="B90" s="60" t="s">
        <v>39</v>
      </c>
      <c r="C90" s="60" t="s">
        <v>95</v>
      </c>
      <c r="D90" s="60" t="s">
        <v>96</v>
      </c>
      <c r="E90" s="53" t="s">
        <v>125</v>
      </c>
      <c r="F90" s="61">
        <v>0.2</v>
      </c>
      <c r="G90" s="62">
        <v>1620</v>
      </c>
      <c r="H90" s="63">
        <v>40</v>
      </c>
      <c r="I90" s="64">
        <f t="shared" si="4"/>
        <v>9.7010000000000005</v>
      </c>
      <c r="J90" s="63">
        <f t="shared" si="5"/>
        <v>77.61</v>
      </c>
      <c r="K90" s="63">
        <f t="shared" si="6"/>
        <v>18.309999999999999</v>
      </c>
      <c r="L90" s="63">
        <f t="shared" si="7"/>
        <v>95.92</v>
      </c>
    </row>
    <row r="91" spans="1:12" ht="66">
      <c r="A91" s="59">
        <v>84</v>
      </c>
      <c r="B91" s="60" t="s">
        <v>39</v>
      </c>
      <c r="C91" s="60" t="s">
        <v>54</v>
      </c>
      <c r="D91" s="60" t="s">
        <v>41</v>
      </c>
      <c r="E91" s="53" t="s">
        <v>126</v>
      </c>
      <c r="F91" s="61">
        <v>0.2</v>
      </c>
      <c r="G91" s="62">
        <v>1740</v>
      </c>
      <c r="H91" s="63">
        <v>40</v>
      </c>
      <c r="I91" s="64">
        <f t="shared" si="4"/>
        <v>10.419</v>
      </c>
      <c r="J91" s="63">
        <f t="shared" si="5"/>
        <v>83.35</v>
      </c>
      <c r="K91" s="63">
        <f t="shared" si="6"/>
        <v>19.66</v>
      </c>
      <c r="L91" s="63">
        <f t="shared" si="7"/>
        <v>103.00999999999999</v>
      </c>
    </row>
    <row r="92" spans="1:12" ht="66">
      <c r="A92" s="59">
        <v>85</v>
      </c>
      <c r="B92" s="60" t="s">
        <v>39</v>
      </c>
      <c r="C92" s="60" t="s">
        <v>40</v>
      </c>
      <c r="D92" s="60" t="s">
        <v>127</v>
      </c>
      <c r="E92" s="53" t="s">
        <v>126</v>
      </c>
      <c r="F92" s="61">
        <v>0.2</v>
      </c>
      <c r="G92" s="62">
        <v>1570</v>
      </c>
      <c r="H92" s="63">
        <v>137</v>
      </c>
      <c r="I92" s="64">
        <f t="shared" si="4"/>
        <v>9.4009999999999998</v>
      </c>
      <c r="J92" s="63">
        <f t="shared" si="5"/>
        <v>257.58999999999997</v>
      </c>
      <c r="K92" s="63">
        <f t="shared" si="6"/>
        <v>60.77</v>
      </c>
      <c r="L92" s="63">
        <f t="shared" si="7"/>
        <v>318.35999999999996</v>
      </c>
    </row>
    <row r="93" spans="1:12" ht="66">
      <c r="A93" s="59">
        <v>86</v>
      </c>
      <c r="B93" s="60" t="s">
        <v>39</v>
      </c>
      <c r="C93" s="60" t="s">
        <v>51</v>
      </c>
      <c r="D93" s="60" t="s">
        <v>45</v>
      </c>
      <c r="E93" s="53" t="s">
        <v>128</v>
      </c>
      <c r="F93" s="61">
        <v>0.2</v>
      </c>
      <c r="G93" s="62">
        <v>980</v>
      </c>
      <c r="H93" s="63">
        <v>44</v>
      </c>
      <c r="I93" s="64">
        <f t="shared" si="4"/>
        <v>5.8680000000000003</v>
      </c>
      <c r="J93" s="63">
        <f t="shared" si="5"/>
        <v>51.64</v>
      </c>
      <c r="K93" s="63">
        <f t="shared" si="6"/>
        <v>12.18</v>
      </c>
      <c r="L93" s="63">
        <f t="shared" si="7"/>
        <v>63.82</v>
      </c>
    </row>
    <row r="94" spans="1:12" ht="66">
      <c r="A94" s="59">
        <v>87</v>
      </c>
      <c r="B94" s="60" t="s">
        <v>39</v>
      </c>
      <c r="C94" s="60" t="s">
        <v>40</v>
      </c>
      <c r="D94" s="60" t="s">
        <v>48</v>
      </c>
      <c r="E94" s="53" t="s">
        <v>129</v>
      </c>
      <c r="F94" s="61">
        <v>0.2</v>
      </c>
      <c r="G94" s="62">
        <v>1040</v>
      </c>
      <c r="H94" s="63">
        <v>165</v>
      </c>
      <c r="I94" s="64">
        <f t="shared" si="4"/>
        <v>6.2279999999999998</v>
      </c>
      <c r="J94" s="63">
        <f t="shared" si="5"/>
        <v>205.52</v>
      </c>
      <c r="K94" s="63">
        <f t="shared" si="6"/>
        <v>48.48</v>
      </c>
      <c r="L94" s="63">
        <f t="shared" si="7"/>
        <v>254</v>
      </c>
    </row>
    <row r="95" spans="1:12" ht="52.8">
      <c r="A95" s="59">
        <v>88</v>
      </c>
      <c r="B95" s="60" t="s">
        <v>39</v>
      </c>
      <c r="C95" s="60" t="s">
        <v>95</v>
      </c>
      <c r="D95" s="60" t="s">
        <v>96</v>
      </c>
      <c r="E95" s="53" t="s">
        <v>130</v>
      </c>
      <c r="F95" s="61">
        <v>0.2</v>
      </c>
      <c r="G95" s="62">
        <v>1620</v>
      </c>
      <c r="H95" s="63">
        <v>28</v>
      </c>
      <c r="I95" s="64">
        <f t="shared" si="4"/>
        <v>9.7010000000000005</v>
      </c>
      <c r="J95" s="63">
        <f t="shared" si="5"/>
        <v>54.33</v>
      </c>
      <c r="K95" s="63">
        <f t="shared" si="6"/>
        <v>12.82</v>
      </c>
      <c r="L95" s="63">
        <f t="shared" si="7"/>
        <v>67.150000000000006</v>
      </c>
    </row>
    <row r="96" spans="1:12" ht="66">
      <c r="A96" s="59">
        <v>89</v>
      </c>
      <c r="B96" s="60" t="s">
        <v>39</v>
      </c>
      <c r="C96" s="60" t="s">
        <v>51</v>
      </c>
      <c r="D96" s="60" t="s">
        <v>48</v>
      </c>
      <c r="E96" s="53" t="s">
        <v>131</v>
      </c>
      <c r="F96" s="61">
        <v>0.2</v>
      </c>
      <c r="G96" s="62">
        <v>1120</v>
      </c>
      <c r="H96" s="63">
        <v>153.15</v>
      </c>
      <c r="I96" s="64">
        <f t="shared" si="4"/>
        <v>6.7069999999999999</v>
      </c>
      <c r="J96" s="63">
        <f t="shared" si="5"/>
        <v>205.44</v>
      </c>
      <c r="K96" s="63">
        <f t="shared" si="6"/>
        <v>48.46</v>
      </c>
      <c r="L96" s="63">
        <f t="shared" si="7"/>
        <v>253.9</v>
      </c>
    </row>
    <row r="97" spans="1:12" ht="66">
      <c r="A97" s="59">
        <v>90</v>
      </c>
      <c r="B97" s="60" t="s">
        <v>39</v>
      </c>
      <c r="C97" s="60" t="s">
        <v>51</v>
      </c>
      <c r="D97" s="60" t="s">
        <v>48</v>
      </c>
      <c r="E97" s="53" t="s">
        <v>131</v>
      </c>
      <c r="F97" s="61">
        <v>0.5</v>
      </c>
      <c r="G97" s="62">
        <v>1120</v>
      </c>
      <c r="H97" s="63">
        <v>4.1500000000000004</v>
      </c>
      <c r="I97" s="64">
        <f t="shared" si="4"/>
        <v>6.7069999999999999</v>
      </c>
      <c r="J97" s="63">
        <f t="shared" si="5"/>
        <v>13.92</v>
      </c>
      <c r="K97" s="63">
        <f t="shared" si="6"/>
        <v>3.28</v>
      </c>
      <c r="L97" s="63">
        <f t="shared" si="7"/>
        <v>17.2</v>
      </c>
    </row>
    <row r="98" spans="1:12" ht="66">
      <c r="A98" s="59">
        <v>91</v>
      </c>
      <c r="B98" s="60" t="s">
        <v>39</v>
      </c>
      <c r="C98" s="60" t="s">
        <v>40</v>
      </c>
      <c r="D98" s="60" t="s">
        <v>45</v>
      </c>
      <c r="E98" s="53" t="s">
        <v>132</v>
      </c>
      <c r="F98" s="61">
        <v>0.2</v>
      </c>
      <c r="G98" s="62">
        <v>960</v>
      </c>
      <c r="H98" s="63">
        <v>110</v>
      </c>
      <c r="I98" s="64">
        <f t="shared" si="4"/>
        <v>5.7489999999999997</v>
      </c>
      <c r="J98" s="63">
        <f t="shared" si="5"/>
        <v>126.48</v>
      </c>
      <c r="K98" s="63">
        <f t="shared" si="6"/>
        <v>29.84</v>
      </c>
      <c r="L98" s="63">
        <f t="shared" si="7"/>
        <v>156.32</v>
      </c>
    </row>
    <row r="99" spans="1:12" ht="66">
      <c r="A99" s="59">
        <v>92</v>
      </c>
      <c r="B99" s="60" t="s">
        <v>39</v>
      </c>
      <c r="C99" s="60" t="s">
        <v>51</v>
      </c>
      <c r="D99" s="60" t="s">
        <v>45</v>
      </c>
      <c r="E99" s="53" t="s">
        <v>133</v>
      </c>
      <c r="F99" s="61">
        <v>0.2</v>
      </c>
      <c r="G99" s="62">
        <v>960</v>
      </c>
      <c r="H99" s="63">
        <v>39.299999999999997</v>
      </c>
      <c r="I99" s="64">
        <f t="shared" si="4"/>
        <v>5.7489999999999997</v>
      </c>
      <c r="J99" s="63">
        <f t="shared" si="5"/>
        <v>45.19</v>
      </c>
      <c r="K99" s="63">
        <f t="shared" si="6"/>
        <v>10.66</v>
      </c>
      <c r="L99" s="63">
        <f t="shared" si="7"/>
        <v>55.849999999999994</v>
      </c>
    </row>
    <row r="100" spans="1:12" ht="66">
      <c r="A100" s="59">
        <v>93</v>
      </c>
      <c r="B100" s="60" t="s">
        <v>39</v>
      </c>
      <c r="C100" s="60" t="s">
        <v>51</v>
      </c>
      <c r="D100" s="60" t="s">
        <v>45</v>
      </c>
      <c r="E100" s="53" t="s">
        <v>133</v>
      </c>
      <c r="F100" s="61">
        <v>0.5</v>
      </c>
      <c r="G100" s="62">
        <v>960</v>
      </c>
      <c r="H100" s="63">
        <v>1</v>
      </c>
      <c r="I100" s="64">
        <f t="shared" si="4"/>
        <v>5.7489999999999997</v>
      </c>
      <c r="J100" s="63">
        <f t="shared" si="5"/>
        <v>2.87</v>
      </c>
      <c r="K100" s="63">
        <f t="shared" si="6"/>
        <v>0.68</v>
      </c>
      <c r="L100" s="63">
        <f t="shared" si="7"/>
        <v>3.5500000000000003</v>
      </c>
    </row>
    <row r="101" spans="1:12" ht="66">
      <c r="A101" s="59">
        <v>94</v>
      </c>
      <c r="B101" s="60" t="s">
        <v>39</v>
      </c>
      <c r="C101" s="60" t="s">
        <v>40</v>
      </c>
      <c r="D101" s="60" t="s">
        <v>48</v>
      </c>
      <c r="E101" s="53" t="s">
        <v>134</v>
      </c>
      <c r="F101" s="61">
        <v>0.2</v>
      </c>
      <c r="G101" s="62">
        <v>1080</v>
      </c>
      <c r="H101" s="63">
        <v>196.15</v>
      </c>
      <c r="I101" s="64">
        <f t="shared" si="4"/>
        <v>6.4669999999999996</v>
      </c>
      <c r="J101" s="63">
        <f t="shared" si="5"/>
        <v>253.7</v>
      </c>
      <c r="K101" s="63">
        <f t="shared" si="6"/>
        <v>59.85</v>
      </c>
      <c r="L101" s="63">
        <f t="shared" si="7"/>
        <v>313.55</v>
      </c>
    </row>
    <row r="102" spans="1:12" ht="66">
      <c r="A102" s="59">
        <v>95</v>
      </c>
      <c r="B102" s="60" t="s">
        <v>39</v>
      </c>
      <c r="C102" s="60" t="s">
        <v>40</v>
      </c>
      <c r="D102" s="60" t="s">
        <v>48</v>
      </c>
      <c r="E102" s="53" t="s">
        <v>134</v>
      </c>
      <c r="F102" s="61">
        <v>0.5</v>
      </c>
      <c r="G102" s="62">
        <v>1080</v>
      </c>
      <c r="H102" s="63">
        <v>4.45</v>
      </c>
      <c r="I102" s="64">
        <f t="shared" si="4"/>
        <v>6.4669999999999996</v>
      </c>
      <c r="J102" s="63">
        <f t="shared" si="5"/>
        <v>14.39</v>
      </c>
      <c r="K102" s="63">
        <f t="shared" si="6"/>
        <v>3.39</v>
      </c>
      <c r="L102" s="63">
        <f t="shared" si="7"/>
        <v>17.78</v>
      </c>
    </row>
    <row r="103" spans="1:12" ht="92.4">
      <c r="A103" s="59">
        <v>96</v>
      </c>
      <c r="B103" s="60" t="s">
        <v>13</v>
      </c>
      <c r="C103" s="60" t="s">
        <v>102</v>
      </c>
      <c r="D103" s="60" t="s">
        <v>48</v>
      </c>
      <c r="E103" s="53" t="s">
        <v>135</v>
      </c>
      <c r="F103" s="61">
        <v>0.2</v>
      </c>
      <c r="G103" s="62">
        <v>1356</v>
      </c>
      <c r="H103" s="63">
        <v>205</v>
      </c>
      <c r="I103" s="64">
        <f t="shared" si="4"/>
        <v>8.1199999999999992</v>
      </c>
      <c r="J103" s="63">
        <f t="shared" si="5"/>
        <v>332.92</v>
      </c>
      <c r="K103" s="63">
        <f t="shared" si="6"/>
        <v>78.540000000000006</v>
      </c>
      <c r="L103" s="63">
        <f t="shared" si="7"/>
        <v>411.46000000000004</v>
      </c>
    </row>
    <row r="104" spans="1:12" ht="92.4">
      <c r="A104" s="59">
        <v>97</v>
      </c>
      <c r="B104" s="60" t="s">
        <v>13</v>
      </c>
      <c r="C104" s="60" t="s">
        <v>102</v>
      </c>
      <c r="D104" s="60" t="s">
        <v>48</v>
      </c>
      <c r="E104" s="53" t="s">
        <v>135</v>
      </c>
      <c r="F104" s="61">
        <v>0.5</v>
      </c>
      <c r="G104" s="62">
        <v>1356</v>
      </c>
      <c r="H104" s="63">
        <v>36.5</v>
      </c>
      <c r="I104" s="64">
        <f t="shared" si="4"/>
        <v>8.1199999999999992</v>
      </c>
      <c r="J104" s="63">
        <f t="shared" si="5"/>
        <v>148.19</v>
      </c>
      <c r="K104" s="63">
        <f t="shared" si="6"/>
        <v>34.96</v>
      </c>
      <c r="L104" s="63">
        <f t="shared" si="7"/>
        <v>183.15</v>
      </c>
    </row>
    <row r="105" spans="1:12" ht="66">
      <c r="A105" s="59">
        <v>98</v>
      </c>
      <c r="B105" s="60" t="s">
        <v>43</v>
      </c>
      <c r="C105" s="60" t="s">
        <v>136</v>
      </c>
      <c r="D105" s="60" t="s">
        <v>52</v>
      </c>
      <c r="E105" s="53" t="s">
        <v>137</v>
      </c>
      <c r="F105" s="61">
        <v>0.2</v>
      </c>
      <c r="G105" s="62">
        <v>1220</v>
      </c>
      <c r="H105" s="63">
        <v>70</v>
      </c>
      <c r="I105" s="64">
        <f t="shared" si="4"/>
        <v>7.3049999999999997</v>
      </c>
      <c r="J105" s="63">
        <f t="shared" si="5"/>
        <v>102.27</v>
      </c>
      <c r="K105" s="63">
        <f t="shared" si="6"/>
        <v>24.13</v>
      </c>
      <c r="L105" s="63">
        <f t="shared" si="7"/>
        <v>126.39999999999999</v>
      </c>
    </row>
    <row r="106" spans="1:12" ht="66">
      <c r="A106" s="59">
        <v>99</v>
      </c>
      <c r="B106" s="60" t="s">
        <v>39</v>
      </c>
      <c r="C106" s="60" t="s">
        <v>47</v>
      </c>
      <c r="D106" s="60" t="s">
        <v>45</v>
      </c>
      <c r="E106" s="53" t="s">
        <v>138</v>
      </c>
      <c r="F106" s="61">
        <v>0.2</v>
      </c>
      <c r="G106" s="62">
        <v>960</v>
      </c>
      <c r="H106" s="63">
        <v>155</v>
      </c>
      <c r="I106" s="64">
        <f t="shared" si="4"/>
        <v>5.7489999999999997</v>
      </c>
      <c r="J106" s="63">
        <f t="shared" si="5"/>
        <v>178.22</v>
      </c>
      <c r="K106" s="63">
        <f t="shared" si="6"/>
        <v>42.04</v>
      </c>
      <c r="L106" s="63">
        <f t="shared" si="7"/>
        <v>220.26</v>
      </c>
    </row>
    <row r="107" spans="1:12" ht="66">
      <c r="A107" s="59">
        <v>100</v>
      </c>
      <c r="B107" s="60" t="s">
        <v>39</v>
      </c>
      <c r="C107" s="60" t="s">
        <v>54</v>
      </c>
      <c r="D107" s="60" t="s">
        <v>45</v>
      </c>
      <c r="E107" s="53" t="s">
        <v>139</v>
      </c>
      <c r="F107" s="61">
        <v>0.2</v>
      </c>
      <c r="G107" s="62">
        <v>960</v>
      </c>
      <c r="H107" s="63">
        <v>107.3</v>
      </c>
      <c r="I107" s="64">
        <f t="shared" si="4"/>
        <v>5.7489999999999997</v>
      </c>
      <c r="J107" s="63">
        <f t="shared" si="5"/>
        <v>123.37</v>
      </c>
      <c r="K107" s="63">
        <f t="shared" si="6"/>
        <v>29.1</v>
      </c>
      <c r="L107" s="63">
        <f t="shared" si="7"/>
        <v>152.47</v>
      </c>
    </row>
    <row r="108" spans="1:12" ht="66">
      <c r="A108" s="59">
        <v>101</v>
      </c>
      <c r="B108" s="60" t="s">
        <v>39</v>
      </c>
      <c r="C108" s="60" t="s">
        <v>47</v>
      </c>
      <c r="D108" s="60" t="s">
        <v>62</v>
      </c>
      <c r="E108" s="53" t="s">
        <v>140</v>
      </c>
      <c r="F108" s="61">
        <v>0.2</v>
      </c>
      <c r="G108" s="62">
        <v>1135</v>
      </c>
      <c r="H108" s="63">
        <v>112</v>
      </c>
      <c r="I108" s="64">
        <f t="shared" si="4"/>
        <v>6.7960000000000003</v>
      </c>
      <c r="J108" s="63">
        <f t="shared" si="5"/>
        <v>152.22999999999999</v>
      </c>
      <c r="K108" s="63">
        <f t="shared" si="6"/>
        <v>35.909999999999997</v>
      </c>
      <c r="L108" s="63">
        <f t="shared" si="7"/>
        <v>188.14</v>
      </c>
    </row>
    <row r="109" spans="1:12" ht="66">
      <c r="A109" s="59">
        <v>102</v>
      </c>
      <c r="B109" s="60" t="s">
        <v>39</v>
      </c>
      <c r="C109" s="60" t="s">
        <v>47</v>
      </c>
      <c r="D109" s="60" t="s">
        <v>62</v>
      </c>
      <c r="E109" s="53" t="s">
        <v>140</v>
      </c>
      <c r="F109" s="61">
        <v>0.5</v>
      </c>
      <c r="G109" s="62">
        <v>1135</v>
      </c>
      <c r="H109" s="63">
        <v>4.5</v>
      </c>
      <c r="I109" s="64">
        <f t="shared" si="4"/>
        <v>6.7960000000000003</v>
      </c>
      <c r="J109" s="63">
        <f t="shared" si="5"/>
        <v>15.29</v>
      </c>
      <c r="K109" s="63">
        <f t="shared" si="6"/>
        <v>3.61</v>
      </c>
      <c r="L109" s="63">
        <f t="shared" si="7"/>
        <v>18.899999999999999</v>
      </c>
    </row>
    <row r="110" spans="1:12" ht="66">
      <c r="A110" s="59">
        <v>103</v>
      </c>
      <c r="B110" s="60" t="s">
        <v>39</v>
      </c>
      <c r="C110" s="60" t="s">
        <v>40</v>
      </c>
      <c r="D110" s="60" t="s">
        <v>48</v>
      </c>
      <c r="E110" s="53" t="s">
        <v>141</v>
      </c>
      <c r="F110" s="61">
        <v>0.2</v>
      </c>
      <c r="G110" s="62">
        <v>1100</v>
      </c>
      <c r="H110" s="63">
        <v>181.25</v>
      </c>
      <c r="I110" s="64">
        <f t="shared" si="4"/>
        <v>6.5869999999999997</v>
      </c>
      <c r="J110" s="63">
        <f t="shared" si="5"/>
        <v>238.78</v>
      </c>
      <c r="K110" s="63">
        <f t="shared" si="6"/>
        <v>56.33</v>
      </c>
      <c r="L110" s="63">
        <f t="shared" si="7"/>
        <v>295.11</v>
      </c>
    </row>
    <row r="111" spans="1:12" ht="66">
      <c r="A111" s="59">
        <v>104</v>
      </c>
      <c r="B111" s="60" t="s">
        <v>39</v>
      </c>
      <c r="C111" s="60" t="s">
        <v>40</v>
      </c>
      <c r="D111" s="60" t="s">
        <v>48</v>
      </c>
      <c r="E111" s="53" t="s">
        <v>141</v>
      </c>
      <c r="F111" s="61">
        <v>0.5</v>
      </c>
      <c r="G111" s="62">
        <v>1100</v>
      </c>
      <c r="H111" s="63">
        <v>5.35</v>
      </c>
      <c r="I111" s="64">
        <f t="shared" si="4"/>
        <v>6.5869999999999997</v>
      </c>
      <c r="J111" s="63">
        <f t="shared" si="5"/>
        <v>17.62</v>
      </c>
      <c r="K111" s="63">
        <f t="shared" si="6"/>
        <v>4.16</v>
      </c>
      <c r="L111" s="63">
        <f t="shared" si="7"/>
        <v>21.78</v>
      </c>
    </row>
    <row r="112" spans="1:12" ht="66">
      <c r="A112" s="59">
        <v>105</v>
      </c>
      <c r="B112" s="60" t="s">
        <v>70</v>
      </c>
      <c r="C112" s="60" t="s">
        <v>142</v>
      </c>
      <c r="D112" s="60" t="s">
        <v>52</v>
      </c>
      <c r="E112" s="53" t="s">
        <v>143</v>
      </c>
      <c r="F112" s="61">
        <v>0.2</v>
      </c>
      <c r="G112" s="62">
        <v>1290</v>
      </c>
      <c r="H112" s="63">
        <v>70</v>
      </c>
      <c r="I112" s="64">
        <f t="shared" si="4"/>
        <v>7.7249999999999996</v>
      </c>
      <c r="J112" s="63">
        <f t="shared" si="5"/>
        <v>108.15</v>
      </c>
      <c r="K112" s="63">
        <f t="shared" si="6"/>
        <v>25.51</v>
      </c>
      <c r="L112" s="63">
        <f t="shared" si="7"/>
        <v>133.66</v>
      </c>
    </row>
    <row r="113" spans="1:12" ht="92.4">
      <c r="A113" s="59">
        <v>106</v>
      </c>
      <c r="B113" s="60" t="s">
        <v>13</v>
      </c>
      <c r="C113" s="60" t="s">
        <v>102</v>
      </c>
      <c r="D113" s="60" t="s">
        <v>48</v>
      </c>
      <c r="E113" s="53" t="s">
        <v>144</v>
      </c>
      <c r="F113" s="61">
        <v>0.2</v>
      </c>
      <c r="G113" s="62">
        <v>1356</v>
      </c>
      <c r="H113" s="63">
        <v>176.5</v>
      </c>
      <c r="I113" s="64">
        <f t="shared" si="4"/>
        <v>8.1199999999999992</v>
      </c>
      <c r="J113" s="63">
        <f t="shared" si="5"/>
        <v>286.64</v>
      </c>
      <c r="K113" s="63">
        <f t="shared" si="6"/>
        <v>67.62</v>
      </c>
      <c r="L113" s="63">
        <f t="shared" si="7"/>
        <v>354.26</v>
      </c>
    </row>
    <row r="114" spans="1:12" ht="92.4">
      <c r="A114" s="59">
        <v>107</v>
      </c>
      <c r="B114" s="60" t="s">
        <v>13</v>
      </c>
      <c r="C114" s="60" t="s">
        <v>102</v>
      </c>
      <c r="D114" s="60" t="s">
        <v>48</v>
      </c>
      <c r="E114" s="53" t="s">
        <v>144</v>
      </c>
      <c r="F114" s="61">
        <v>0.5</v>
      </c>
      <c r="G114" s="62">
        <v>1356</v>
      </c>
      <c r="H114" s="63">
        <v>58.5</v>
      </c>
      <c r="I114" s="64">
        <f t="shared" si="4"/>
        <v>8.1199999999999992</v>
      </c>
      <c r="J114" s="63">
        <f t="shared" si="5"/>
        <v>237.51</v>
      </c>
      <c r="K114" s="63">
        <f t="shared" si="6"/>
        <v>56.03</v>
      </c>
      <c r="L114" s="63">
        <f t="shared" si="7"/>
        <v>293.53999999999996</v>
      </c>
    </row>
    <row r="115" spans="1:12" ht="52.8">
      <c r="A115" s="59">
        <v>108</v>
      </c>
      <c r="B115" s="60" t="s">
        <v>39</v>
      </c>
      <c r="C115" s="60" t="s">
        <v>95</v>
      </c>
      <c r="D115" s="60" t="s">
        <v>60</v>
      </c>
      <c r="E115" s="53" t="s">
        <v>145</v>
      </c>
      <c r="F115" s="61">
        <v>0.2</v>
      </c>
      <c r="G115" s="62">
        <v>1360</v>
      </c>
      <c r="H115" s="63">
        <v>36</v>
      </c>
      <c r="I115" s="64">
        <f t="shared" si="4"/>
        <v>8.1440000000000001</v>
      </c>
      <c r="J115" s="63">
        <f t="shared" si="5"/>
        <v>58.64</v>
      </c>
      <c r="K115" s="63">
        <f t="shared" si="6"/>
        <v>13.83</v>
      </c>
      <c r="L115" s="63">
        <f t="shared" si="7"/>
        <v>72.47</v>
      </c>
    </row>
    <row r="116" spans="1:12" ht="92.4">
      <c r="A116" s="59">
        <v>109</v>
      </c>
      <c r="B116" s="60" t="s">
        <v>13</v>
      </c>
      <c r="C116" s="60" t="s">
        <v>146</v>
      </c>
      <c r="D116" s="60" t="s">
        <v>52</v>
      </c>
      <c r="E116" s="53" t="s">
        <v>147</v>
      </c>
      <c r="F116" s="61">
        <v>0.2</v>
      </c>
      <c r="G116" s="62">
        <v>1470</v>
      </c>
      <c r="H116" s="63">
        <v>9</v>
      </c>
      <c r="I116" s="64">
        <f t="shared" si="4"/>
        <v>8.8019999999999996</v>
      </c>
      <c r="J116" s="63">
        <f t="shared" si="5"/>
        <v>15.84</v>
      </c>
      <c r="K116" s="63">
        <f t="shared" si="6"/>
        <v>3.74</v>
      </c>
      <c r="L116" s="63">
        <f t="shared" si="7"/>
        <v>19.579999999999998</v>
      </c>
    </row>
    <row r="117" spans="1:12" ht="92.4">
      <c r="A117" s="59">
        <v>110</v>
      </c>
      <c r="B117" s="60" t="s">
        <v>13</v>
      </c>
      <c r="C117" s="60" t="s">
        <v>146</v>
      </c>
      <c r="D117" s="60" t="s">
        <v>52</v>
      </c>
      <c r="E117" s="53" t="s">
        <v>147</v>
      </c>
      <c r="F117" s="61">
        <v>0.5</v>
      </c>
      <c r="G117" s="62">
        <v>1470</v>
      </c>
      <c r="H117" s="63">
        <v>3</v>
      </c>
      <c r="I117" s="64">
        <f t="shared" si="4"/>
        <v>8.8019999999999996</v>
      </c>
      <c r="J117" s="63">
        <f t="shared" si="5"/>
        <v>13.2</v>
      </c>
      <c r="K117" s="63">
        <f t="shared" si="6"/>
        <v>3.11</v>
      </c>
      <c r="L117" s="63">
        <f t="shared" si="7"/>
        <v>16.309999999999999</v>
      </c>
    </row>
    <row r="118" spans="1:12" ht="66">
      <c r="A118" s="59">
        <v>111</v>
      </c>
      <c r="B118" s="60" t="s">
        <v>39</v>
      </c>
      <c r="C118" s="60" t="s">
        <v>40</v>
      </c>
      <c r="D118" s="60" t="s">
        <v>45</v>
      </c>
      <c r="E118" s="53" t="s">
        <v>148</v>
      </c>
      <c r="F118" s="61">
        <v>0.2</v>
      </c>
      <c r="G118" s="62">
        <v>960</v>
      </c>
      <c r="H118" s="63">
        <v>151.55000000000001</v>
      </c>
      <c r="I118" s="64">
        <f t="shared" si="4"/>
        <v>5.7489999999999997</v>
      </c>
      <c r="J118" s="63">
        <f t="shared" si="5"/>
        <v>174.25</v>
      </c>
      <c r="K118" s="63">
        <f t="shared" si="6"/>
        <v>41.11</v>
      </c>
      <c r="L118" s="63">
        <f t="shared" si="7"/>
        <v>215.36</v>
      </c>
    </row>
    <row r="119" spans="1:12" ht="66">
      <c r="A119" s="59">
        <v>112</v>
      </c>
      <c r="B119" s="60" t="s">
        <v>39</v>
      </c>
      <c r="C119" s="60" t="s">
        <v>40</v>
      </c>
      <c r="D119" s="60" t="s">
        <v>45</v>
      </c>
      <c r="E119" s="53" t="s">
        <v>148</v>
      </c>
      <c r="F119" s="61">
        <v>0.5</v>
      </c>
      <c r="G119" s="62">
        <v>960</v>
      </c>
      <c r="H119" s="63">
        <v>2.0499999999999998</v>
      </c>
      <c r="I119" s="64">
        <f t="shared" si="4"/>
        <v>5.7489999999999997</v>
      </c>
      <c r="J119" s="63">
        <f t="shared" si="5"/>
        <v>5.89</v>
      </c>
      <c r="K119" s="63">
        <f t="shared" si="6"/>
        <v>1.39</v>
      </c>
      <c r="L119" s="63">
        <f t="shared" si="7"/>
        <v>7.2799999999999994</v>
      </c>
    </row>
    <row r="120" spans="1:12" ht="66">
      <c r="A120" s="59">
        <v>113</v>
      </c>
      <c r="B120" s="60" t="s">
        <v>58</v>
      </c>
      <c r="C120" s="60" t="s">
        <v>79</v>
      </c>
      <c r="D120" s="60" t="s">
        <v>149</v>
      </c>
      <c r="E120" s="53" t="s">
        <v>150</v>
      </c>
      <c r="F120" s="61">
        <v>0.2</v>
      </c>
      <c r="G120" s="62">
        <v>1430</v>
      </c>
      <c r="H120" s="63">
        <v>11</v>
      </c>
      <c r="I120" s="64">
        <f t="shared" si="4"/>
        <v>8.5630000000000006</v>
      </c>
      <c r="J120" s="63">
        <f t="shared" si="5"/>
        <v>18.84</v>
      </c>
      <c r="K120" s="63">
        <f t="shared" si="6"/>
        <v>4.4400000000000004</v>
      </c>
      <c r="L120" s="63">
        <f t="shared" si="7"/>
        <v>23.28</v>
      </c>
    </row>
    <row r="121" spans="1:12" ht="66">
      <c r="A121" s="59">
        <v>114</v>
      </c>
      <c r="B121" s="60" t="s">
        <v>43</v>
      </c>
      <c r="C121" s="60" t="s">
        <v>151</v>
      </c>
      <c r="D121" s="60" t="s">
        <v>45</v>
      </c>
      <c r="E121" s="53" t="s">
        <v>152</v>
      </c>
      <c r="F121" s="61">
        <v>0.2</v>
      </c>
      <c r="G121" s="62">
        <v>960</v>
      </c>
      <c r="H121" s="63">
        <v>70</v>
      </c>
      <c r="I121" s="64">
        <f t="shared" si="4"/>
        <v>5.7489999999999997</v>
      </c>
      <c r="J121" s="63">
        <f t="shared" si="5"/>
        <v>80.489999999999995</v>
      </c>
      <c r="K121" s="63">
        <f t="shared" si="6"/>
        <v>18.989999999999998</v>
      </c>
      <c r="L121" s="63">
        <f t="shared" si="7"/>
        <v>99.47999999999999</v>
      </c>
    </row>
    <row r="122" spans="1:12" ht="66">
      <c r="A122" s="59">
        <v>115</v>
      </c>
      <c r="B122" s="60" t="s">
        <v>39</v>
      </c>
      <c r="C122" s="60" t="s">
        <v>47</v>
      </c>
      <c r="D122" s="60" t="s">
        <v>115</v>
      </c>
      <c r="E122" s="53" t="s">
        <v>153</v>
      </c>
      <c r="F122" s="61">
        <v>0.2</v>
      </c>
      <c r="G122" s="62">
        <v>1420</v>
      </c>
      <c r="H122" s="63">
        <v>169</v>
      </c>
      <c r="I122" s="64">
        <f t="shared" si="4"/>
        <v>8.5030000000000001</v>
      </c>
      <c r="J122" s="63">
        <f t="shared" si="5"/>
        <v>287.39999999999998</v>
      </c>
      <c r="K122" s="63">
        <f t="shared" si="6"/>
        <v>67.8</v>
      </c>
      <c r="L122" s="63">
        <f t="shared" si="7"/>
        <v>355.2</v>
      </c>
    </row>
    <row r="123" spans="1:12" ht="66">
      <c r="A123" s="59">
        <v>116</v>
      </c>
      <c r="B123" s="60" t="s">
        <v>39</v>
      </c>
      <c r="C123" s="60" t="s">
        <v>47</v>
      </c>
      <c r="D123" s="60" t="s">
        <v>45</v>
      </c>
      <c r="E123" s="53" t="s">
        <v>154</v>
      </c>
      <c r="F123" s="61">
        <v>0.2</v>
      </c>
      <c r="G123" s="62">
        <v>960</v>
      </c>
      <c r="H123" s="63">
        <v>44.5</v>
      </c>
      <c r="I123" s="64">
        <f t="shared" si="4"/>
        <v>5.7489999999999997</v>
      </c>
      <c r="J123" s="63">
        <f t="shared" si="5"/>
        <v>51.17</v>
      </c>
      <c r="K123" s="63">
        <f t="shared" si="6"/>
        <v>12.07</v>
      </c>
      <c r="L123" s="63">
        <f t="shared" si="7"/>
        <v>63.24</v>
      </c>
    </row>
    <row r="124" spans="1:12" ht="66">
      <c r="A124" s="59">
        <v>117</v>
      </c>
      <c r="B124" s="60" t="s">
        <v>39</v>
      </c>
      <c r="C124" s="60" t="s">
        <v>47</v>
      </c>
      <c r="D124" s="60" t="s">
        <v>45</v>
      </c>
      <c r="E124" s="53" t="s">
        <v>154</v>
      </c>
      <c r="F124" s="61">
        <v>0.2</v>
      </c>
      <c r="G124" s="62">
        <v>960</v>
      </c>
      <c r="H124" s="63">
        <v>96</v>
      </c>
      <c r="I124" s="64">
        <f t="shared" si="4"/>
        <v>5.7489999999999997</v>
      </c>
      <c r="J124" s="63">
        <f t="shared" si="5"/>
        <v>110.38</v>
      </c>
      <c r="K124" s="63">
        <f t="shared" si="6"/>
        <v>26.04</v>
      </c>
      <c r="L124" s="63">
        <f t="shared" si="7"/>
        <v>136.41999999999999</v>
      </c>
    </row>
    <row r="125" spans="1:12" ht="66">
      <c r="A125" s="59">
        <v>118</v>
      </c>
      <c r="B125" s="60" t="s">
        <v>39</v>
      </c>
      <c r="C125" s="60" t="s">
        <v>47</v>
      </c>
      <c r="D125" s="60" t="s">
        <v>48</v>
      </c>
      <c r="E125" s="53" t="s">
        <v>155</v>
      </c>
      <c r="F125" s="61">
        <v>0.2</v>
      </c>
      <c r="G125" s="62">
        <v>1060</v>
      </c>
      <c r="H125" s="63">
        <v>154</v>
      </c>
      <c r="I125" s="64">
        <f t="shared" si="4"/>
        <v>6.3470000000000004</v>
      </c>
      <c r="J125" s="63">
        <f t="shared" si="5"/>
        <v>195.49</v>
      </c>
      <c r="K125" s="63">
        <f t="shared" si="6"/>
        <v>46.12</v>
      </c>
      <c r="L125" s="63">
        <f t="shared" si="7"/>
        <v>241.61</v>
      </c>
    </row>
    <row r="126" spans="1:12" ht="66">
      <c r="A126" s="59">
        <v>119</v>
      </c>
      <c r="B126" s="60" t="s">
        <v>43</v>
      </c>
      <c r="C126" s="60" t="s">
        <v>156</v>
      </c>
      <c r="D126" s="60" t="s">
        <v>157</v>
      </c>
      <c r="E126" s="53" t="s">
        <v>158</v>
      </c>
      <c r="F126" s="61">
        <v>0.2</v>
      </c>
      <c r="G126" s="62">
        <v>1265</v>
      </c>
      <c r="H126" s="63">
        <v>10</v>
      </c>
      <c r="I126" s="64">
        <f t="shared" si="4"/>
        <v>7.5750000000000002</v>
      </c>
      <c r="J126" s="63">
        <f t="shared" si="5"/>
        <v>15.15</v>
      </c>
      <c r="K126" s="63">
        <f t="shared" si="6"/>
        <v>3.57</v>
      </c>
      <c r="L126" s="63">
        <f t="shared" si="7"/>
        <v>18.72</v>
      </c>
    </row>
    <row r="127" spans="1:12" ht="92.4">
      <c r="A127" s="59">
        <v>120</v>
      </c>
      <c r="B127" s="60" t="s">
        <v>13</v>
      </c>
      <c r="C127" s="60" t="s">
        <v>74</v>
      </c>
      <c r="D127" s="60" t="s">
        <v>48</v>
      </c>
      <c r="E127" s="53" t="s">
        <v>159</v>
      </c>
      <c r="F127" s="61">
        <v>0.2</v>
      </c>
      <c r="G127" s="62">
        <v>1529</v>
      </c>
      <c r="H127" s="63">
        <v>155</v>
      </c>
      <c r="I127" s="64">
        <f t="shared" si="4"/>
        <v>9.1560000000000006</v>
      </c>
      <c r="J127" s="63">
        <f t="shared" si="5"/>
        <v>283.83999999999997</v>
      </c>
      <c r="K127" s="63">
        <f t="shared" si="6"/>
        <v>66.959999999999994</v>
      </c>
      <c r="L127" s="63">
        <f t="shared" si="7"/>
        <v>350.79999999999995</v>
      </c>
    </row>
    <row r="128" spans="1:12" ht="92.4">
      <c r="A128" s="59">
        <v>121</v>
      </c>
      <c r="B128" s="60" t="s">
        <v>13</v>
      </c>
      <c r="C128" s="60" t="s">
        <v>74</v>
      </c>
      <c r="D128" s="60" t="s">
        <v>48</v>
      </c>
      <c r="E128" s="53" t="s">
        <v>159</v>
      </c>
      <c r="F128" s="61">
        <v>0.5</v>
      </c>
      <c r="G128" s="62">
        <v>1529</v>
      </c>
      <c r="H128" s="63">
        <v>37</v>
      </c>
      <c r="I128" s="64">
        <f t="shared" si="4"/>
        <v>9.1560000000000006</v>
      </c>
      <c r="J128" s="63">
        <f t="shared" si="5"/>
        <v>169.39</v>
      </c>
      <c r="K128" s="63">
        <f t="shared" si="6"/>
        <v>39.96</v>
      </c>
      <c r="L128" s="63">
        <f t="shared" si="7"/>
        <v>209.35</v>
      </c>
    </row>
    <row r="129" spans="1:12" ht="66">
      <c r="A129" s="59">
        <v>122</v>
      </c>
      <c r="B129" s="60" t="s">
        <v>39</v>
      </c>
      <c r="C129" s="60" t="s">
        <v>40</v>
      </c>
      <c r="D129" s="60" t="s">
        <v>45</v>
      </c>
      <c r="E129" s="53" t="s">
        <v>160</v>
      </c>
      <c r="F129" s="61">
        <v>0.2</v>
      </c>
      <c r="G129" s="62">
        <v>960</v>
      </c>
      <c r="H129" s="63">
        <v>108.4</v>
      </c>
      <c r="I129" s="64">
        <f t="shared" si="4"/>
        <v>5.7489999999999997</v>
      </c>
      <c r="J129" s="63">
        <f t="shared" si="5"/>
        <v>124.64</v>
      </c>
      <c r="K129" s="63">
        <f t="shared" si="6"/>
        <v>29.4</v>
      </c>
      <c r="L129" s="63">
        <f t="shared" si="7"/>
        <v>154.04</v>
      </c>
    </row>
    <row r="130" spans="1:12" ht="66">
      <c r="A130" s="59">
        <v>123</v>
      </c>
      <c r="B130" s="60" t="s">
        <v>39</v>
      </c>
      <c r="C130" s="60" t="s">
        <v>40</v>
      </c>
      <c r="D130" s="60" t="s">
        <v>45</v>
      </c>
      <c r="E130" s="53" t="s">
        <v>160</v>
      </c>
      <c r="F130" s="61">
        <v>0.5</v>
      </c>
      <c r="G130" s="62">
        <v>960</v>
      </c>
      <c r="H130" s="63">
        <v>0.5</v>
      </c>
      <c r="I130" s="64">
        <f t="shared" si="4"/>
        <v>5.7489999999999997</v>
      </c>
      <c r="J130" s="63">
        <f t="shared" si="5"/>
        <v>1.44</v>
      </c>
      <c r="K130" s="63">
        <f t="shared" si="6"/>
        <v>0.34</v>
      </c>
      <c r="L130" s="63">
        <f t="shared" si="7"/>
        <v>1.78</v>
      </c>
    </row>
    <row r="131" spans="1:12" ht="66">
      <c r="A131" s="59">
        <v>124</v>
      </c>
      <c r="B131" s="60" t="s">
        <v>70</v>
      </c>
      <c r="C131" s="60" t="s">
        <v>142</v>
      </c>
      <c r="D131" s="60" t="s">
        <v>48</v>
      </c>
      <c r="E131" s="53" t="s">
        <v>161</v>
      </c>
      <c r="F131" s="61">
        <v>0.2</v>
      </c>
      <c r="G131" s="62">
        <v>1160</v>
      </c>
      <c r="H131" s="63">
        <v>80</v>
      </c>
      <c r="I131" s="64">
        <f t="shared" si="4"/>
        <v>6.9459999999999997</v>
      </c>
      <c r="J131" s="63">
        <f t="shared" si="5"/>
        <v>111.14</v>
      </c>
      <c r="K131" s="63">
        <f t="shared" si="6"/>
        <v>26.22</v>
      </c>
      <c r="L131" s="63">
        <f t="shared" si="7"/>
        <v>137.36000000000001</v>
      </c>
    </row>
    <row r="132" spans="1:12" ht="66">
      <c r="A132" s="59">
        <v>125</v>
      </c>
      <c r="B132" s="60" t="s">
        <v>39</v>
      </c>
      <c r="C132" s="60" t="s">
        <v>40</v>
      </c>
      <c r="D132" s="60" t="s">
        <v>52</v>
      </c>
      <c r="E132" s="53" t="s">
        <v>162</v>
      </c>
      <c r="F132" s="61">
        <v>0.2</v>
      </c>
      <c r="G132" s="62">
        <v>1225</v>
      </c>
      <c r="H132" s="63">
        <v>95.1</v>
      </c>
      <c r="I132" s="64">
        <f t="shared" si="4"/>
        <v>7.335</v>
      </c>
      <c r="J132" s="63">
        <f t="shared" si="5"/>
        <v>139.51</v>
      </c>
      <c r="K132" s="63">
        <f t="shared" si="6"/>
        <v>32.909999999999997</v>
      </c>
      <c r="L132" s="63">
        <f t="shared" si="7"/>
        <v>172.42</v>
      </c>
    </row>
    <row r="133" spans="1:12" ht="66">
      <c r="A133" s="59">
        <v>126</v>
      </c>
      <c r="B133" s="60" t="s">
        <v>39</v>
      </c>
      <c r="C133" s="60" t="s">
        <v>40</v>
      </c>
      <c r="D133" s="60" t="s">
        <v>52</v>
      </c>
      <c r="E133" s="53" t="s">
        <v>162</v>
      </c>
      <c r="F133" s="61">
        <v>0.5</v>
      </c>
      <c r="G133" s="62">
        <v>1225</v>
      </c>
      <c r="H133" s="63">
        <v>0.5</v>
      </c>
      <c r="I133" s="64">
        <f t="shared" si="4"/>
        <v>7.335</v>
      </c>
      <c r="J133" s="63">
        <f t="shared" si="5"/>
        <v>1.83</v>
      </c>
      <c r="K133" s="63">
        <f t="shared" si="6"/>
        <v>0.43</v>
      </c>
      <c r="L133" s="63">
        <f t="shared" si="7"/>
        <v>2.2600000000000002</v>
      </c>
    </row>
    <row r="134" spans="1:12" ht="66">
      <c r="A134" s="59">
        <v>127</v>
      </c>
      <c r="B134" s="60" t="s">
        <v>39</v>
      </c>
      <c r="C134" s="60" t="s">
        <v>40</v>
      </c>
      <c r="D134" s="60" t="s">
        <v>52</v>
      </c>
      <c r="E134" s="53" t="s">
        <v>163</v>
      </c>
      <c r="F134" s="61">
        <v>0.2</v>
      </c>
      <c r="G134" s="62">
        <v>1205</v>
      </c>
      <c r="H134" s="63">
        <v>161</v>
      </c>
      <c r="I134" s="64">
        <f t="shared" si="4"/>
        <v>7.2160000000000002</v>
      </c>
      <c r="J134" s="63">
        <f t="shared" si="5"/>
        <v>232.36</v>
      </c>
      <c r="K134" s="63">
        <f t="shared" si="6"/>
        <v>54.81</v>
      </c>
      <c r="L134" s="63">
        <f t="shared" si="7"/>
        <v>287.17</v>
      </c>
    </row>
    <row r="135" spans="1:12" ht="66">
      <c r="A135" s="59">
        <v>128</v>
      </c>
      <c r="B135" s="60" t="s">
        <v>39</v>
      </c>
      <c r="C135" s="60" t="s">
        <v>47</v>
      </c>
      <c r="D135" s="60" t="s">
        <v>48</v>
      </c>
      <c r="E135" s="53" t="s">
        <v>164</v>
      </c>
      <c r="F135" s="61">
        <v>0.2</v>
      </c>
      <c r="G135" s="62">
        <v>1060</v>
      </c>
      <c r="H135" s="63">
        <v>98.5</v>
      </c>
      <c r="I135" s="64">
        <f t="shared" si="4"/>
        <v>6.3470000000000004</v>
      </c>
      <c r="J135" s="63">
        <f t="shared" si="5"/>
        <v>125.04</v>
      </c>
      <c r="K135" s="63">
        <f t="shared" si="6"/>
        <v>29.5</v>
      </c>
      <c r="L135" s="63">
        <f t="shared" si="7"/>
        <v>154.54000000000002</v>
      </c>
    </row>
    <row r="136" spans="1:12" ht="66">
      <c r="A136" s="59">
        <v>129</v>
      </c>
      <c r="B136" s="60" t="s">
        <v>39</v>
      </c>
      <c r="C136" s="60" t="s">
        <v>47</v>
      </c>
      <c r="D136" s="60" t="s">
        <v>48</v>
      </c>
      <c r="E136" s="53" t="s">
        <v>164</v>
      </c>
      <c r="F136" s="61">
        <v>0.5</v>
      </c>
      <c r="G136" s="62">
        <v>1060</v>
      </c>
      <c r="H136" s="63">
        <v>0.5</v>
      </c>
      <c r="I136" s="64">
        <f t="shared" ref="I136:I199" si="8">ROUND(G136/167,3)</f>
        <v>6.3470000000000004</v>
      </c>
      <c r="J136" s="63">
        <f t="shared" ref="J136:J199" si="9">ROUND(I136*H136*F136,2)</f>
        <v>1.59</v>
      </c>
      <c r="K136" s="63">
        <f t="shared" ref="K136:K199" si="10">ROUND(J136*0.2359,2)</f>
        <v>0.38</v>
      </c>
      <c r="L136" s="63">
        <f t="shared" ref="L136:L199" si="11">J136+K136</f>
        <v>1.9700000000000002</v>
      </c>
    </row>
    <row r="137" spans="1:12" ht="66">
      <c r="A137" s="59">
        <v>130</v>
      </c>
      <c r="B137" s="60" t="s">
        <v>39</v>
      </c>
      <c r="C137" s="60" t="s">
        <v>51</v>
      </c>
      <c r="D137" s="60" t="s">
        <v>127</v>
      </c>
      <c r="E137" s="53" t="s">
        <v>165</v>
      </c>
      <c r="F137" s="61">
        <v>0.2</v>
      </c>
      <c r="G137" s="62">
        <v>1550</v>
      </c>
      <c r="H137" s="63">
        <v>125</v>
      </c>
      <c r="I137" s="64">
        <f t="shared" si="8"/>
        <v>9.2810000000000006</v>
      </c>
      <c r="J137" s="63">
        <f t="shared" si="9"/>
        <v>232.03</v>
      </c>
      <c r="K137" s="63">
        <f t="shared" si="10"/>
        <v>54.74</v>
      </c>
      <c r="L137" s="63">
        <f t="shared" si="11"/>
        <v>286.77</v>
      </c>
    </row>
    <row r="138" spans="1:12" ht="66">
      <c r="A138" s="59">
        <v>131</v>
      </c>
      <c r="B138" s="60" t="s">
        <v>39</v>
      </c>
      <c r="C138" s="60" t="s">
        <v>51</v>
      </c>
      <c r="D138" s="60" t="s">
        <v>127</v>
      </c>
      <c r="E138" s="53" t="s">
        <v>165</v>
      </c>
      <c r="F138" s="61">
        <v>0.5</v>
      </c>
      <c r="G138" s="62">
        <v>1550</v>
      </c>
      <c r="H138" s="63">
        <v>4</v>
      </c>
      <c r="I138" s="64">
        <f t="shared" si="8"/>
        <v>9.2810000000000006</v>
      </c>
      <c r="J138" s="63">
        <f t="shared" si="9"/>
        <v>18.559999999999999</v>
      </c>
      <c r="K138" s="63">
        <f t="shared" si="10"/>
        <v>4.38</v>
      </c>
      <c r="L138" s="63">
        <f t="shared" si="11"/>
        <v>22.939999999999998</v>
      </c>
    </row>
    <row r="139" spans="1:12" ht="66">
      <c r="A139" s="59">
        <v>132</v>
      </c>
      <c r="B139" s="60" t="s">
        <v>39</v>
      </c>
      <c r="C139" s="60" t="s">
        <v>51</v>
      </c>
      <c r="D139" s="60" t="s">
        <v>62</v>
      </c>
      <c r="E139" s="53" t="s">
        <v>166</v>
      </c>
      <c r="F139" s="61">
        <v>0.2</v>
      </c>
      <c r="G139" s="62">
        <v>1175</v>
      </c>
      <c r="H139" s="63">
        <v>98</v>
      </c>
      <c r="I139" s="64">
        <f t="shared" si="8"/>
        <v>7.0359999999999996</v>
      </c>
      <c r="J139" s="63">
        <f t="shared" si="9"/>
        <v>137.91</v>
      </c>
      <c r="K139" s="63">
        <f t="shared" si="10"/>
        <v>32.53</v>
      </c>
      <c r="L139" s="63">
        <f t="shared" si="11"/>
        <v>170.44</v>
      </c>
    </row>
    <row r="140" spans="1:12" ht="66">
      <c r="A140" s="59">
        <v>133</v>
      </c>
      <c r="B140" s="60" t="s">
        <v>39</v>
      </c>
      <c r="C140" s="60" t="s">
        <v>51</v>
      </c>
      <c r="D140" s="60" t="s">
        <v>62</v>
      </c>
      <c r="E140" s="53" t="s">
        <v>166</v>
      </c>
      <c r="F140" s="61">
        <v>0.5</v>
      </c>
      <c r="G140" s="62">
        <v>1175</v>
      </c>
      <c r="H140" s="63">
        <v>1</v>
      </c>
      <c r="I140" s="64">
        <f t="shared" si="8"/>
        <v>7.0359999999999996</v>
      </c>
      <c r="J140" s="63">
        <f t="shared" si="9"/>
        <v>3.52</v>
      </c>
      <c r="K140" s="63">
        <f t="shared" si="10"/>
        <v>0.83</v>
      </c>
      <c r="L140" s="63">
        <f t="shared" si="11"/>
        <v>4.3499999999999996</v>
      </c>
    </row>
    <row r="141" spans="1:12" ht="66">
      <c r="A141" s="59">
        <v>134</v>
      </c>
      <c r="B141" s="60" t="s">
        <v>39</v>
      </c>
      <c r="C141" s="60" t="s">
        <v>47</v>
      </c>
      <c r="D141" s="60" t="s">
        <v>45</v>
      </c>
      <c r="E141" s="53" t="s">
        <v>167</v>
      </c>
      <c r="F141" s="61">
        <v>0.2</v>
      </c>
      <c r="G141" s="62">
        <v>960</v>
      </c>
      <c r="H141" s="63">
        <v>142.5</v>
      </c>
      <c r="I141" s="64">
        <f t="shared" si="8"/>
        <v>5.7489999999999997</v>
      </c>
      <c r="J141" s="63">
        <f t="shared" si="9"/>
        <v>163.85</v>
      </c>
      <c r="K141" s="63">
        <f t="shared" si="10"/>
        <v>38.65</v>
      </c>
      <c r="L141" s="63">
        <f t="shared" si="11"/>
        <v>202.5</v>
      </c>
    </row>
    <row r="142" spans="1:12" ht="66">
      <c r="A142" s="59">
        <v>135</v>
      </c>
      <c r="B142" s="60" t="s">
        <v>39</v>
      </c>
      <c r="C142" s="60" t="s">
        <v>47</v>
      </c>
      <c r="D142" s="60" t="s">
        <v>45</v>
      </c>
      <c r="E142" s="53" t="s">
        <v>167</v>
      </c>
      <c r="F142" s="61">
        <v>0.5</v>
      </c>
      <c r="G142" s="62">
        <v>960</v>
      </c>
      <c r="H142" s="63">
        <v>0.5</v>
      </c>
      <c r="I142" s="64">
        <f t="shared" si="8"/>
        <v>5.7489999999999997</v>
      </c>
      <c r="J142" s="63">
        <f t="shared" si="9"/>
        <v>1.44</v>
      </c>
      <c r="K142" s="63">
        <f t="shared" si="10"/>
        <v>0.34</v>
      </c>
      <c r="L142" s="63">
        <f t="shared" si="11"/>
        <v>1.78</v>
      </c>
    </row>
    <row r="143" spans="1:12" ht="92.4">
      <c r="A143" s="59">
        <v>136</v>
      </c>
      <c r="B143" s="60" t="s">
        <v>13</v>
      </c>
      <c r="C143" s="60" t="s">
        <v>74</v>
      </c>
      <c r="D143" s="60" t="s">
        <v>48</v>
      </c>
      <c r="E143" s="53" t="s">
        <v>168</v>
      </c>
      <c r="F143" s="61">
        <v>0.2</v>
      </c>
      <c r="G143" s="62">
        <v>1529</v>
      </c>
      <c r="H143" s="63">
        <v>153</v>
      </c>
      <c r="I143" s="64">
        <f t="shared" si="8"/>
        <v>9.1560000000000006</v>
      </c>
      <c r="J143" s="63">
        <f t="shared" si="9"/>
        <v>280.17</v>
      </c>
      <c r="K143" s="63">
        <f t="shared" si="10"/>
        <v>66.09</v>
      </c>
      <c r="L143" s="63">
        <f t="shared" si="11"/>
        <v>346.26</v>
      </c>
    </row>
    <row r="144" spans="1:12" ht="92.4">
      <c r="A144" s="59">
        <v>137</v>
      </c>
      <c r="B144" s="60" t="s">
        <v>13</v>
      </c>
      <c r="C144" s="60" t="s">
        <v>74</v>
      </c>
      <c r="D144" s="60" t="s">
        <v>48</v>
      </c>
      <c r="E144" s="53" t="s">
        <v>168</v>
      </c>
      <c r="F144" s="61">
        <v>0.5</v>
      </c>
      <c r="G144" s="62">
        <v>1529</v>
      </c>
      <c r="H144" s="63">
        <v>53</v>
      </c>
      <c r="I144" s="64">
        <f t="shared" si="8"/>
        <v>9.1560000000000006</v>
      </c>
      <c r="J144" s="63">
        <f t="shared" si="9"/>
        <v>242.63</v>
      </c>
      <c r="K144" s="63">
        <f t="shared" si="10"/>
        <v>57.24</v>
      </c>
      <c r="L144" s="63">
        <f t="shared" si="11"/>
        <v>299.87</v>
      </c>
    </row>
    <row r="145" spans="1:12" ht="52.8">
      <c r="A145" s="59">
        <v>138</v>
      </c>
      <c r="B145" s="60" t="s">
        <v>39</v>
      </c>
      <c r="C145" s="60" t="s">
        <v>169</v>
      </c>
      <c r="D145" s="60" t="s">
        <v>170</v>
      </c>
      <c r="E145" s="53" t="s">
        <v>171</v>
      </c>
      <c r="F145" s="61">
        <v>0.2</v>
      </c>
      <c r="G145" s="62">
        <v>1620</v>
      </c>
      <c r="H145" s="63">
        <v>48</v>
      </c>
      <c r="I145" s="64">
        <f t="shared" si="8"/>
        <v>9.7010000000000005</v>
      </c>
      <c r="J145" s="63">
        <f t="shared" si="9"/>
        <v>93.13</v>
      </c>
      <c r="K145" s="63">
        <f t="shared" si="10"/>
        <v>21.97</v>
      </c>
      <c r="L145" s="63">
        <f t="shared" si="11"/>
        <v>115.1</v>
      </c>
    </row>
    <row r="146" spans="1:12" ht="66">
      <c r="A146" s="59">
        <v>139</v>
      </c>
      <c r="B146" s="60" t="s">
        <v>39</v>
      </c>
      <c r="C146" s="60" t="s">
        <v>51</v>
      </c>
      <c r="D146" s="60" t="s">
        <v>48</v>
      </c>
      <c r="E146" s="53" t="s">
        <v>172</v>
      </c>
      <c r="F146" s="61">
        <v>0.2</v>
      </c>
      <c r="G146" s="62">
        <v>1060</v>
      </c>
      <c r="H146" s="63">
        <v>151</v>
      </c>
      <c r="I146" s="64">
        <f t="shared" si="8"/>
        <v>6.3470000000000004</v>
      </c>
      <c r="J146" s="63">
        <f t="shared" si="9"/>
        <v>191.68</v>
      </c>
      <c r="K146" s="63">
        <f t="shared" si="10"/>
        <v>45.22</v>
      </c>
      <c r="L146" s="63">
        <f t="shared" si="11"/>
        <v>236.9</v>
      </c>
    </row>
    <row r="147" spans="1:12" ht="66">
      <c r="A147" s="59">
        <v>140</v>
      </c>
      <c r="B147" s="60" t="s">
        <v>39</v>
      </c>
      <c r="C147" s="60" t="s">
        <v>51</v>
      </c>
      <c r="D147" s="60" t="s">
        <v>48</v>
      </c>
      <c r="E147" s="53" t="s">
        <v>172</v>
      </c>
      <c r="F147" s="61">
        <v>0.5</v>
      </c>
      <c r="G147" s="62">
        <v>1060</v>
      </c>
      <c r="H147" s="63">
        <v>3</v>
      </c>
      <c r="I147" s="64">
        <f t="shared" si="8"/>
        <v>6.3470000000000004</v>
      </c>
      <c r="J147" s="63">
        <f t="shared" si="9"/>
        <v>9.52</v>
      </c>
      <c r="K147" s="63">
        <f t="shared" si="10"/>
        <v>2.25</v>
      </c>
      <c r="L147" s="63">
        <f t="shared" si="11"/>
        <v>11.77</v>
      </c>
    </row>
    <row r="148" spans="1:12" ht="66">
      <c r="A148" s="59">
        <v>141</v>
      </c>
      <c r="B148" s="60" t="s">
        <v>39</v>
      </c>
      <c r="C148" s="60" t="s">
        <v>54</v>
      </c>
      <c r="D148" s="60" t="s">
        <v>45</v>
      </c>
      <c r="E148" s="53" t="s">
        <v>173</v>
      </c>
      <c r="F148" s="61">
        <v>0.2</v>
      </c>
      <c r="G148" s="62">
        <v>960</v>
      </c>
      <c r="H148" s="63">
        <v>176</v>
      </c>
      <c r="I148" s="64">
        <f t="shared" si="8"/>
        <v>5.7489999999999997</v>
      </c>
      <c r="J148" s="63">
        <f t="shared" si="9"/>
        <v>202.36</v>
      </c>
      <c r="K148" s="63">
        <f t="shared" si="10"/>
        <v>47.74</v>
      </c>
      <c r="L148" s="63">
        <f t="shared" si="11"/>
        <v>250.10000000000002</v>
      </c>
    </row>
    <row r="149" spans="1:12" ht="66">
      <c r="A149" s="59">
        <v>142</v>
      </c>
      <c r="B149" s="60" t="s">
        <v>39</v>
      </c>
      <c r="C149" s="60" t="s">
        <v>51</v>
      </c>
      <c r="D149" s="60" t="s">
        <v>48</v>
      </c>
      <c r="E149" s="53" t="s">
        <v>174</v>
      </c>
      <c r="F149" s="61">
        <v>0.2</v>
      </c>
      <c r="G149" s="62">
        <v>1100</v>
      </c>
      <c r="H149" s="63">
        <v>97.3</v>
      </c>
      <c r="I149" s="64">
        <f t="shared" si="8"/>
        <v>6.5869999999999997</v>
      </c>
      <c r="J149" s="63">
        <f t="shared" si="9"/>
        <v>128.18</v>
      </c>
      <c r="K149" s="63">
        <f t="shared" si="10"/>
        <v>30.24</v>
      </c>
      <c r="L149" s="63">
        <f t="shared" si="11"/>
        <v>158.42000000000002</v>
      </c>
    </row>
    <row r="150" spans="1:12" ht="66">
      <c r="A150" s="59">
        <v>143</v>
      </c>
      <c r="B150" s="60" t="s">
        <v>39</v>
      </c>
      <c r="C150" s="60" t="s">
        <v>51</v>
      </c>
      <c r="D150" s="60" t="s">
        <v>48</v>
      </c>
      <c r="E150" s="53" t="s">
        <v>174</v>
      </c>
      <c r="F150" s="61">
        <v>0.5</v>
      </c>
      <c r="G150" s="62">
        <v>1100</v>
      </c>
      <c r="H150" s="63">
        <v>1.3</v>
      </c>
      <c r="I150" s="64">
        <f t="shared" si="8"/>
        <v>6.5869999999999997</v>
      </c>
      <c r="J150" s="63">
        <f t="shared" si="9"/>
        <v>4.28</v>
      </c>
      <c r="K150" s="63">
        <f t="shared" si="10"/>
        <v>1.01</v>
      </c>
      <c r="L150" s="63">
        <f t="shared" si="11"/>
        <v>5.29</v>
      </c>
    </row>
    <row r="151" spans="1:12" ht="66">
      <c r="A151" s="59">
        <v>144</v>
      </c>
      <c r="B151" s="60" t="s">
        <v>39</v>
      </c>
      <c r="C151" s="60" t="s">
        <v>119</v>
      </c>
      <c r="D151" s="60" t="s">
        <v>115</v>
      </c>
      <c r="E151" s="53" t="s">
        <v>175</v>
      </c>
      <c r="F151" s="61">
        <v>0.2</v>
      </c>
      <c r="G151" s="62">
        <v>1365</v>
      </c>
      <c r="H151" s="63">
        <v>56</v>
      </c>
      <c r="I151" s="64">
        <f t="shared" si="8"/>
        <v>8.1739999999999995</v>
      </c>
      <c r="J151" s="63">
        <f t="shared" si="9"/>
        <v>91.55</v>
      </c>
      <c r="K151" s="63">
        <f t="shared" si="10"/>
        <v>21.6</v>
      </c>
      <c r="L151" s="63">
        <f t="shared" si="11"/>
        <v>113.15</v>
      </c>
    </row>
    <row r="152" spans="1:12" ht="66">
      <c r="A152" s="59">
        <v>145</v>
      </c>
      <c r="B152" s="60" t="s">
        <v>39</v>
      </c>
      <c r="C152" s="60" t="s">
        <v>54</v>
      </c>
      <c r="D152" s="60" t="s">
        <v>45</v>
      </c>
      <c r="E152" s="53" t="s">
        <v>176</v>
      </c>
      <c r="F152" s="61">
        <v>0.2</v>
      </c>
      <c r="G152" s="62">
        <v>960</v>
      </c>
      <c r="H152" s="63">
        <v>165</v>
      </c>
      <c r="I152" s="64">
        <f t="shared" si="8"/>
        <v>5.7489999999999997</v>
      </c>
      <c r="J152" s="63">
        <f t="shared" si="9"/>
        <v>189.72</v>
      </c>
      <c r="K152" s="63">
        <f t="shared" si="10"/>
        <v>44.75</v>
      </c>
      <c r="L152" s="63">
        <f t="shared" si="11"/>
        <v>234.47</v>
      </c>
    </row>
    <row r="153" spans="1:12" ht="92.4">
      <c r="A153" s="59">
        <v>146</v>
      </c>
      <c r="B153" s="60" t="s">
        <v>13</v>
      </c>
      <c r="C153" s="60" t="s">
        <v>102</v>
      </c>
      <c r="D153" s="60" t="s">
        <v>48</v>
      </c>
      <c r="E153" s="53" t="s">
        <v>177</v>
      </c>
      <c r="F153" s="61">
        <v>0.2</v>
      </c>
      <c r="G153" s="62">
        <v>1356</v>
      </c>
      <c r="H153" s="63">
        <v>190.5</v>
      </c>
      <c r="I153" s="64">
        <f t="shared" si="8"/>
        <v>8.1199999999999992</v>
      </c>
      <c r="J153" s="63">
        <f t="shared" si="9"/>
        <v>309.37</v>
      </c>
      <c r="K153" s="63">
        <f t="shared" si="10"/>
        <v>72.98</v>
      </c>
      <c r="L153" s="63">
        <f t="shared" si="11"/>
        <v>382.35</v>
      </c>
    </row>
    <row r="154" spans="1:12" ht="92.4">
      <c r="A154" s="59">
        <v>147</v>
      </c>
      <c r="B154" s="60" t="s">
        <v>13</v>
      </c>
      <c r="C154" s="60" t="s">
        <v>102</v>
      </c>
      <c r="D154" s="60" t="s">
        <v>48</v>
      </c>
      <c r="E154" s="53" t="s">
        <v>177</v>
      </c>
      <c r="F154" s="61">
        <v>0.5</v>
      </c>
      <c r="G154" s="62">
        <v>1356</v>
      </c>
      <c r="H154" s="63">
        <v>38</v>
      </c>
      <c r="I154" s="64">
        <f t="shared" si="8"/>
        <v>8.1199999999999992</v>
      </c>
      <c r="J154" s="63">
        <f t="shared" si="9"/>
        <v>154.28</v>
      </c>
      <c r="K154" s="63">
        <f t="shared" si="10"/>
        <v>36.39</v>
      </c>
      <c r="L154" s="63">
        <f t="shared" si="11"/>
        <v>190.67000000000002</v>
      </c>
    </row>
    <row r="155" spans="1:12" ht="66">
      <c r="A155" s="59">
        <v>148</v>
      </c>
      <c r="B155" s="60" t="s">
        <v>39</v>
      </c>
      <c r="C155" s="60" t="s">
        <v>47</v>
      </c>
      <c r="D155" s="60" t="s">
        <v>45</v>
      </c>
      <c r="E155" s="53" t="s">
        <v>178</v>
      </c>
      <c r="F155" s="61">
        <v>0.2</v>
      </c>
      <c r="G155" s="62">
        <v>960</v>
      </c>
      <c r="H155" s="63">
        <v>79.5</v>
      </c>
      <c r="I155" s="64">
        <f t="shared" si="8"/>
        <v>5.7489999999999997</v>
      </c>
      <c r="J155" s="63">
        <f t="shared" si="9"/>
        <v>91.41</v>
      </c>
      <c r="K155" s="63">
        <f t="shared" si="10"/>
        <v>21.56</v>
      </c>
      <c r="L155" s="63">
        <f t="shared" si="11"/>
        <v>112.97</v>
      </c>
    </row>
    <row r="156" spans="1:12" ht="66">
      <c r="A156" s="59">
        <v>149</v>
      </c>
      <c r="B156" s="60" t="s">
        <v>39</v>
      </c>
      <c r="C156" s="60" t="s">
        <v>51</v>
      </c>
      <c r="D156" s="60" t="s">
        <v>45</v>
      </c>
      <c r="E156" s="53" t="s">
        <v>179</v>
      </c>
      <c r="F156" s="61">
        <v>0.2</v>
      </c>
      <c r="G156" s="62">
        <v>960</v>
      </c>
      <c r="H156" s="63">
        <v>163.15</v>
      </c>
      <c r="I156" s="64">
        <f t="shared" si="8"/>
        <v>5.7489999999999997</v>
      </c>
      <c r="J156" s="63">
        <f t="shared" si="9"/>
        <v>187.59</v>
      </c>
      <c r="K156" s="63">
        <f t="shared" si="10"/>
        <v>44.25</v>
      </c>
      <c r="L156" s="63">
        <f t="shared" si="11"/>
        <v>231.84</v>
      </c>
    </row>
    <row r="157" spans="1:12" ht="66">
      <c r="A157" s="59">
        <v>150</v>
      </c>
      <c r="B157" s="60" t="s">
        <v>39</v>
      </c>
      <c r="C157" s="60" t="s">
        <v>51</v>
      </c>
      <c r="D157" s="60" t="s">
        <v>45</v>
      </c>
      <c r="E157" s="53" t="s">
        <v>179</v>
      </c>
      <c r="F157" s="61">
        <v>0.5</v>
      </c>
      <c r="G157" s="62">
        <v>960</v>
      </c>
      <c r="H157" s="63">
        <v>1.45</v>
      </c>
      <c r="I157" s="64">
        <f t="shared" si="8"/>
        <v>5.7489999999999997</v>
      </c>
      <c r="J157" s="63">
        <f t="shared" si="9"/>
        <v>4.17</v>
      </c>
      <c r="K157" s="63">
        <f t="shared" si="10"/>
        <v>0.98</v>
      </c>
      <c r="L157" s="63">
        <f t="shared" si="11"/>
        <v>5.15</v>
      </c>
    </row>
    <row r="158" spans="1:12" ht="66">
      <c r="A158" s="59">
        <v>151</v>
      </c>
      <c r="B158" s="60" t="s">
        <v>39</v>
      </c>
      <c r="C158" s="60" t="s">
        <v>47</v>
      </c>
      <c r="D158" s="60" t="s">
        <v>48</v>
      </c>
      <c r="E158" s="53" t="s">
        <v>180</v>
      </c>
      <c r="F158" s="61">
        <v>0.2</v>
      </c>
      <c r="G158" s="62">
        <v>1060</v>
      </c>
      <c r="H158" s="63">
        <v>99</v>
      </c>
      <c r="I158" s="64">
        <f t="shared" si="8"/>
        <v>6.3470000000000004</v>
      </c>
      <c r="J158" s="63">
        <f t="shared" si="9"/>
        <v>125.67</v>
      </c>
      <c r="K158" s="63">
        <f t="shared" si="10"/>
        <v>29.65</v>
      </c>
      <c r="L158" s="63">
        <f t="shared" si="11"/>
        <v>155.32</v>
      </c>
    </row>
    <row r="159" spans="1:12" ht="66">
      <c r="A159" s="59">
        <v>152</v>
      </c>
      <c r="B159" s="60" t="s">
        <v>43</v>
      </c>
      <c r="C159" s="60" t="s">
        <v>136</v>
      </c>
      <c r="D159" s="60" t="s">
        <v>115</v>
      </c>
      <c r="E159" s="53" t="s">
        <v>181</v>
      </c>
      <c r="F159" s="61">
        <v>0.2</v>
      </c>
      <c r="G159" s="62">
        <v>1295</v>
      </c>
      <c r="H159" s="63">
        <v>70</v>
      </c>
      <c r="I159" s="64">
        <f t="shared" si="8"/>
        <v>7.7539999999999996</v>
      </c>
      <c r="J159" s="63">
        <f t="shared" si="9"/>
        <v>108.56</v>
      </c>
      <c r="K159" s="63">
        <f t="shared" si="10"/>
        <v>25.61</v>
      </c>
      <c r="L159" s="63">
        <f t="shared" si="11"/>
        <v>134.17000000000002</v>
      </c>
    </row>
    <row r="160" spans="1:12" ht="92.4">
      <c r="A160" s="59">
        <v>153</v>
      </c>
      <c r="B160" s="60" t="s">
        <v>13</v>
      </c>
      <c r="C160" s="60" t="s">
        <v>146</v>
      </c>
      <c r="D160" s="60" t="s">
        <v>115</v>
      </c>
      <c r="E160" s="53" t="s">
        <v>182</v>
      </c>
      <c r="F160" s="61">
        <v>0.2</v>
      </c>
      <c r="G160" s="62">
        <v>1730</v>
      </c>
      <c r="H160" s="63">
        <v>110</v>
      </c>
      <c r="I160" s="64">
        <f t="shared" si="8"/>
        <v>10.359</v>
      </c>
      <c r="J160" s="63">
        <f t="shared" si="9"/>
        <v>227.9</v>
      </c>
      <c r="K160" s="63">
        <f t="shared" si="10"/>
        <v>53.76</v>
      </c>
      <c r="L160" s="63">
        <f t="shared" si="11"/>
        <v>281.66000000000003</v>
      </c>
    </row>
    <row r="161" spans="1:12" ht="92.4">
      <c r="A161" s="59">
        <v>154</v>
      </c>
      <c r="B161" s="60" t="s">
        <v>13</v>
      </c>
      <c r="C161" s="60" t="s">
        <v>146</v>
      </c>
      <c r="D161" s="60" t="s">
        <v>115</v>
      </c>
      <c r="E161" s="53" t="s">
        <v>182</v>
      </c>
      <c r="F161" s="61">
        <v>0.5</v>
      </c>
      <c r="G161" s="62">
        <v>1730</v>
      </c>
      <c r="H161" s="63">
        <v>22</v>
      </c>
      <c r="I161" s="64">
        <f t="shared" si="8"/>
        <v>10.359</v>
      </c>
      <c r="J161" s="63">
        <f t="shared" si="9"/>
        <v>113.95</v>
      </c>
      <c r="K161" s="63">
        <f t="shared" si="10"/>
        <v>26.88</v>
      </c>
      <c r="L161" s="63">
        <f t="shared" si="11"/>
        <v>140.83000000000001</v>
      </c>
    </row>
    <row r="162" spans="1:12" ht="66">
      <c r="A162" s="59">
        <v>155</v>
      </c>
      <c r="B162" s="60" t="s">
        <v>39</v>
      </c>
      <c r="C162" s="60" t="s">
        <v>51</v>
      </c>
      <c r="D162" s="60" t="s">
        <v>45</v>
      </c>
      <c r="E162" s="53" t="s">
        <v>183</v>
      </c>
      <c r="F162" s="61">
        <v>0.2</v>
      </c>
      <c r="G162" s="62">
        <v>960</v>
      </c>
      <c r="H162" s="63">
        <v>174</v>
      </c>
      <c r="I162" s="64">
        <f t="shared" si="8"/>
        <v>5.7489999999999997</v>
      </c>
      <c r="J162" s="63">
        <f t="shared" si="9"/>
        <v>200.07</v>
      </c>
      <c r="K162" s="63">
        <f t="shared" si="10"/>
        <v>47.2</v>
      </c>
      <c r="L162" s="63">
        <f t="shared" si="11"/>
        <v>247.26999999999998</v>
      </c>
    </row>
    <row r="163" spans="1:12" ht="66">
      <c r="A163" s="59">
        <v>156</v>
      </c>
      <c r="B163" s="60" t="s">
        <v>39</v>
      </c>
      <c r="C163" s="60" t="s">
        <v>51</v>
      </c>
      <c r="D163" s="60" t="s">
        <v>45</v>
      </c>
      <c r="E163" s="53" t="s">
        <v>183</v>
      </c>
      <c r="F163" s="61">
        <v>0.5</v>
      </c>
      <c r="G163" s="62">
        <v>960</v>
      </c>
      <c r="H163" s="63">
        <v>2</v>
      </c>
      <c r="I163" s="64">
        <f t="shared" si="8"/>
        <v>5.7489999999999997</v>
      </c>
      <c r="J163" s="63">
        <f t="shared" si="9"/>
        <v>5.75</v>
      </c>
      <c r="K163" s="63">
        <f t="shared" si="10"/>
        <v>1.36</v>
      </c>
      <c r="L163" s="63">
        <f t="shared" si="11"/>
        <v>7.11</v>
      </c>
    </row>
    <row r="164" spans="1:12" ht="66">
      <c r="A164" s="59">
        <v>157</v>
      </c>
      <c r="B164" s="60" t="s">
        <v>39</v>
      </c>
      <c r="C164" s="60" t="s">
        <v>119</v>
      </c>
      <c r="D164" s="60" t="s">
        <v>115</v>
      </c>
      <c r="E164" s="53" t="s">
        <v>184</v>
      </c>
      <c r="F164" s="61">
        <v>0.2</v>
      </c>
      <c r="G164" s="62">
        <v>1385</v>
      </c>
      <c r="H164" s="63">
        <v>73.5</v>
      </c>
      <c r="I164" s="64">
        <f t="shared" si="8"/>
        <v>8.2929999999999993</v>
      </c>
      <c r="J164" s="63">
        <f t="shared" si="9"/>
        <v>121.91</v>
      </c>
      <c r="K164" s="63">
        <f t="shared" si="10"/>
        <v>28.76</v>
      </c>
      <c r="L164" s="63">
        <f t="shared" si="11"/>
        <v>150.66999999999999</v>
      </c>
    </row>
    <row r="165" spans="1:12" ht="52.8">
      <c r="A165" s="59">
        <v>158</v>
      </c>
      <c r="B165" s="60" t="s">
        <v>58</v>
      </c>
      <c r="C165" s="60" t="s">
        <v>59</v>
      </c>
      <c r="D165" s="60" t="s">
        <v>60</v>
      </c>
      <c r="E165" s="53" t="s">
        <v>185</v>
      </c>
      <c r="F165" s="61">
        <v>0.2</v>
      </c>
      <c r="G165" s="62">
        <v>1420</v>
      </c>
      <c r="H165" s="63">
        <v>70</v>
      </c>
      <c r="I165" s="64">
        <f t="shared" si="8"/>
        <v>8.5030000000000001</v>
      </c>
      <c r="J165" s="63">
        <f t="shared" si="9"/>
        <v>119.04</v>
      </c>
      <c r="K165" s="63">
        <f t="shared" si="10"/>
        <v>28.08</v>
      </c>
      <c r="L165" s="63">
        <f t="shared" si="11"/>
        <v>147.12</v>
      </c>
    </row>
    <row r="166" spans="1:12" ht="66">
      <c r="A166" s="59">
        <v>159</v>
      </c>
      <c r="B166" s="60" t="s">
        <v>39</v>
      </c>
      <c r="C166" s="60" t="s">
        <v>119</v>
      </c>
      <c r="D166" s="60" t="s">
        <v>115</v>
      </c>
      <c r="E166" s="53" t="s">
        <v>186</v>
      </c>
      <c r="F166" s="61">
        <v>0.2</v>
      </c>
      <c r="G166" s="62">
        <v>1365</v>
      </c>
      <c r="H166" s="63">
        <v>55</v>
      </c>
      <c r="I166" s="64">
        <f t="shared" si="8"/>
        <v>8.1739999999999995</v>
      </c>
      <c r="J166" s="63">
        <f t="shared" si="9"/>
        <v>89.91</v>
      </c>
      <c r="K166" s="63">
        <f t="shared" si="10"/>
        <v>21.21</v>
      </c>
      <c r="L166" s="63">
        <f t="shared" si="11"/>
        <v>111.12</v>
      </c>
    </row>
    <row r="167" spans="1:12" ht="66">
      <c r="A167" s="59">
        <v>160</v>
      </c>
      <c r="B167" s="60" t="s">
        <v>39</v>
      </c>
      <c r="C167" s="60" t="s">
        <v>119</v>
      </c>
      <c r="D167" s="60" t="s">
        <v>115</v>
      </c>
      <c r="E167" s="53" t="s">
        <v>187</v>
      </c>
      <c r="F167" s="61">
        <v>0.2</v>
      </c>
      <c r="G167" s="62">
        <v>1325</v>
      </c>
      <c r="H167" s="63">
        <v>88</v>
      </c>
      <c r="I167" s="64">
        <f t="shared" si="8"/>
        <v>7.9340000000000002</v>
      </c>
      <c r="J167" s="63">
        <f t="shared" si="9"/>
        <v>139.63999999999999</v>
      </c>
      <c r="K167" s="63">
        <f t="shared" si="10"/>
        <v>32.94</v>
      </c>
      <c r="L167" s="63">
        <f t="shared" si="11"/>
        <v>172.57999999999998</v>
      </c>
    </row>
    <row r="168" spans="1:12" ht="92.4">
      <c r="A168" s="59">
        <v>161</v>
      </c>
      <c r="B168" s="60" t="s">
        <v>13</v>
      </c>
      <c r="C168" s="60" t="s">
        <v>102</v>
      </c>
      <c r="D168" s="60" t="s">
        <v>115</v>
      </c>
      <c r="E168" s="53" t="s">
        <v>188</v>
      </c>
      <c r="F168" s="61">
        <v>0.2</v>
      </c>
      <c r="G168" s="62">
        <v>1790</v>
      </c>
      <c r="H168" s="63">
        <v>191.5</v>
      </c>
      <c r="I168" s="64">
        <f t="shared" si="8"/>
        <v>10.718999999999999</v>
      </c>
      <c r="J168" s="63">
        <f t="shared" si="9"/>
        <v>410.54</v>
      </c>
      <c r="K168" s="63">
        <f t="shared" si="10"/>
        <v>96.85</v>
      </c>
      <c r="L168" s="63">
        <f t="shared" si="11"/>
        <v>507.39</v>
      </c>
    </row>
    <row r="169" spans="1:12" ht="92.4">
      <c r="A169" s="59">
        <v>162</v>
      </c>
      <c r="B169" s="60" t="s">
        <v>13</v>
      </c>
      <c r="C169" s="60" t="s">
        <v>102</v>
      </c>
      <c r="D169" s="60" t="s">
        <v>115</v>
      </c>
      <c r="E169" s="53" t="s">
        <v>188</v>
      </c>
      <c r="F169" s="61">
        <v>0.5</v>
      </c>
      <c r="G169" s="62">
        <v>1790</v>
      </c>
      <c r="H169" s="63">
        <v>26</v>
      </c>
      <c r="I169" s="64">
        <f t="shared" si="8"/>
        <v>10.718999999999999</v>
      </c>
      <c r="J169" s="63">
        <f t="shared" si="9"/>
        <v>139.35</v>
      </c>
      <c r="K169" s="63">
        <f t="shared" si="10"/>
        <v>32.869999999999997</v>
      </c>
      <c r="L169" s="63">
        <f t="shared" si="11"/>
        <v>172.22</v>
      </c>
    </row>
    <row r="170" spans="1:12" ht="52.8">
      <c r="A170" s="59">
        <v>163</v>
      </c>
      <c r="B170" s="60" t="s">
        <v>70</v>
      </c>
      <c r="C170" s="60" t="s">
        <v>113</v>
      </c>
      <c r="D170" s="60" t="s">
        <v>48</v>
      </c>
      <c r="E170" s="53" t="s">
        <v>189</v>
      </c>
      <c r="F170" s="61">
        <v>0.2</v>
      </c>
      <c r="G170" s="62">
        <v>1120</v>
      </c>
      <c r="H170" s="63">
        <v>70</v>
      </c>
      <c r="I170" s="64">
        <f t="shared" si="8"/>
        <v>6.7069999999999999</v>
      </c>
      <c r="J170" s="63">
        <f t="shared" si="9"/>
        <v>93.9</v>
      </c>
      <c r="K170" s="63">
        <f t="shared" si="10"/>
        <v>22.15</v>
      </c>
      <c r="L170" s="63">
        <f t="shared" si="11"/>
        <v>116.05000000000001</v>
      </c>
    </row>
    <row r="171" spans="1:12" ht="66">
      <c r="A171" s="59">
        <v>164</v>
      </c>
      <c r="B171" s="60" t="s">
        <v>39</v>
      </c>
      <c r="C171" s="60" t="s">
        <v>47</v>
      </c>
      <c r="D171" s="60" t="s">
        <v>52</v>
      </c>
      <c r="E171" s="53" t="s">
        <v>190</v>
      </c>
      <c r="F171" s="61">
        <v>0.2</v>
      </c>
      <c r="G171" s="62">
        <v>1225</v>
      </c>
      <c r="H171" s="63">
        <v>168.5</v>
      </c>
      <c r="I171" s="64">
        <f t="shared" si="8"/>
        <v>7.335</v>
      </c>
      <c r="J171" s="63">
        <f t="shared" si="9"/>
        <v>247.19</v>
      </c>
      <c r="K171" s="63">
        <f t="shared" si="10"/>
        <v>58.31</v>
      </c>
      <c r="L171" s="63">
        <f t="shared" si="11"/>
        <v>305.5</v>
      </c>
    </row>
    <row r="172" spans="1:12" ht="66">
      <c r="A172" s="59">
        <v>165</v>
      </c>
      <c r="B172" s="60" t="s">
        <v>39</v>
      </c>
      <c r="C172" s="60" t="s">
        <v>47</v>
      </c>
      <c r="D172" s="60" t="s">
        <v>52</v>
      </c>
      <c r="E172" s="53" t="s">
        <v>191</v>
      </c>
      <c r="F172" s="61">
        <v>0.2</v>
      </c>
      <c r="G172" s="62">
        <v>1265</v>
      </c>
      <c r="H172" s="63">
        <v>157.5</v>
      </c>
      <c r="I172" s="64">
        <f t="shared" si="8"/>
        <v>7.5750000000000002</v>
      </c>
      <c r="J172" s="63">
        <f t="shared" si="9"/>
        <v>238.61</v>
      </c>
      <c r="K172" s="63">
        <f t="shared" si="10"/>
        <v>56.29</v>
      </c>
      <c r="L172" s="63">
        <f t="shared" si="11"/>
        <v>294.90000000000003</v>
      </c>
    </row>
    <row r="173" spans="1:12" ht="66">
      <c r="A173" s="59">
        <v>166</v>
      </c>
      <c r="B173" s="60" t="s">
        <v>39</v>
      </c>
      <c r="C173" s="60" t="s">
        <v>47</v>
      </c>
      <c r="D173" s="60" t="s">
        <v>52</v>
      </c>
      <c r="E173" s="53" t="s">
        <v>191</v>
      </c>
      <c r="F173" s="61">
        <v>0.5</v>
      </c>
      <c r="G173" s="62">
        <v>1265</v>
      </c>
      <c r="H173" s="63">
        <v>1.5</v>
      </c>
      <c r="I173" s="64">
        <f t="shared" si="8"/>
        <v>7.5750000000000002</v>
      </c>
      <c r="J173" s="63">
        <f t="shared" si="9"/>
        <v>5.68</v>
      </c>
      <c r="K173" s="63">
        <f t="shared" si="10"/>
        <v>1.34</v>
      </c>
      <c r="L173" s="63">
        <f t="shared" si="11"/>
        <v>7.02</v>
      </c>
    </row>
    <row r="174" spans="1:12" ht="66">
      <c r="A174" s="59">
        <v>167</v>
      </c>
      <c r="B174" s="60" t="s">
        <v>39</v>
      </c>
      <c r="C174" s="60" t="s">
        <v>119</v>
      </c>
      <c r="D174" s="60" t="s">
        <v>115</v>
      </c>
      <c r="E174" s="53" t="s">
        <v>192</v>
      </c>
      <c r="F174" s="61">
        <v>0.2</v>
      </c>
      <c r="G174" s="62">
        <v>1365</v>
      </c>
      <c r="H174" s="63">
        <v>44.5</v>
      </c>
      <c r="I174" s="64">
        <f t="shared" si="8"/>
        <v>8.1739999999999995</v>
      </c>
      <c r="J174" s="63">
        <f t="shared" si="9"/>
        <v>72.75</v>
      </c>
      <c r="K174" s="63">
        <f t="shared" si="10"/>
        <v>17.16</v>
      </c>
      <c r="L174" s="63">
        <f t="shared" si="11"/>
        <v>89.91</v>
      </c>
    </row>
    <row r="175" spans="1:12" ht="66">
      <c r="A175" s="59">
        <v>168</v>
      </c>
      <c r="B175" s="60" t="s">
        <v>39</v>
      </c>
      <c r="C175" s="60" t="s">
        <v>40</v>
      </c>
      <c r="D175" s="60" t="s">
        <v>193</v>
      </c>
      <c r="E175" s="53" t="s">
        <v>194</v>
      </c>
      <c r="F175" s="61">
        <v>0.2</v>
      </c>
      <c r="G175" s="62">
        <v>1225</v>
      </c>
      <c r="H175" s="63">
        <v>8</v>
      </c>
      <c r="I175" s="64">
        <f t="shared" si="8"/>
        <v>7.335</v>
      </c>
      <c r="J175" s="63">
        <f t="shared" si="9"/>
        <v>11.74</v>
      </c>
      <c r="K175" s="63">
        <f t="shared" si="10"/>
        <v>2.77</v>
      </c>
      <c r="L175" s="63">
        <f t="shared" si="11"/>
        <v>14.51</v>
      </c>
    </row>
    <row r="176" spans="1:12" ht="66">
      <c r="A176" s="59">
        <v>169</v>
      </c>
      <c r="B176" s="60" t="s">
        <v>39</v>
      </c>
      <c r="C176" s="60" t="s">
        <v>51</v>
      </c>
      <c r="D176" s="60" t="s">
        <v>48</v>
      </c>
      <c r="E176" s="53" t="s">
        <v>195</v>
      </c>
      <c r="F176" s="61">
        <v>0.2</v>
      </c>
      <c r="G176" s="62">
        <v>1120</v>
      </c>
      <c r="H176" s="63">
        <v>20.3</v>
      </c>
      <c r="I176" s="64">
        <f t="shared" si="8"/>
        <v>6.7069999999999999</v>
      </c>
      <c r="J176" s="63">
        <f t="shared" si="9"/>
        <v>27.23</v>
      </c>
      <c r="K176" s="63">
        <f t="shared" si="10"/>
        <v>6.42</v>
      </c>
      <c r="L176" s="63">
        <f t="shared" si="11"/>
        <v>33.65</v>
      </c>
    </row>
    <row r="177" spans="1:12" ht="66">
      <c r="A177" s="59">
        <v>170</v>
      </c>
      <c r="B177" s="60" t="s">
        <v>39</v>
      </c>
      <c r="C177" s="60" t="s">
        <v>51</v>
      </c>
      <c r="D177" s="60" t="s">
        <v>48</v>
      </c>
      <c r="E177" s="53" t="s">
        <v>195</v>
      </c>
      <c r="F177" s="61">
        <v>0.5</v>
      </c>
      <c r="G177" s="62">
        <v>1120</v>
      </c>
      <c r="H177" s="63">
        <v>1.3</v>
      </c>
      <c r="I177" s="64">
        <f t="shared" si="8"/>
        <v>6.7069999999999999</v>
      </c>
      <c r="J177" s="63">
        <f t="shared" si="9"/>
        <v>4.3600000000000003</v>
      </c>
      <c r="K177" s="63">
        <f t="shared" si="10"/>
        <v>1.03</v>
      </c>
      <c r="L177" s="63">
        <f t="shared" si="11"/>
        <v>5.3900000000000006</v>
      </c>
    </row>
    <row r="178" spans="1:12" ht="66">
      <c r="A178" s="59">
        <v>171</v>
      </c>
      <c r="B178" s="60" t="s">
        <v>39</v>
      </c>
      <c r="C178" s="60" t="s">
        <v>51</v>
      </c>
      <c r="D178" s="60" t="s">
        <v>193</v>
      </c>
      <c r="E178" s="53" t="s">
        <v>196</v>
      </c>
      <c r="F178" s="61">
        <v>0.2</v>
      </c>
      <c r="G178" s="62">
        <v>1245</v>
      </c>
      <c r="H178" s="63">
        <v>150</v>
      </c>
      <c r="I178" s="64">
        <f t="shared" si="8"/>
        <v>7.4550000000000001</v>
      </c>
      <c r="J178" s="63">
        <f t="shared" si="9"/>
        <v>223.65</v>
      </c>
      <c r="K178" s="63">
        <f t="shared" si="10"/>
        <v>52.76</v>
      </c>
      <c r="L178" s="63">
        <f t="shared" si="11"/>
        <v>276.41000000000003</v>
      </c>
    </row>
    <row r="179" spans="1:12" ht="66">
      <c r="A179" s="59">
        <v>172</v>
      </c>
      <c r="B179" s="60" t="s">
        <v>39</v>
      </c>
      <c r="C179" s="60" t="s">
        <v>51</v>
      </c>
      <c r="D179" s="60" t="s">
        <v>193</v>
      </c>
      <c r="E179" s="53" t="s">
        <v>196</v>
      </c>
      <c r="F179" s="61">
        <v>0.5</v>
      </c>
      <c r="G179" s="62">
        <v>1245</v>
      </c>
      <c r="H179" s="63">
        <v>6</v>
      </c>
      <c r="I179" s="64">
        <f t="shared" si="8"/>
        <v>7.4550000000000001</v>
      </c>
      <c r="J179" s="63">
        <f t="shared" si="9"/>
        <v>22.37</v>
      </c>
      <c r="K179" s="63">
        <f t="shared" si="10"/>
        <v>5.28</v>
      </c>
      <c r="L179" s="63">
        <f t="shared" si="11"/>
        <v>27.650000000000002</v>
      </c>
    </row>
    <row r="180" spans="1:12" ht="66">
      <c r="A180" s="59">
        <v>173</v>
      </c>
      <c r="B180" s="60" t="s">
        <v>39</v>
      </c>
      <c r="C180" s="60" t="s">
        <v>54</v>
      </c>
      <c r="D180" s="60" t="s">
        <v>48</v>
      </c>
      <c r="E180" s="53" t="s">
        <v>197</v>
      </c>
      <c r="F180" s="61">
        <v>0.2</v>
      </c>
      <c r="G180" s="62">
        <v>1100</v>
      </c>
      <c r="H180" s="63">
        <v>167.3</v>
      </c>
      <c r="I180" s="64">
        <f t="shared" si="8"/>
        <v>6.5869999999999997</v>
      </c>
      <c r="J180" s="63">
        <f t="shared" si="9"/>
        <v>220.4</v>
      </c>
      <c r="K180" s="63">
        <f t="shared" si="10"/>
        <v>51.99</v>
      </c>
      <c r="L180" s="63">
        <f t="shared" si="11"/>
        <v>272.39</v>
      </c>
    </row>
    <row r="181" spans="1:12" ht="66">
      <c r="A181" s="59">
        <v>174</v>
      </c>
      <c r="B181" s="60" t="s">
        <v>39</v>
      </c>
      <c r="C181" s="60" t="s">
        <v>54</v>
      </c>
      <c r="D181" s="60" t="s">
        <v>193</v>
      </c>
      <c r="E181" s="53" t="s">
        <v>198</v>
      </c>
      <c r="F181" s="61">
        <v>0.2</v>
      </c>
      <c r="G181" s="62">
        <v>1285</v>
      </c>
      <c r="H181" s="63">
        <v>114.45</v>
      </c>
      <c r="I181" s="64">
        <f t="shared" si="8"/>
        <v>7.6950000000000003</v>
      </c>
      <c r="J181" s="63">
        <f t="shared" si="9"/>
        <v>176.14</v>
      </c>
      <c r="K181" s="63">
        <f t="shared" si="10"/>
        <v>41.55</v>
      </c>
      <c r="L181" s="63">
        <f t="shared" si="11"/>
        <v>217.69</v>
      </c>
    </row>
    <row r="182" spans="1:12" ht="66">
      <c r="A182" s="59">
        <v>175</v>
      </c>
      <c r="B182" s="60" t="s">
        <v>39</v>
      </c>
      <c r="C182" s="60" t="s">
        <v>54</v>
      </c>
      <c r="D182" s="60" t="s">
        <v>62</v>
      </c>
      <c r="E182" s="53" t="s">
        <v>199</v>
      </c>
      <c r="F182" s="61">
        <v>0.2</v>
      </c>
      <c r="G182" s="62">
        <v>1215</v>
      </c>
      <c r="H182" s="63">
        <v>55</v>
      </c>
      <c r="I182" s="64">
        <f t="shared" si="8"/>
        <v>7.2750000000000004</v>
      </c>
      <c r="J182" s="63">
        <f t="shared" si="9"/>
        <v>80.03</v>
      </c>
      <c r="K182" s="63">
        <f t="shared" si="10"/>
        <v>18.88</v>
      </c>
      <c r="L182" s="63">
        <f t="shared" si="11"/>
        <v>98.91</v>
      </c>
    </row>
    <row r="183" spans="1:12" ht="66">
      <c r="A183" s="59">
        <v>176</v>
      </c>
      <c r="B183" s="60" t="s">
        <v>39</v>
      </c>
      <c r="C183" s="60" t="s">
        <v>54</v>
      </c>
      <c r="D183" s="60" t="s">
        <v>62</v>
      </c>
      <c r="E183" s="53" t="s">
        <v>200</v>
      </c>
      <c r="F183" s="61">
        <v>0.2</v>
      </c>
      <c r="G183" s="62">
        <v>1215</v>
      </c>
      <c r="H183" s="63">
        <v>66</v>
      </c>
      <c r="I183" s="64">
        <f t="shared" si="8"/>
        <v>7.2750000000000004</v>
      </c>
      <c r="J183" s="63">
        <f t="shared" si="9"/>
        <v>96.03</v>
      </c>
      <c r="K183" s="63">
        <f t="shared" si="10"/>
        <v>22.65</v>
      </c>
      <c r="L183" s="63">
        <f t="shared" si="11"/>
        <v>118.68</v>
      </c>
    </row>
    <row r="184" spans="1:12" ht="66">
      <c r="A184" s="59">
        <v>177</v>
      </c>
      <c r="B184" s="60" t="s">
        <v>39</v>
      </c>
      <c r="C184" s="60" t="s">
        <v>54</v>
      </c>
      <c r="D184" s="60" t="s">
        <v>62</v>
      </c>
      <c r="E184" s="53" t="s">
        <v>200</v>
      </c>
      <c r="F184" s="61">
        <v>0.5</v>
      </c>
      <c r="G184" s="62">
        <v>1215</v>
      </c>
      <c r="H184" s="63">
        <v>1</v>
      </c>
      <c r="I184" s="64">
        <f t="shared" si="8"/>
        <v>7.2750000000000004</v>
      </c>
      <c r="J184" s="63">
        <f t="shared" si="9"/>
        <v>3.64</v>
      </c>
      <c r="K184" s="63">
        <f t="shared" si="10"/>
        <v>0.86</v>
      </c>
      <c r="L184" s="63">
        <f t="shared" si="11"/>
        <v>4.5</v>
      </c>
    </row>
    <row r="185" spans="1:12" ht="52.8">
      <c r="A185" s="59">
        <v>178</v>
      </c>
      <c r="B185" s="60" t="s">
        <v>39</v>
      </c>
      <c r="C185" s="60" t="s">
        <v>95</v>
      </c>
      <c r="D185" s="60" t="s">
        <v>60</v>
      </c>
      <c r="E185" s="53" t="s">
        <v>201</v>
      </c>
      <c r="F185" s="61">
        <v>0.2</v>
      </c>
      <c r="G185" s="62">
        <v>1380</v>
      </c>
      <c r="H185" s="63">
        <v>48</v>
      </c>
      <c r="I185" s="64">
        <f t="shared" si="8"/>
        <v>8.2629999999999999</v>
      </c>
      <c r="J185" s="63">
        <f t="shared" si="9"/>
        <v>79.319999999999993</v>
      </c>
      <c r="K185" s="63">
        <f t="shared" si="10"/>
        <v>18.71</v>
      </c>
      <c r="L185" s="63">
        <f t="shared" si="11"/>
        <v>98.03</v>
      </c>
    </row>
    <row r="186" spans="1:12" ht="66">
      <c r="A186" s="59">
        <v>179</v>
      </c>
      <c r="B186" s="60" t="s">
        <v>39</v>
      </c>
      <c r="C186" s="60" t="s">
        <v>40</v>
      </c>
      <c r="D186" s="60" t="s">
        <v>62</v>
      </c>
      <c r="E186" s="53" t="s">
        <v>202</v>
      </c>
      <c r="F186" s="61">
        <v>0.2</v>
      </c>
      <c r="G186" s="62">
        <v>1155</v>
      </c>
      <c r="H186" s="63">
        <v>96.2</v>
      </c>
      <c r="I186" s="64">
        <f t="shared" si="8"/>
        <v>6.9160000000000004</v>
      </c>
      <c r="J186" s="63">
        <f t="shared" si="9"/>
        <v>133.06</v>
      </c>
      <c r="K186" s="63">
        <f t="shared" si="10"/>
        <v>31.39</v>
      </c>
      <c r="L186" s="63">
        <f t="shared" si="11"/>
        <v>164.45</v>
      </c>
    </row>
    <row r="187" spans="1:12" ht="66">
      <c r="A187" s="59">
        <v>180</v>
      </c>
      <c r="B187" s="60" t="s">
        <v>39</v>
      </c>
      <c r="C187" s="60" t="s">
        <v>40</v>
      </c>
      <c r="D187" s="60" t="s">
        <v>62</v>
      </c>
      <c r="E187" s="53" t="s">
        <v>202</v>
      </c>
      <c r="F187" s="61">
        <v>0.5</v>
      </c>
      <c r="G187" s="62">
        <v>1155</v>
      </c>
      <c r="H187" s="63">
        <v>2.4</v>
      </c>
      <c r="I187" s="64">
        <f t="shared" si="8"/>
        <v>6.9160000000000004</v>
      </c>
      <c r="J187" s="63">
        <f t="shared" si="9"/>
        <v>8.3000000000000007</v>
      </c>
      <c r="K187" s="63">
        <f t="shared" si="10"/>
        <v>1.96</v>
      </c>
      <c r="L187" s="63">
        <f t="shared" si="11"/>
        <v>10.260000000000002</v>
      </c>
    </row>
    <row r="188" spans="1:12" ht="66">
      <c r="A188" s="59">
        <v>181</v>
      </c>
      <c r="B188" s="60" t="s">
        <v>39</v>
      </c>
      <c r="C188" s="60" t="s">
        <v>47</v>
      </c>
      <c r="D188" s="60" t="s">
        <v>127</v>
      </c>
      <c r="E188" s="53" t="s">
        <v>203</v>
      </c>
      <c r="F188" s="61">
        <v>0.2</v>
      </c>
      <c r="G188" s="62">
        <v>1530</v>
      </c>
      <c r="H188" s="63">
        <v>128</v>
      </c>
      <c r="I188" s="64">
        <f t="shared" si="8"/>
        <v>9.1620000000000008</v>
      </c>
      <c r="J188" s="63">
        <f t="shared" si="9"/>
        <v>234.55</v>
      </c>
      <c r="K188" s="63">
        <f t="shared" si="10"/>
        <v>55.33</v>
      </c>
      <c r="L188" s="63">
        <f t="shared" si="11"/>
        <v>289.88</v>
      </c>
    </row>
    <row r="189" spans="1:12" ht="52.8">
      <c r="A189" s="59">
        <v>182</v>
      </c>
      <c r="B189" s="60" t="s">
        <v>39</v>
      </c>
      <c r="C189" s="60" t="s">
        <v>95</v>
      </c>
      <c r="D189" s="60" t="s">
        <v>96</v>
      </c>
      <c r="E189" s="53" t="s">
        <v>204</v>
      </c>
      <c r="F189" s="61">
        <v>0.2</v>
      </c>
      <c r="G189" s="62">
        <v>1600</v>
      </c>
      <c r="H189" s="63">
        <v>36</v>
      </c>
      <c r="I189" s="64">
        <f t="shared" si="8"/>
        <v>9.5809999999999995</v>
      </c>
      <c r="J189" s="63">
        <f t="shared" si="9"/>
        <v>68.98</v>
      </c>
      <c r="K189" s="63">
        <f t="shared" si="10"/>
        <v>16.27</v>
      </c>
      <c r="L189" s="63">
        <f t="shared" si="11"/>
        <v>85.25</v>
      </c>
    </row>
    <row r="190" spans="1:12" ht="66">
      <c r="A190" s="59">
        <v>183</v>
      </c>
      <c r="B190" s="60" t="s">
        <v>39</v>
      </c>
      <c r="C190" s="60" t="s">
        <v>54</v>
      </c>
      <c r="D190" s="60" t="s">
        <v>45</v>
      </c>
      <c r="E190" s="53" t="s">
        <v>205</v>
      </c>
      <c r="F190" s="61">
        <v>0.2</v>
      </c>
      <c r="G190" s="62">
        <v>960</v>
      </c>
      <c r="H190" s="63">
        <v>176</v>
      </c>
      <c r="I190" s="64">
        <f t="shared" si="8"/>
        <v>5.7489999999999997</v>
      </c>
      <c r="J190" s="63">
        <f t="shared" si="9"/>
        <v>202.36</v>
      </c>
      <c r="K190" s="63">
        <f t="shared" si="10"/>
        <v>47.74</v>
      </c>
      <c r="L190" s="63">
        <f t="shared" si="11"/>
        <v>250.10000000000002</v>
      </c>
    </row>
    <row r="191" spans="1:12" ht="66">
      <c r="A191" s="59">
        <v>184</v>
      </c>
      <c r="B191" s="60" t="s">
        <v>39</v>
      </c>
      <c r="C191" s="60" t="s">
        <v>47</v>
      </c>
      <c r="D191" s="60" t="s">
        <v>45</v>
      </c>
      <c r="E191" s="53" t="s">
        <v>206</v>
      </c>
      <c r="F191" s="61">
        <v>0.2</v>
      </c>
      <c r="G191" s="62">
        <v>960</v>
      </c>
      <c r="H191" s="63">
        <v>44</v>
      </c>
      <c r="I191" s="64">
        <f t="shared" si="8"/>
        <v>5.7489999999999997</v>
      </c>
      <c r="J191" s="63">
        <f t="shared" si="9"/>
        <v>50.59</v>
      </c>
      <c r="K191" s="63">
        <f t="shared" si="10"/>
        <v>11.93</v>
      </c>
      <c r="L191" s="63">
        <f t="shared" si="11"/>
        <v>62.52</v>
      </c>
    </row>
    <row r="192" spans="1:12" ht="66">
      <c r="A192" s="59">
        <v>185</v>
      </c>
      <c r="B192" s="60" t="s">
        <v>58</v>
      </c>
      <c r="C192" s="60" t="s">
        <v>79</v>
      </c>
      <c r="D192" s="60" t="s">
        <v>115</v>
      </c>
      <c r="E192" s="53" t="s">
        <v>207</v>
      </c>
      <c r="F192" s="61">
        <v>0.2</v>
      </c>
      <c r="G192" s="62">
        <v>1295</v>
      </c>
      <c r="H192" s="63">
        <v>11</v>
      </c>
      <c r="I192" s="64">
        <f t="shared" si="8"/>
        <v>7.7539999999999996</v>
      </c>
      <c r="J192" s="63">
        <f t="shared" si="9"/>
        <v>17.059999999999999</v>
      </c>
      <c r="K192" s="63">
        <f t="shared" si="10"/>
        <v>4.0199999999999996</v>
      </c>
      <c r="L192" s="63">
        <f t="shared" si="11"/>
        <v>21.08</v>
      </c>
    </row>
    <row r="193" spans="1:12" ht="52.8">
      <c r="A193" s="59">
        <v>186</v>
      </c>
      <c r="B193" s="60" t="s">
        <v>39</v>
      </c>
      <c r="C193" s="60" t="s">
        <v>95</v>
      </c>
      <c r="D193" s="60" t="s">
        <v>208</v>
      </c>
      <c r="E193" s="53" t="s">
        <v>209</v>
      </c>
      <c r="F193" s="61">
        <v>0.2</v>
      </c>
      <c r="G193" s="62">
        <v>2065</v>
      </c>
      <c r="H193" s="63">
        <v>24</v>
      </c>
      <c r="I193" s="64">
        <f t="shared" si="8"/>
        <v>12.365</v>
      </c>
      <c r="J193" s="63">
        <f t="shared" si="9"/>
        <v>59.35</v>
      </c>
      <c r="K193" s="63">
        <f t="shared" si="10"/>
        <v>14</v>
      </c>
      <c r="L193" s="63">
        <f t="shared" si="11"/>
        <v>73.349999999999994</v>
      </c>
    </row>
    <row r="194" spans="1:12" ht="66">
      <c r="A194" s="59">
        <v>187</v>
      </c>
      <c r="B194" s="60" t="s">
        <v>39</v>
      </c>
      <c r="C194" s="60" t="s">
        <v>54</v>
      </c>
      <c r="D194" s="60" t="s">
        <v>48</v>
      </c>
      <c r="E194" s="53" t="s">
        <v>210</v>
      </c>
      <c r="F194" s="61">
        <v>0.2</v>
      </c>
      <c r="G194" s="62">
        <v>1060</v>
      </c>
      <c r="H194" s="63">
        <v>112.3</v>
      </c>
      <c r="I194" s="64">
        <f t="shared" si="8"/>
        <v>6.3470000000000004</v>
      </c>
      <c r="J194" s="63">
        <f t="shared" si="9"/>
        <v>142.55000000000001</v>
      </c>
      <c r="K194" s="63">
        <f t="shared" si="10"/>
        <v>33.630000000000003</v>
      </c>
      <c r="L194" s="63">
        <f t="shared" si="11"/>
        <v>176.18</v>
      </c>
    </row>
    <row r="195" spans="1:12" ht="66">
      <c r="A195" s="59">
        <v>188</v>
      </c>
      <c r="B195" s="60" t="s">
        <v>39</v>
      </c>
      <c r="C195" s="60" t="s">
        <v>54</v>
      </c>
      <c r="D195" s="60" t="s">
        <v>52</v>
      </c>
      <c r="E195" s="53" t="s">
        <v>211</v>
      </c>
      <c r="F195" s="61">
        <v>0.2</v>
      </c>
      <c r="G195" s="62">
        <v>1205</v>
      </c>
      <c r="H195" s="63">
        <v>151.30000000000001</v>
      </c>
      <c r="I195" s="64">
        <f t="shared" si="8"/>
        <v>7.2160000000000002</v>
      </c>
      <c r="J195" s="63">
        <f t="shared" si="9"/>
        <v>218.36</v>
      </c>
      <c r="K195" s="63">
        <f t="shared" si="10"/>
        <v>51.51</v>
      </c>
      <c r="L195" s="63">
        <f t="shared" si="11"/>
        <v>269.87</v>
      </c>
    </row>
    <row r="196" spans="1:12" ht="92.4">
      <c r="A196" s="59">
        <v>189</v>
      </c>
      <c r="B196" s="60" t="s">
        <v>13</v>
      </c>
      <c r="C196" s="60" t="s">
        <v>102</v>
      </c>
      <c r="D196" s="60" t="s">
        <v>48</v>
      </c>
      <c r="E196" s="53" t="s">
        <v>212</v>
      </c>
      <c r="F196" s="61">
        <v>0.2</v>
      </c>
      <c r="G196" s="62">
        <v>1356</v>
      </c>
      <c r="H196" s="63">
        <v>165</v>
      </c>
      <c r="I196" s="64">
        <f t="shared" si="8"/>
        <v>8.1199999999999992</v>
      </c>
      <c r="J196" s="63">
        <f t="shared" si="9"/>
        <v>267.95999999999998</v>
      </c>
      <c r="K196" s="63">
        <f t="shared" si="10"/>
        <v>63.21</v>
      </c>
      <c r="L196" s="63">
        <f t="shared" si="11"/>
        <v>331.16999999999996</v>
      </c>
    </row>
    <row r="197" spans="1:12" ht="92.4">
      <c r="A197" s="59">
        <v>190</v>
      </c>
      <c r="B197" s="60" t="s">
        <v>13</v>
      </c>
      <c r="C197" s="60" t="s">
        <v>102</v>
      </c>
      <c r="D197" s="60" t="s">
        <v>48</v>
      </c>
      <c r="E197" s="53" t="s">
        <v>212</v>
      </c>
      <c r="F197" s="61">
        <v>0.5</v>
      </c>
      <c r="G197" s="62">
        <v>1356</v>
      </c>
      <c r="H197" s="63">
        <v>38</v>
      </c>
      <c r="I197" s="64">
        <f t="shared" si="8"/>
        <v>8.1199999999999992</v>
      </c>
      <c r="J197" s="63">
        <f t="shared" si="9"/>
        <v>154.28</v>
      </c>
      <c r="K197" s="63">
        <f t="shared" si="10"/>
        <v>36.39</v>
      </c>
      <c r="L197" s="63">
        <f t="shared" si="11"/>
        <v>190.67000000000002</v>
      </c>
    </row>
    <row r="198" spans="1:12" ht="66">
      <c r="A198" s="59">
        <v>191</v>
      </c>
      <c r="B198" s="60" t="s">
        <v>39</v>
      </c>
      <c r="C198" s="60" t="s">
        <v>40</v>
      </c>
      <c r="D198" s="60" t="s">
        <v>48</v>
      </c>
      <c r="E198" s="53" t="s">
        <v>213</v>
      </c>
      <c r="F198" s="61">
        <v>0.2</v>
      </c>
      <c r="G198" s="62">
        <v>1120</v>
      </c>
      <c r="H198" s="63">
        <v>123</v>
      </c>
      <c r="I198" s="64">
        <f t="shared" si="8"/>
        <v>6.7069999999999999</v>
      </c>
      <c r="J198" s="63">
        <f t="shared" si="9"/>
        <v>164.99</v>
      </c>
      <c r="K198" s="63">
        <f t="shared" si="10"/>
        <v>38.92</v>
      </c>
      <c r="L198" s="63">
        <f t="shared" si="11"/>
        <v>203.91000000000003</v>
      </c>
    </row>
    <row r="199" spans="1:12" ht="66">
      <c r="A199" s="59">
        <v>192</v>
      </c>
      <c r="B199" s="60" t="s">
        <v>39</v>
      </c>
      <c r="C199" s="60" t="s">
        <v>40</v>
      </c>
      <c r="D199" s="60" t="s">
        <v>48</v>
      </c>
      <c r="E199" s="53" t="s">
        <v>213</v>
      </c>
      <c r="F199" s="61">
        <v>0.5</v>
      </c>
      <c r="G199" s="62">
        <v>1120</v>
      </c>
      <c r="H199" s="63">
        <v>1</v>
      </c>
      <c r="I199" s="64">
        <f t="shared" si="8"/>
        <v>6.7069999999999999</v>
      </c>
      <c r="J199" s="63">
        <f t="shared" si="9"/>
        <v>3.35</v>
      </c>
      <c r="K199" s="63">
        <f t="shared" si="10"/>
        <v>0.79</v>
      </c>
      <c r="L199" s="63">
        <f t="shared" si="11"/>
        <v>4.1400000000000006</v>
      </c>
    </row>
    <row r="200" spans="1:12" ht="66">
      <c r="A200" s="59">
        <v>193</v>
      </c>
      <c r="B200" s="60" t="s">
        <v>39</v>
      </c>
      <c r="C200" s="60" t="s">
        <v>51</v>
      </c>
      <c r="D200" s="60" t="s">
        <v>45</v>
      </c>
      <c r="E200" s="53" t="s">
        <v>214</v>
      </c>
      <c r="F200" s="61">
        <v>0.2</v>
      </c>
      <c r="G200" s="62">
        <v>960</v>
      </c>
      <c r="H200" s="63">
        <v>52.45</v>
      </c>
      <c r="I200" s="64">
        <f t="shared" ref="I200:I263" si="12">ROUND(G200/167,3)</f>
        <v>5.7489999999999997</v>
      </c>
      <c r="J200" s="63">
        <f t="shared" ref="J200:J263" si="13">ROUND(I200*H200*F200,2)</f>
        <v>60.31</v>
      </c>
      <c r="K200" s="63">
        <f t="shared" ref="K200:K263" si="14">ROUND(J200*0.2359,2)</f>
        <v>14.23</v>
      </c>
      <c r="L200" s="63">
        <f t="shared" ref="L200:L263" si="15">J200+K200</f>
        <v>74.540000000000006</v>
      </c>
    </row>
    <row r="201" spans="1:12" ht="66">
      <c r="A201" s="59">
        <v>194</v>
      </c>
      <c r="B201" s="60" t="s">
        <v>39</v>
      </c>
      <c r="C201" s="60" t="s">
        <v>51</v>
      </c>
      <c r="D201" s="60" t="s">
        <v>45</v>
      </c>
      <c r="E201" s="53" t="s">
        <v>214</v>
      </c>
      <c r="F201" s="61">
        <v>0.5</v>
      </c>
      <c r="G201" s="62">
        <v>960</v>
      </c>
      <c r="H201" s="63">
        <v>2.15</v>
      </c>
      <c r="I201" s="64">
        <f t="shared" si="12"/>
        <v>5.7489999999999997</v>
      </c>
      <c r="J201" s="63">
        <f t="shared" si="13"/>
        <v>6.18</v>
      </c>
      <c r="K201" s="63">
        <f t="shared" si="14"/>
        <v>1.46</v>
      </c>
      <c r="L201" s="63">
        <f t="shared" si="15"/>
        <v>7.64</v>
      </c>
    </row>
    <row r="202" spans="1:12" ht="52.8">
      <c r="A202" s="59">
        <v>195</v>
      </c>
      <c r="B202" s="60" t="s">
        <v>39</v>
      </c>
      <c r="C202" s="60" t="s">
        <v>169</v>
      </c>
      <c r="D202" s="60" t="s">
        <v>170</v>
      </c>
      <c r="E202" s="53" t="s">
        <v>215</v>
      </c>
      <c r="F202" s="61">
        <v>0.2</v>
      </c>
      <c r="G202" s="62">
        <v>1620</v>
      </c>
      <c r="H202" s="63">
        <v>48</v>
      </c>
      <c r="I202" s="64">
        <f t="shared" si="12"/>
        <v>9.7010000000000005</v>
      </c>
      <c r="J202" s="63">
        <f t="shared" si="13"/>
        <v>93.13</v>
      </c>
      <c r="K202" s="63">
        <f t="shared" si="14"/>
        <v>21.97</v>
      </c>
      <c r="L202" s="63">
        <f t="shared" si="15"/>
        <v>115.1</v>
      </c>
    </row>
    <row r="203" spans="1:12" ht="66">
      <c r="A203" s="59">
        <v>196</v>
      </c>
      <c r="B203" s="60" t="s">
        <v>39</v>
      </c>
      <c r="C203" s="60" t="s">
        <v>51</v>
      </c>
      <c r="D203" s="60" t="s">
        <v>45</v>
      </c>
      <c r="E203" s="53" t="s">
        <v>216</v>
      </c>
      <c r="F203" s="61">
        <v>0.2</v>
      </c>
      <c r="G203" s="62">
        <v>960</v>
      </c>
      <c r="H203" s="63">
        <v>156.30000000000001</v>
      </c>
      <c r="I203" s="64">
        <f t="shared" si="12"/>
        <v>5.7489999999999997</v>
      </c>
      <c r="J203" s="63">
        <f t="shared" si="13"/>
        <v>179.71</v>
      </c>
      <c r="K203" s="63">
        <f t="shared" si="14"/>
        <v>42.39</v>
      </c>
      <c r="L203" s="63">
        <f t="shared" si="15"/>
        <v>222.10000000000002</v>
      </c>
    </row>
    <row r="204" spans="1:12" ht="66">
      <c r="A204" s="59">
        <v>197</v>
      </c>
      <c r="B204" s="60" t="s">
        <v>39</v>
      </c>
      <c r="C204" s="60" t="s">
        <v>51</v>
      </c>
      <c r="D204" s="60" t="s">
        <v>45</v>
      </c>
      <c r="E204" s="53" t="s">
        <v>216</v>
      </c>
      <c r="F204" s="61">
        <v>0.5</v>
      </c>
      <c r="G204" s="62">
        <v>960</v>
      </c>
      <c r="H204" s="63">
        <v>1</v>
      </c>
      <c r="I204" s="64">
        <f t="shared" si="12"/>
        <v>5.7489999999999997</v>
      </c>
      <c r="J204" s="63">
        <f t="shared" si="13"/>
        <v>2.87</v>
      </c>
      <c r="K204" s="63">
        <f t="shared" si="14"/>
        <v>0.68</v>
      </c>
      <c r="L204" s="63">
        <f t="shared" si="15"/>
        <v>3.5500000000000003</v>
      </c>
    </row>
    <row r="205" spans="1:12" ht="66">
      <c r="A205" s="59">
        <v>198</v>
      </c>
      <c r="B205" s="60" t="s">
        <v>39</v>
      </c>
      <c r="C205" s="60" t="s">
        <v>119</v>
      </c>
      <c r="D205" s="60" t="s">
        <v>115</v>
      </c>
      <c r="E205" s="53" t="s">
        <v>217</v>
      </c>
      <c r="F205" s="61">
        <v>0.2</v>
      </c>
      <c r="G205" s="62">
        <v>1325</v>
      </c>
      <c r="H205" s="63">
        <v>22.5</v>
      </c>
      <c r="I205" s="64">
        <f t="shared" si="12"/>
        <v>7.9340000000000002</v>
      </c>
      <c r="J205" s="63">
        <f t="shared" si="13"/>
        <v>35.700000000000003</v>
      </c>
      <c r="K205" s="63">
        <f t="shared" si="14"/>
        <v>8.42</v>
      </c>
      <c r="L205" s="63">
        <f t="shared" si="15"/>
        <v>44.120000000000005</v>
      </c>
    </row>
    <row r="206" spans="1:12" ht="52.8">
      <c r="A206" s="59">
        <v>199</v>
      </c>
      <c r="B206" s="60" t="s">
        <v>39</v>
      </c>
      <c r="C206" s="60" t="s">
        <v>95</v>
      </c>
      <c r="D206" s="60" t="s">
        <v>96</v>
      </c>
      <c r="E206" s="53" t="s">
        <v>218</v>
      </c>
      <c r="F206" s="61">
        <v>0.2</v>
      </c>
      <c r="G206" s="62">
        <v>1620</v>
      </c>
      <c r="H206" s="63">
        <v>48</v>
      </c>
      <c r="I206" s="64">
        <f t="shared" si="12"/>
        <v>9.7010000000000005</v>
      </c>
      <c r="J206" s="63">
        <f t="shared" si="13"/>
        <v>93.13</v>
      </c>
      <c r="K206" s="63">
        <f t="shared" si="14"/>
        <v>21.97</v>
      </c>
      <c r="L206" s="63">
        <f t="shared" si="15"/>
        <v>115.1</v>
      </c>
    </row>
    <row r="207" spans="1:12" ht="66">
      <c r="A207" s="59">
        <v>200</v>
      </c>
      <c r="B207" s="60" t="s">
        <v>39</v>
      </c>
      <c r="C207" s="60" t="s">
        <v>47</v>
      </c>
      <c r="D207" s="60" t="s">
        <v>62</v>
      </c>
      <c r="E207" s="53" t="s">
        <v>219</v>
      </c>
      <c r="F207" s="61">
        <v>0.2</v>
      </c>
      <c r="G207" s="62">
        <v>1155</v>
      </c>
      <c r="H207" s="63">
        <v>121</v>
      </c>
      <c r="I207" s="64">
        <f t="shared" si="12"/>
        <v>6.9160000000000004</v>
      </c>
      <c r="J207" s="63">
        <f t="shared" si="13"/>
        <v>167.37</v>
      </c>
      <c r="K207" s="63">
        <f t="shared" si="14"/>
        <v>39.479999999999997</v>
      </c>
      <c r="L207" s="63">
        <f t="shared" si="15"/>
        <v>206.85</v>
      </c>
    </row>
    <row r="208" spans="1:12" ht="66">
      <c r="A208" s="59">
        <v>201</v>
      </c>
      <c r="B208" s="60" t="s">
        <v>39</v>
      </c>
      <c r="C208" s="60" t="s">
        <v>47</v>
      </c>
      <c r="D208" s="60" t="s">
        <v>52</v>
      </c>
      <c r="E208" s="53" t="s">
        <v>220</v>
      </c>
      <c r="F208" s="61">
        <v>0.2</v>
      </c>
      <c r="G208" s="62">
        <v>1245</v>
      </c>
      <c r="H208" s="63">
        <v>151.5</v>
      </c>
      <c r="I208" s="64">
        <f t="shared" si="12"/>
        <v>7.4550000000000001</v>
      </c>
      <c r="J208" s="63">
        <f t="shared" si="13"/>
        <v>225.89</v>
      </c>
      <c r="K208" s="63">
        <f t="shared" si="14"/>
        <v>53.29</v>
      </c>
      <c r="L208" s="63">
        <f t="shared" si="15"/>
        <v>279.18</v>
      </c>
    </row>
    <row r="209" spans="1:12" ht="79.2">
      <c r="A209" s="59">
        <v>202</v>
      </c>
      <c r="B209" s="60" t="s">
        <v>13</v>
      </c>
      <c r="C209" s="60" t="s">
        <v>221</v>
      </c>
      <c r="D209" s="60" t="s">
        <v>222</v>
      </c>
      <c r="E209" s="53" t="s">
        <v>223</v>
      </c>
      <c r="F209" s="61">
        <v>0.2</v>
      </c>
      <c r="G209" s="62">
        <v>2390</v>
      </c>
      <c r="H209" s="63">
        <v>13</v>
      </c>
      <c r="I209" s="64">
        <f t="shared" si="12"/>
        <v>14.311</v>
      </c>
      <c r="J209" s="63">
        <f t="shared" si="13"/>
        <v>37.21</v>
      </c>
      <c r="K209" s="63">
        <f t="shared" si="14"/>
        <v>8.7799999999999994</v>
      </c>
      <c r="L209" s="63">
        <f t="shared" si="15"/>
        <v>45.99</v>
      </c>
    </row>
    <row r="210" spans="1:12" ht="52.8">
      <c r="A210" s="59">
        <v>203</v>
      </c>
      <c r="B210" s="60" t="s">
        <v>70</v>
      </c>
      <c r="C210" s="60" t="s">
        <v>113</v>
      </c>
      <c r="D210" s="60" t="s">
        <v>45</v>
      </c>
      <c r="E210" s="53" t="s">
        <v>224</v>
      </c>
      <c r="F210" s="61">
        <v>0.2</v>
      </c>
      <c r="G210" s="62">
        <v>960</v>
      </c>
      <c r="H210" s="63">
        <v>11</v>
      </c>
      <c r="I210" s="64">
        <f t="shared" si="12"/>
        <v>5.7489999999999997</v>
      </c>
      <c r="J210" s="63">
        <f t="shared" si="13"/>
        <v>12.65</v>
      </c>
      <c r="K210" s="63">
        <f t="shared" si="14"/>
        <v>2.98</v>
      </c>
      <c r="L210" s="63">
        <f t="shared" si="15"/>
        <v>15.63</v>
      </c>
    </row>
    <row r="211" spans="1:12" ht="92.4">
      <c r="A211" s="59">
        <v>204</v>
      </c>
      <c r="B211" s="60" t="s">
        <v>13</v>
      </c>
      <c r="C211" s="60" t="s">
        <v>225</v>
      </c>
      <c r="D211" s="60" t="s">
        <v>226</v>
      </c>
      <c r="E211" s="53" t="s">
        <v>227</v>
      </c>
      <c r="F211" s="61">
        <v>0.2</v>
      </c>
      <c r="G211" s="62">
        <v>2000</v>
      </c>
      <c r="H211" s="63">
        <v>9.5</v>
      </c>
      <c r="I211" s="64">
        <f t="shared" si="12"/>
        <v>11.976000000000001</v>
      </c>
      <c r="J211" s="63">
        <f t="shared" si="13"/>
        <v>22.75</v>
      </c>
      <c r="K211" s="63">
        <f t="shared" si="14"/>
        <v>5.37</v>
      </c>
      <c r="L211" s="63">
        <f t="shared" si="15"/>
        <v>28.12</v>
      </c>
    </row>
    <row r="212" spans="1:12" ht="92.4">
      <c r="A212" s="59">
        <v>205</v>
      </c>
      <c r="B212" s="60" t="s">
        <v>13</v>
      </c>
      <c r="C212" s="60" t="s">
        <v>225</v>
      </c>
      <c r="D212" s="60" t="s">
        <v>226</v>
      </c>
      <c r="E212" s="53" t="s">
        <v>227</v>
      </c>
      <c r="F212" s="61">
        <v>0.5</v>
      </c>
      <c r="G212" s="62">
        <v>2000</v>
      </c>
      <c r="H212" s="63">
        <v>2.5</v>
      </c>
      <c r="I212" s="64">
        <f t="shared" si="12"/>
        <v>11.976000000000001</v>
      </c>
      <c r="J212" s="63">
        <f t="shared" si="13"/>
        <v>14.97</v>
      </c>
      <c r="K212" s="63">
        <f t="shared" si="14"/>
        <v>3.53</v>
      </c>
      <c r="L212" s="63">
        <f t="shared" si="15"/>
        <v>18.5</v>
      </c>
    </row>
    <row r="213" spans="1:12" ht="79.2">
      <c r="A213" s="59">
        <v>206</v>
      </c>
      <c r="B213" s="60" t="s">
        <v>13</v>
      </c>
      <c r="C213" s="60" t="s">
        <v>228</v>
      </c>
      <c r="D213" s="60" t="s">
        <v>229</v>
      </c>
      <c r="E213" s="53" t="s">
        <v>230</v>
      </c>
      <c r="F213" s="61">
        <v>0.2</v>
      </c>
      <c r="G213" s="62">
        <v>1890</v>
      </c>
      <c r="H213" s="63">
        <v>3</v>
      </c>
      <c r="I213" s="64">
        <f t="shared" si="12"/>
        <v>11.317</v>
      </c>
      <c r="J213" s="63">
        <f t="shared" si="13"/>
        <v>6.79</v>
      </c>
      <c r="K213" s="63">
        <f t="shared" si="14"/>
        <v>1.6</v>
      </c>
      <c r="L213" s="63">
        <f t="shared" si="15"/>
        <v>8.39</v>
      </c>
    </row>
    <row r="214" spans="1:12" ht="66">
      <c r="A214" s="59">
        <v>207</v>
      </c>
      <c r="B214" s="60" t="s">
        <v>39</v>
      </c>
      <c r="C214" s="60" t="s">
        <v>47</v>
      </c>
      <c r="D214" s="60" t="s">
        <v>48</v>
      </c>
      <c r="E214" s="53" t="s">
        <v>231</v>
      </c>
      <c r="F214" s="61">
        <v>0.2</v>
      </c>
      <c r="G214" s="62">
        <v>1060</v>
      </c>
      <c r="H214" s="63">
        <v>157.5</v>
      </c>
      <c r="I214" s="64">
        <f t="shared" si="12"/>
        <v>6.3470000000000004</v>
      </c>
      <c r="J214" s="63">
        <f t="shared" si="13"/>
        <v>199.93</v>
      </c>
      <c r="K214" s="63">
        <f t="shared" si="14"/>
        <v>47.16</v>
      </c>
      <c r="L214" s="63">
        <f t="shared" si="15"/>
        <v>247.09</v>
      </c>
    </row>
    <row r="215" spans="1:12" ht="66">
      <c r="A215" s="59">
        <v>208</v>
      </c>
      <c r="B215" s="60" t="s">
        <v>39</v>
      </c>
      <c r="C215" s="60" t="s">
        <v>54</v>
      </c>
      <c r="D215" s="60" t="s">
        <v>45</v>
      </c>
      <c r="E215" s="53" t="s">
        <v>232</v>
      </c>
      <c r="F215" s="61">
        <v>0.2</v>
      </c>
      <c r="G215" s="62">
        <v>960</v>
      </c>
      <c r="H215" s="63">
        <v>165</v>
      </c>
      <c r="I215" s="64">
        <f t="shared" si="12"/>
        <v>5.7489999999999997</v>
      </c>
      <c r="J215" s="63">
        <f t="shared" si="13"/>
        <v>189.72</v>
      </c>
      <c r="K215" s="63">
        <f t="shared" si="14"/>
        <v>44.75</v>
      </c>
      <c r="L215" s="63">
        <f t="shared" si="15"/>
        <v>234.47</v>
      </c>
    </row>
    <row r="216" spans="1:12" ht="66">
      <c r="A216" s="59">
        <v>209</v>
      </c>
      <c r="B216" s="60" t="s">
        <v>39</v>
      </c>
      <c r="C216" s="60" t="s">
        <v>40</v>
      </c>
      <c r="D216" s="60" t="s">
        <v>62</v>
      </c>
      <c r="E216" s="53" t="s">
        <v>233</v>
      </c>
      <c r="F216" s="61">
        <v>0.2</v>
      </c>
      <c r="G216" s="62">
        <v>1175</v>
      </c>
      <c r="H216" s="63">
        <v>89</v>
      </c>
      <c r="I216" s="64">
        <f t="shared" si="12"/>
        <v>7.0359999999999996</v>
      </c>
      <c r="J216" s="63">
        <f t="shared" si="13"/>
        <v>125.24</v>
      </c>
      <c r="K216" s="63">
        <f t="shared" si="14"/>
        <v>29.54</v>
      </c>
      <c r="L216" s="63">
        <f t="shared" si="15"/>
        <v>154.78</v>
      </c>
    </row>
    <row r="217" spans="1:12" ht="66">
      <c r="A217" s="59">
        <v>210</v>
      </c>
      <c r="B217" s="60" t="s">
        <v>39</v>
      </c>
      <c r="C217" s="60" t="s">
        <v>40</v>
      </c>
      <c r="D217" s="60" t="s">
        <v>48</v>
      </c>
      <c r="E217" s="53" t="s">
        <v>234</v>
      </c>
      <c r="F217" s="61">
        <v>0.2</v>
      </c>
      <c r="G217" s="62">
        <v>1120</v>
      </c>
      <c r="H217" s="63">
        <v>149</v>
      </c>
      <c r="I217" s="64">
        <f t="shared" si="12"/>
        <v>6.7069999999999999</v>
      </c>
      <c r="J217" s="63">
        <f t="shared" si="13"/>
        <v>199.87</v>
      </c>
      <c r="K217" s="63">
        <f t="shared" si="14"/>
        <v>47.15</v>
      </c>
      <c r="L217" s="63">
        <f t="shared" si="15"/>
        <v>247.02</v>
      </c>
    </row>
    <row r="218" spans="1:12" ht="66">
      <c r="A218" s="59">
        <v>211</v>
      </c>
      <c r="B218" s="60" t="s">
        <v>39</v>
      </c>
      <c r="C218" s="60" t="s">
        <v>54</v>
      </c>
      <c r="D218" s="60" t="s">
        <v>52</v>
      </c>
      <c r="E218" s="53" t="s">
        <v>235</v>
      </c>
      <c r="F218" s="61">
        <v>0.2</v>
      </c>
      <c r="G218" s="62">
        <v>1265</v>
      </c>
      <c r="H218" s="63">
        <v>164</v>
      </c>
      <c r="I218" s="64">
        <f t="shared" si="12"/>
        <v>7.5750000000000002</v>
      </c>
      <c r="J218" s="63">
        <f t="shared" si="13"/>
        <v>248.46</v>
      </c>
      <c r="K218" s="63">
        <f t="shared" si="14"/>
        <v>58.61</v>
      </c>
      <c r="L218" s="63">
        <f t="shared" si="15"/>
        <v>307.07</v>
      </c>
    </row>
    <row r="219" spans="1:12" ht="66">
      <c r="A219" s="59">
        <v>212</v>
      </c>
      <c r="B219" s="60" t="s">
        <v>39</v>
      </c>
      <c r="C219" s="60" t="s">
        <v>54</v>
      </c>
      <c r="D219" s="60" t="s">
        <v>52</v>
      </c>
      <c r="E219" s="53" t="s">
        <v>235</v>
      </c>
      <c r="F219" s="61">
        <v>0.5</v>
      </c>
      <c r="G219" s="62">
        <v>1265</v>
      </c>
      <c r="H219" s="63">
        <v>1</v>
      </c>
      <c r="I219" s="64">
        <f t="shared" si="12"/>
        <v>7.5750000000000002</v>
      </c>
      <c r="J219" s="63">
        <f t="shared" si="13"/>
        <v>3.79</v>
      </c>
      <c r="K219" s="63">
        <f t="shared" si="14"/>
        <v>0.89</v>
      </c>
      <c r="L219" s="63">
        <f t="shared" si="15"/>
        <v>4.68</v>
      </c>
    </row>
    <row r="220" spans="1:12" ht="79.2">
      <c r="A220" s="59">
        <v>213</v>
      </c>
      <c r="B220" s="60" t="s">
        <v>13</v>
      </c>
      <c r="C220" s="60" t="s">
        <v>228</v>
      </c>
      <c r="D220" s="60" t="s">
        <v>236</v>
      </c>
      <c r="E220" s="53" t="s">
        <v>237</v>
      </c>
      <c r="F220" s="61">
        <v>0.2</v>
      </c>
      <c r="G220" s="62">
        <v>2160</v>
      </c>
      <c r="H220" s="63">
        <v>9</v>
      </c>
      <c r="I220" s="64">
        <f t="shared" si="12"/>
        <v>12.933999999999999</v>
      </c>
      <c r="J220" s="63">
        <f t="shared" si="13"/>
        <v>23.28</v>
      </c>
      <c r="K220" s="63">
        <f t="shared" si="14"/>
        <v>5.49</v>
      </c>
      <c r="L220" s="63">
        <f t="shared" si="15"/>
        <v>28.770000000000003</v>
      </c>
    </row>
    <row r="221" spans="1:12" ht="66">
      <c r="A221" s="59">
        <v>214</v>
      </c>
      <c r="B221" s="60" t="s">
        <v>39</v>
      </c>
      <c r="C221" s="60" t="s">
        <v>40</v>
      </c>
      <c r="D221" s="60" t="s">
        <v>48</v>
      </c>
      <c r="E221" s="53" t="s">
        <v>238</v>
      </c>
      <c r="F221" s="61">
        <v>0.2</v>
      </c>
      <c r="G221" s="62">
        <v>1060</v>
      </c>
      <c r="H221" s="63">
        <v>146</v>
      </c>
      <c r="I221" s="64">
        <f t="shared" si="12"/>
        <v>6.3470000000000004</v>
      </c>
      <c r="J221" s="63">
        <f t="shared" si="13"/>
        <v>185.33</v>
      </c>
      <c r="K221" s="63">
        <f t="shared" si="14"/>
        <v>43.72</v>
      </c>
      <c r="L221" s="63">
        <f t="shared" si="15"/>
        <v>229.05</v>
      </c>
    </row>
    <row r="222" spans="1:12" ht="66">
      <c r="A222" s="59">
        <v>215</v>
      </c>
      <c r="B222" s="60" t="s">
        <v>39</v>
      </c>
      <c r="C222" s="60" t="s">
        <v>54</v>
      </c>
      <c r="D222" s="60" t="s">
        <v>45</v>
      </c>
      <c r="E222" s="53" t="s">
        <v>239</v>
      </c>
      <c r="F222" s="61">
        <v>0.2</v>
      </c>
      <c r="G222" s="62">
        <v>960</v>
      </c>
      <c r="H222" s="63">
        <v>176</v>
      </c>
      <c r="I222" s="64">
        <f t="shared" si="12"/>
        <v>5.7489999999999997</v>
      </c>
      <c r="J222" s="63">
        <f t="shared" si="13"/>
        <v>202.36</v>
      </c>
      <c r="K222" s="63">
        <f t="shared" si="14"/>
        <v>47.74</v>
      </c>
      <c r="L222" s="63">
        <f t="shared" si="15"/>
        <v>250.10000000000002</v>
      </c>
    </row>
    <row r="223" spans="1:12" ht="66">
      <c r="A223" s="59">
        <v>216</v>
      </c>
      <c r="B223" s="60" t="s">
        <v>39</v>
      </c>
      <c r="C223" s="60" t="s">
        <v>54</v>
      </c>
      <c r="D223" s="60" t="s">
        <v>62</v>
      </c>
      <c r="E223" s="53" t="s">
        <v>240</v>
      </c>
      <c r="F223" s="61">
        <v>0.2</v>
      </c>
      <c r="G223" s="62">
        <v>1155</v>
      </c>
      <c r="H223" s="63">
        <v>132</v>
      </c>
      <c r="I223" s="64">
        <f t="shared" si="12"/>
        <v>6.9160000000000004</v>
      </c>
      <c r="J223" s="63">
        <f t="shared" si="13"/>
        <v>182.58</v>
      </c>
      <c r="K223" s="63">
        <f t="shared" si="14"/>
        <v>43.07</v>
      </c>
      <c r="L223" s="63">
        <f t="shared" si="15"/>
        <v>225.65</v>
      </c>
    </row>
    <row r="224" spans="1:12" ht="52.8">
      <c r="A224" s="59">
        <v>217</v>
      </c>
      <c r="B224" s="60" t="s">
        <v>39</v>
      </c>
      <c r="C224" s="60" t="s">
        <v>95</v>
      </c>
      <c r="D224" s="60" t="s">
        <v>96</v>
      </c>
      <c r="E224" s="53" t="s">
        <v>241</v>
      </c>
      <c r="F224" s="61">
        <v>0.2</v>
      </c>
      <c r="G224" s="62">
        <v>1620</v>
      </c>
      <c r="H224" s="63">
        <v>24</v>
      </c>
      <c r="I224" s="64">
        <f t="shared" si="12"/>
        <v>9.7010000000000005</v>
      </c>
      <c r="J224" s="63">
        <f t="shared" si="13"/>
        <v>46.56</v>
      </c>
      <c r="K224" s="63">
        <f t="shared" si="14"/>
        <v>10.98</v>
      </c>
      <c r="L224" s="63">
        <f t="shared" si="15"/>
        <v>57.540000000000006</v>
      </c>
    </row>
    <row r="225" spans="1:12" ht="52.8">
      <c r="A225" s="59">
        <v>218</v>
      </c>
      <c r="B225" s="60" t="s">
        <v>39</v>
      </c>
      <c r="C225" s="60" t="s">
        <v>169</v>
      </c>
      <c r="D225" s="60" t="s">
        <v>170</v>
      </c>
      <c r="E225" s="53" t="s">
        <v>242</v>
      </c>
      <c r="F225" s="61">
        <v>0.2</v>
      </c>
      <c r="G225" s="62">
        <v>1600</v>
      </c>
      <c r="H225" s="63">
        <v>36</v>
      </c>
      <c r="I225" s="64">
        <f t="shared" si="12"/>
        <v>9.5809999999999995</v>
      </c>
      <c r="J225" s="63">
        <f t="shared" si="13"/>
        <v>68.98</v>
      </c>
      <c r="K225" s="63">
        <f t="shared" si="14"/>
        <v>16.27</v>
      </c>
      <c r="L225" s="63">
        <f t="shared" si="15"/>
        <v>85.25</v>
      </c>
    </row>
    <row r="226" spans="1:12" ht="66">
      <c r="A226" s="59">
        <v>219</v>
      </c>
      <c r="B226" s="60" t="s">
        <v>39</v>
      </c>
      <c r="C226" s="60" t="s">
        <v>47</v>
      </c>
      <c r="D226" s="60" t="s">
        <v>48</v>
      </c>
      <c r="E226" s="53" t="s">
        <v>243</v>
      </c>
      <c r="F226" s="61">
        <v>0.2</v>
      </c>
      <c r="G226" s="62">
        <v>1080</v>
      </c>
      <c r="H226" s="63">
        <v>99</v>
      </c>
      <c r="I226" s="64">
        <f t="shared" si="12"/>
        <v>6.4669999999999996</v>
      </c>
      <c r="J226" s="63">
        <f t="shared" si="13"/>
        <v>128.05000000000001</v>
      </c>
      <c r="K226" s="63">
        <f t="shared" si="14"/>
        <v>30.21</v>
      </c>
      <c r="L226" s="63">
        <f t="shared" si="15"/>
        <v>158.26000000000002</v>
      </c>
    </row>
    <row r="227" spans="1:12" ht="66">
      <c r="A227" s="59">
        <v>220</v>
      </c>
      <c r="B227" s="60" t="s">
        <v>39</v>
      </c>
      <c r="C227" s="60" t="s">
        <v>54</v>
      </c>
      <c r="D227" s="60" t="s">
        <v>127</v>
      </c>
      <c r="E227" s="53" t="s">
        <v>244</v>
      </c>
      <c r="F227" s="61">
        <v>0.2</v>
      </c>
      <c r="G227" s="62">
        <v>1570</v>
      </c>
      <c r="H227" s="63">
        <v>153</v>
      </c>
      <c r="I227" s="64">
        <f t="shared" si="12"/>
        <v>9.4009999999999998</v>
      </c>
      <c r="J227" s="63">
        <f t="shared" si="13"/>
        <v>287.67</v>
      </c>
      <c r="K227" s="63">
        <f t="shared" si="14"/>
        <v>67.86</v>
      </c>
      <c r="L227" s="63">
        <f t="shared" si="15"/>
        <v>355.53000000000003</v>
      </c>
    </row>
    <row r="228" spans="1:12" ht="52.8">
      <c r="A228" s="59">
        <v>221</v>
      </c>
      <c r="B228" s="60" t="s">
        <v>13</v>
      </c>
      <c r="C228" s="60" t="s">
        <v>245</v>
      </c>
      <c r="D228" s="60" t="s">
        <v>246</v>
      </c>
      <c r="E228" s="53" t="s">
        <v>247</v>
      </c>
      <c r="F228" s="61">
        <v>0.2</v>
      </c>
      <c r="G228" s="62">
        <v>2732</v>
      </c>
      <c r="H228" s="63">
        <v>9</v>
      </c>
      <c r="I228" s="64">
        <f t="shared" si="12"/>
        <v>16.359000000000002</v>
      </c>
      <c r="J228" s="63">
        <f t="shared" si="13"/>
        <v>29.45</v>
      </c>
      <c r="K228" s="63">
        <f t="shared" si="14"/>
        <v>6.95</v>
      </c>
      <c r="L228" s="63">
        <f t="shared" si="15"/>
        <v>36.4</v>
      </c>
    </row>
    <row r="229" spans="1:12" ht="66">
      <c r="A229" s="59">
        <v>222</v>
      </c>
      <c r="B229" s="60" t="s">
        <v>39</v>
      </c>
      <c r="C229" s="60" t="s">
        <v>54</v>
      </c>
      <c r="D229" s="60" t="s">
        <v>115</v>
      </c>
      <c r="E229" s="53" t="s">
        <v>248</v>
      </c>
      <c r="F229" s="61">
        <v>0.2</v>
      </c>
      <c r="G229" s="62">
        <v>1295</v>
      </c>
      <c r="H229" s="63">
        <v>80</v>
      </c>
      <c r="I229" s="64">
        <f t="shared" si="12"/>
        <v>7.7539999999999996</v>
      </c>
      <c r="J229" s="63">
        <f t="shared" si="13"/>
        <v>124.06</v>
      </c>
      <c r="K229" s="63">
        <f t="shared" si="14"/>
        <v>29.27</v>
      </c>
      <c r="L229" s="63">
        <f t="shared" si="15"/>
        <v>153.33000000000001</v>
      </c>
    </row>
    <row r="230" spans="1:12" ht="66">
      <c r="A230" s="59">
        <v>223</v>
      </c>
      <c r="B230" s="60" t="s">
        <v>70</v>
      </c>
      <c r="C230" s="60" t="s">
        <v>142</v>
      </c>
      <c r="D230" s="60" t="s">
        <v>52</v>
      </c>
      <c r="E230" s="53" t="s">
        <v>249</v>
      </c>
      <c r="F230" s="61">
        <v>0.2</v>
      </c>
      <c r="G230" s="62">
        <v>1270</v>
      </c>
      <c r="H230" s="63">
        <v>70</v>
      </c>
      <c r="I230" s="64">
        <f t="shared" si="12"/>
        <v>7.6050000000000004</v>
      </c>
      <c r="J230" s="63">
        <f t="shared" si="13"/>
        <v>106.47</v>
      </c>
      <c r="K230" s="63">
        <f t="shared" si="14"/>
        <v>25.12</v>
      </c>
      <c r="L230" s="63">
        <f t="shared" si="15"/>
        <v>131.59</v>
      </c>
    </row>
    <row r="231" spans="1:12" ht="66">
      <c r="A231" s="59">
        <v>224</v>
      </c>
      <c r="B231" s="60" t="s">
        <v>39</v>
      </c>
      <c r="C231" s="60" t="s">
        <v>47</v>
      </c>
      <c r="D231" s="60" t="s">
        <v>45</v>
      </c>
      <c r="E231" s="53" t="s">
        <v>250</v>
      </c>
      <c r="F231" s="61">
        <v>0.2</v>
      </c>
      <c r="G231" s="62">
        <v>960</v>
      </c>
      <c r="H231" s="63">
        <v>154</v>
      </c>
      <c r="I231" s="64">
        <f t="shared" si="12"/>
        <v>5.7489999999999997</v>
      </c>
      <c r="J231" s="63">
        <f t="shared" si="13"/>
        <v>177.07</v>
      </c>
      <c r="K231" s="63">
        <f t="shared" si="14"/>
        <v>41.77</v>
      </c>
      <c r="L231" s="63">
        <f t="shared" si="15"/>
        <v>218.84</v>
      </c>
    </row>
    <row r="232" spans="1:12" ht="66">
      <c r="A232" s="59">
        <v>225</v>
      </c>
      <c r="B232" s="60" t="s">
        <v>43</v>
      </c>
      <c r="C232" s="60" t="s">
        <v>44</v>
      </c>
      <c r="D232" s="60" t="s">
        <v>45</v>
      </c>
      <c r="E232" s="53" t="s">
        <v>251</v>
      </c>
      <c r="F232" s="61">
        <v>0.2</v>
      </c>
      <c r="G232" s="62">
        <v>1040</v>
      </c>
      <c r="H232" s="63">
        <v>10</v>
      </c>
      <c r="I232" s="64">
        <f t="shared" si="12"/>
        <v>6.2279999999999998</v>
      </c>
      <c r="J232" s="63">
        <f t="shared" si="13"/>
        <v>12.46</v>
      </c>
      <c r="K232" s="63">
        <f t="shared" si="14"/>
        <v>2.94</v>
      </c>
      <c r="L232" s="63">
        <f t="shared" si="15"/>
        <v>15.4</v>
      </c>
    </row>
    <row r="233" spans="1:12" ht="66">
      <c r="A233" s="59">
        <v>226</v>
      </c>
      <c r="B233" s="60" t="s">
        <v>39</v>
      </c>
      <c r="C233" s="60" t="s">
        <v>47</v>
      </c>
      <c r="D233" s="60" t="s">
        <v>48</v>
      </c>
      <c r="E233" s="53" t="s">
        <v>252</v>
      </c>
      <c r="F233" s="61">
        <v>0.2</v>
      </c>
      <c r="G233" s="62">
        <v>1120</v>
      </c>
      <c r="H233" s="63">
        <v>152.5</v>
      </c>
      <c r="I233" s="64">
        <f t="shared" si="12"/>
        <v>6.7069999999999999</v>
      </c>
      <c r="J233" s="63">
        <f t="shared" si="13"/>
        <v>204.56</v>
      </c>
      <c r="K233" s="63">
        <f t="shared" si="14"/>
        <v>48.26</v>
      </c>
      <c r="L233" s="63">
        <f t="shared" si="15"/>
        <v>252.82</v>
      </c>
    </row>
    <row r="234" spans="1:12" ht="52.8">
      <c r="A234" s="59">
        <v>227</v>
      </c>
      <c r="B234" s="60" t="s">
        <v>39</v>
      </c>
      <c r="C234" s="60" t="s">
        <v>95</v>
      </c>
      <c r="D234" s="60" t="s">
        <v>60</v>
      </c>
      <c r="E234" s="53" t="s">
        <v>253</v>
      </c>
      <c r="F234" s="61">
        <v>0.2</v>
      </c>
      <c r="G234" s="62">
        <v>1380</v>
      </c>
      <c r="H234" s="63">
        <v>36</v>
      </c>
      <c r="I234" s="64">
        <f t="shared" si="12"/>
        <v>8.2629999999999999</v>
      </c>
      <c r="J234" s="63">
        <f t="shared" si="13"/>
        <v>59.49</v>
      </c>
      <c r="K234" s="63">
        <f t="shared" si="14"/>
        <v>14.03</v>
      </c>
      <c r="L234" s="63">
        <f t="shared" si="15"/>
        <v>73.52</v>
      </c>
    </row>
    <row r="235" spans="1:12" ht="66">
      <c r="A235" s="59">
        <v>228</v>
      </c>
      <c r="B235" s="60" t="s">
        <v>39</v>
      </c>
      <c r="C235" s="60" t="s">
        <v>51</v>
      </c>
      <c r="D235" s="60" t="s">
        <v>45</v>
      </c>
      <c r="E235" s="53" t="s">
        <v>254</v>
      </c>
      <c r="F235" s="61">
        <v>0.2</v>
      </c>
      <c r="G235" s="62">
        <v>960</v>
      </c>
      <c r="H235" s="63">
        <v>164.3</v>
      </c>
      <c r="I235" s="64">
        <f t="shared" si="12"/>
        <v>5.7489999999999997</v>
      </c>
      <c r="J235" s="63">
        <f t="shared" si="13"/>
        <v>188.91</v>
      </c>
      <c r="K235" s="63">
        <f t="shared" si="14"/>
        <v>44.56</v>
      </c>
      <c r="L235" s="63">
        <f t="shared" si="15"/>
        <v>233.47</v>
      </c>
    </row>
    <row r="236" spans="1:12" ht="66">
      <c r="A236" s="59">
        <v>229</v>
      </c>
      <c r="B236" s="60" t="s">
        <v>39</v>
      </c>
      <c r="C236" s="60" t="s">
        <v>51</v>
      </c>
      <c r="D236" s="60" t="s">
        <v>45</v>
      </c>
      <c r="E236" s="53" t="s">
        <v>254</v>
      </c>
      <c r="F236" s="61">
        <v>0.5</v>
      </c>
      <c r="G236" s="62">
        <v>960</v>
      </c>
      <c r="H236" s="63">
        <v>0.3</v>
      </c>
      <c r="I236" s="64">
        <f t="shared" si="12"/>
        <v>5.7489999999999997</v>
      </c>
      <c r="J236" s="63">
        <f t="shared" si="13"/>
        <v>0.86</v>
      </c>
      <c r="K236" s="63">
        <f t="shared" si="14"/>
        <v>0.2</v>
      </c>
      <c r="L236" s="63">
        <f t="shared" si="15"/>
        <v>1.06</v>
      </c>
    </row>
    <row r="237" spans="1:12" ht="66">
      <c r="A237" s="59">
        <v>230</v>
      </c>
      <c r="B237" s="60" t="s">
        <v>39</v>
      </c>
      <c r="C237" s="60" t="s">
        <v>47</v>
      </c>
      <c r="D237" s="60" t="s">
        <v>45</v>
      </c>
      <c r="E237" s="53" t="s">
        <v>255</v>
      </c>
      <c r="F237" s="61">
        <v>0.2</v>
      </c>
      <c r="G237" s="62">
        <v>960</v>
      </c>
      <c r="H237" s="63">
        <v>8</v>
      </c>
      <c r="I237" s="64">
        <f t="shared" si="12"/>
        <v>5.7489999999999997</v>
      </c>
      <c r="J237" s="63">
        <f t="shared" si="13"/>
        <v>9.1999999999999993</v>
      </c>
      <c r="K237" s="63">
        <f t="shared" si="14"/>
        <v>2.17</v>
      </c>
      <c r="L237" s="63">
        <f t="shared" si="15"/>
        <v>11.37</v>
      </c>
    </row>
    <row r="238" spans="1:12" ht="66">
      <c r="A238" s="59">
        <v>231</v>
      </c>
      <c r="B238" s="60" t="s">
        <v>39</v>
      </c>
      <c r="C238" s="60" t="s">
        <v>51</v>
      </c>
      <c r="D238" s="60" t="s">
        <v>45</v>
      </c>
      <c r="E238" s="53" t="s">
        <v>256</v>
      </c>
      <c r="F238" s="61">
        <v>0.2</v>
      </c>
      <c r="G238" s="62">
        <v>960</v>
      </c>
      <c r="H238" s="63">
        <v>149.15</v>
      </c>
      <c r="I238" s="64">
        <f t="shared" si="12"/>
        <v>5.7489999999999997</v>
      </c>
      <c r="J238" s="63">
        <f t="shared" si="13"/>
        <v>171.49</v>
      </c>
      <c r="K238" s="63">
        <f t="shared" si="14"/>
        <v>40.450000000000003</v>
      </c>
      <c r="L238" s="63">
        <f t="shared" si="15"/>
        <v>211.94</v>
      </c>
    </row>
    <row r="239" spans="1:12" ht="66">
      <c r="A239" s="59">
        <v>232</v>
      </c>
      <c r="B239" s="60" t="s">
        <v>39</v>
      </c>
      <c r="C239" s="60" t="s">
        <v>51</v>
      </c>
      <c r="D239" s="60" t="s">
        <v>45</v>
      </c>
      <c r="E239" s="53" t="s">
        <v>256</v>
      </c>
      <c r="F239" s="61">
        <v>0.5</v>
      </c>
      <c r="G239" s="62">
        <v>960</v>
      </c>
      <c r="H239" s="63">
        <v>1.1499999999999999</v>
      </c>
      <c r="I239" s="64">
        <f t="shared" si="12"/>
        <v>5.7489999999999997</v>
      </c>
      <c r="J239" s="63">
        <f t="shared" si="13"/>
        <v>3.31</v>
      </c>
      <c r="K239" s="63">
        <f t="shared" si="14"/>
        <v>0.78</v>
      </c>
      <c r="L239" s="63">
        <f t="shared" si="15"/>
        <v>4.09</v>
      </c>
    </row>
    <row r="240" spans="1:12" ht="66">
      <c r="A240" s="59">
        <v>233</v>
      </c>
      <c r="B240" s="60" t="s">
        <v>39</v>
      </c>
      <c r="C240" s="60" t="s">
        <v>54</v>
      </c>
      <c r="D240" s="60" t="s">
        <v>48</v>
      </c>
      <c r="E240" s="53" t="s">
        <v>257</v>
      </c>
      <c r="F240" s="61">
        <v>0.2</v>
      </c>
      <c r="G240" s="62">
        <v>1040</v>
      </c>
      <c r="H240" s="63">
        <v>57.3</v>
      </c>
      <c r="I240" s="64">
        <f t="shared" si="12"/>
        <v>6.2279999999999998</v>
      </c>
      <c r="J240" s="63">
        <f t="shared" si="13"/>
        <v>71.37</v>
      </c>
      <c r="K240" s="63">
        <f t="shared" si="14"/>
        <v>16.84</v>
      </c>
      <c r="L240" s="63">
        <f t="shared" si="15"/>
        <v>88.210000000000008</v>
      </c>
    </row>
    <row r="241" spans="1:12" ht="66">
      <c r="A241" s="59">
        <v>234</v>
      </c>
      <c r="B241" s="60" t="s">
        <v>39</v>
      </c>
      <c r="C241" s="60" t="s">
        <v>40</v>
      </c>
      <c r="D241" s="60" t="s">
        <v>48</v>
      </c>
      <c r="E241" s="53" t="s">
        <v>258</v>
      </c>
      <c r="F241" s="61">
        <v>0.2</v>
      </c>
      <c r="G241" s="62">
        <v>1080</v>
      </c>
      <c r="H241" s="63">
        <v>118</v>
      </c>
      <c r="I241" s="64">
        <f t="shared" si="12"/>
        <v>6.4669999999999996</v>
      </c>
      <c r="J241" s="63">
        <f t="shared" si="13"/>
        <v>152.62</v>
      </c>
      <c r="K241" s="63">
        <f t="shared" si="14"/>
        <v>36</v>
      </c>
      <c r="L241" s="63">
        <f t="shared" si="15"/>
        <v>188.62</v>
      </c>
    </row>
    <row r="242" spans="1:12" ht="66">
      <c r="A242" s="59">
        <v>235</v>
      </c>
      <c r="B242" s="60" t="s">
        <v>70</v>
      </c>
      <c r="C242" s="60" t="s">
        <v>142</v>
      </c>
      <c r="D242" s="60" t="s">
        <v>48</v>
      </c>
      <c r="E242" s="53" t="s">
        <v>259</v>
      </c>
      <c r="F242" s="61">
        <v>0.2</v>
      </c>
      <c r="G242" s="62">
        <v>1080</v>
      </c>
      <c r="H242" s="63">
        <v>99</v>
      </c>
      <c r="I242" s="64">
        <f t="shared" si="12"/>
        <v>6.4669999999999996</v>
      </c>
      <c r="J242" s="63">
        <f t="shared" si="13"/>
        <v>128.05000000000001</v>
      </c>
      <c r="K242" s="63">
        <f t="shared" si="14"/>
        <v>30.21</v>
      </c>
      <c r="L242" s="63">
        <f t="shared" si="15"/>
        <v>158.26000000000002</v>
      </c>
    </row>
    <row r="243" spans="1:12" ht="66">
      <c r="A243" s="59">
        <v>236</v>
      </c>
      <c r="B243" s="60" t="s">
        <v>58</v>
      </c>
      <c r="C243" s="60" t="s">
        <v>79</v>
      </c>
      <c r="D243" s="60" t="s">
        <v>115</v>
      </c>
      <c r="E243" s="53" t="s">
        <v>260</v>
      </c>
      <c r="F243" s="61">
        <v>0.2</v>
      </c>
      <c r="G243" s="62">
        <v>1335</v>
      </c>
      <c r="H243" s="63">
        <v>70</v>
      </c>
      <c r="I243" s="64">
        <f t="shared" si="12"/>
        <v>7.9939999999999998</v>
      </c>
      <c r="J243" s="63">
        <f t="shared" si="13"/>
        <v>111.92</v>
      </c>
      <c r="K243" s="63">
        <f t="shared" si="14"/>
        <v>26.4</v>
      </c>
      <c r="L243" s="63">
        <f t="shared" si="15"/>
        <v>138.32</v>
      </c>
    </row>
    <row r="244" spans="1:12" ht="92.4">
      <c r="A244" s="59">
        <v>237</v>
      </c>
      <c r="B244" s="60" t="s">
        <v>13</v>
      </c>
      <c r="C244" s="60" t="s">
        <v>102</v>
      </c>
      <c r="D244" s="60" t="s">
        <v>48</v>
      </c>
      <c r="E244" s="53" t="s">
        <v>261</v>
      </c>
      <c r="F244" s="61">
        <v>0.2</v>
      </c>
      <c r="G244" s="62">
        <v>1490</v>
      </c>
      <c r="H244" s="63">
        <v>187.5</v>
      </c>
      <c r="I244" s="64">
        <f t="shared" si="12"/>
        <v>8.9220000000000006</v>
      </c>
      <c r="J244" s="63">
        <f t="shared" si="13"/>
        <v>334.58</v>
      </c>
      <c r="K244" s="63">
        <f t="shared" si="14"/>
        <v>78.930000000000007</v>
      </c>
      <c r="L244" s="63">
        <f t="shared" si="15"/>
        <v>413.51</v>
      </c>
    </row>
    <row r="245" spans="1:12" ht="92.4">
      <c r="A245" s="59">
        <v>238</v>
      </c>
      <c r="B245" s="60" t="s">
        <v>13</v>
      </c>
      <c r="C245" s="60" t="s">
        <v>102</v>
      </c>
      <c r="D245" s="60" t="s">
        <v>48</v>
      </c>
      <c r="E245" s="53" t="s">
        <v>261</v>
      </c>
      <c r="F245" s="61">
        <v>0.5</v>
      </c>
      <c r="G245" s="62">
        <v>1490</v>
      </c>
      <c r="H245" s="63">
        <v>36.5</v>
      </c>
      <c r="I245" s="64">
        <f t="shared" si="12"/>
        <v>8.9220000000000006</v>
      </c>
      <c r="J245" s="63">
        <f t="shared" si="13"/>
        <v>162.83000000000001</v>
      </c>
      <c r="K245" s="63">
        <f t="shared" si="14"/>
        <v>38.409999999999997</v>
      </c>
      <c r="L245" s="63">
        <f t="shared" si="15"/>
        <v>201.24</v>
      </c>
    </row>
    <row r="246" spans="1:12" ht="66">
      <c r="A246" s="59">
        <v>239</v>
      </c>
      <c r="B246" s="60" t="s">
        <v>39</v>
      </c>
      <c r="C246" s="60" t="s">
        <v>51</v>
      </c>
      <c r="D246" s="60" t="s">
        <v>48</v>
      </c>
      <c r="E246" s="53" t="s">
        <v>262</v>
      </c>
      <c r="F246" s="61">
        <v>0.2</v>
      </c>
      <c r="G246" s="62">
        <v>1080</v>
      </c>
      <c r="H246" s="63">
        <v>170</v>
      </c>
      <c r="I246" s="64">
        <f t="shared" si="12"/>
        <v>6.4669999999999996</v>
      </c>
      <c r="J246" s="63">
        <f t="shared" si="13"/>
        <v>219.88</v>
      </c>
      <c r="K246" s="63">
        <f t="shared" si="14"/>
        <v>51.87</v>
      </c>
      <c r="L246" s="63">
        <f t="shared" si="15"/>
        <v>271.75</v>
      </c>
    </row>
    <row r="247" spans="1:12" ht="66">
      <c r="A247" s="59">
        <v>240</v>
      </c>
      <c r="B247" s="60" t="s">
        <v>39</v>
      </c>
      <c r="C247" s="60" t="s">
        <v>51</v>
      </c>
      <c r="D247" s="60" t="s">
        <v>48</v>
      </c>
      <c r="E247" s="53" t="s">
        <v>262</v>
      </c>
      <c r="F247" s="61">
        <v>0.5</v>
      </c>
      <c r="G247" s="62">
        <v>1080</v>
      </c>
      <c r="H247" s="63">
        <v>7</v>
      </c>
      <c r="I247" s="64">
        <f t="shared" si="12"/>
        <v>6.4669999999999996</v>
      </c>
      <c r="J247" s="63">
        <f t="shared" si="13"/>
        <v>22.63</v>
      </c>
      <c r="K247" s="63">
        <f t="shared" si="14"/>
        <v>5.34</v>
      </c>
      <c r="L247" s="63">
        <f t="shared" si="15"/>
        <v>27.97</v>
      </c>
    </row>
    <row r="248" spans="1:12" ht="66">
      <c r="A248" s="59">
        <v>241</v>
      </c>
      <c r="B248" s="60" t="s">
        <v>39</v>
      </c>
      <c r="C248" s="60" t="s">
        <v>54</v>
      </c>
      <c r="D248" s="60" t="s">
        <v>48</v>
      </c>
      <c r="E248" s="53" t="s">
        <v>263</v>
      </c>
      <c r="F248" s="61">
        <v>0.2</v>
      </c>
      <c r="G248" s="62">
        <v>1120</v>
      </c>
      <c r="H248" s="63">
        <v>33</v>
      </c>
      <c r="I248" s="64">
        <f t="shared" si="12"/>
        <v>6.7069999999999999</v>
      </c>
      <c r="J248" s="63">
        <f t="shared" si="13"/>
        <v>44.27</v>
      </c>
      <c r="K248" s="63">
        <f t="shared" si="14"/>
        <v>10.44</v>
      </c>
      <c r="L248" s="63">
        <f t="shared" si="15"/>
        <v>54.71</v>
      </c>
    </row>
    <row r="249" spans="1:12" ht="66">
      <c r="A249" s="59">
        <v>242</v>
      </c>
      <c r="B249" s="60" t="s">
        <v>39</v>
      </c>
      <c r="C249" s="60" t="s">
        <v>40</v>
      </c>
      <c r="D249" s="60" t="s">
        <v>48</v>
      </c>
      <c r="E249" s="53" t="s">
        <v>264</v>
      </c>
      <c r="F249" s="61">
        <v>0.2</v>
      </c>
      <c r="G249" s="62">
        <v>1060</v>
      </c>
      <c r="H249" s="63">
        <v>173</v>
      </c>
      <c r="I249" s="64">
        <f t="shared" si="12"/>
        <v>6.3470000000000004</v>
      </c>
      <c r="J249" s="63">
        <f t="shared" si="13"/>
        <v>219.61</v>
      </c>
      <c r="K249" s="63">
        <f t="shared" si="14"/>
        <v>51.81</v>
      </c>
      <c r="L249" s="63">
        <f t="shared" si="15"/>
        <v>271.42</v>
      </c>
    </row>
    <row r="250" spans="1:12" ht="66">
      <c r="A250" s="59">
        <v>243</v>
      </c>
      <c r="B250" s="60" t="s">
        <v>39</v>
      </c>
      <c r="C250" s="60" t="s">
        <v>51</v>
      </c>
      <c r="D250" s="60" t="s">
        <v>48</v>
      </c>
      <c r="E250" s="53" t="s">
        <v>265</v>
      </c>
      <c r="F250" s="61">
        <v>0.2</v>
      </c>
      <c r="G250" s="62">
        <v>1060</v>
      </c>
      <c r="H250" s="63">
        <v>103.3</v>
      </c>
      <c r="I250" s="64">
        <f t="shared" si="12"/>
        <v>6.3470000000000004</v>
      </c>
      <c r="J250" s="63">
        <f t="shared" si="13"/>
        <v>131.13</v>
      </c>
      <c r="K250" s="63">
        <f t="shared" si="14"/>
        <v>30.93</v>
      </c>
      <c r="L250" s="63">
        <f t="shared" si="15"/>
        <v>162.06</v>
      </c>
    </row>
    <row r="251" spans="1:12" ht="66">
      <c r="A251" s="59">
        <v>244</v>
      </c>
      <c r="B251" s="60" t="s">
        <v>39</v>
      </c>
      <c r="C251" s="60" t="s">
        <v>47</v>
      </c>
      <c r="D251" s="60" t="s">
        <v>41</v>
      </c>
      <c r="E251" s="53" t="s">
        <v>266</v>
      </c>
      <c r="F251" s="61">
        <v>0.2</v>
      </c>
      <c r="G251" s="62">
        <v>1720</v>
      </c>
      <c r="H251" s="63">
        <v>170.5</v>
      </c>
      <c r="I251" s="64">
        <f t="shared" si="12"/>
        <v>10.298999999999999</v>
      </c>
      <c r="J251" s="63">
        <f t="shared" si="13"/>
        <v>351.2</v>
      </c>
      <c r="K251" s="63">
        <f t="shared" si="14"/>
        <v>82.85</v>
      </c>
      <c r="L251" s="63">
        <f t="shared" si="15"/>
        <v>434.04999999999995</v>
      </c>
    </row>
    <row r="252" spans="1:12" ht="66">
      <c r="A252" s="59">
        <v>245</v>
      </c>
      <c r="B252" s="60" t="s">
        <v>39</v>
      </c>
      <c r="C252" s="60" t="s">
        <v>40</v>
      </c>
      <c r="D252" s="60" t="s">
        <v>48</v>
      </c>
      <c r="E252" s="53" t="s">
        <v>267</v>
      </c>
      <c r="F252" s="61">
        <v>0.2</v>
      </c>
      <c r="G252" s="62">
        <v>1120</v>
      </c>
      <c r="H252" s="63">
        <v>146</v>
      </c>
      <c r="I252" s="64">
        <f t="shared" si="12"/>
        <v>6.7069999999999999</v>
      </c>
      <c r="J252" s="63">
        <f t="shared" si="13"/>
        <v>195.84</v>
      </c>
      <c r="K252" s="63">
        <f t="shared" si="14"/>
        <v>46.2</v>
      </c>
      <c r="L252" s="63">
        <f t="shared" si="15"/>
        <v>242.04000000000002</v>
      </c>
    </row>
    <row r="253" spans="1:12" ht="66">
      <c r="A253" s="59">
        <v>246</v>
      </c>
      <c r="B253" s="60" t="s">
        <v>39</v>
      </c>
      <c r="C253" s="60" t="s">
        <v>51</v>
      </c>
      <c r="D253" s="60" t="s">
        <v>48</v>
      </c>
      <c r="E253" s="53" t="s">
        <v>268</v>
      </c>
      <c r="F253" s="61">
        <v>0.2</v>
      </c>
      <c r="G253" s="62">
        <v>1120</v>
      </c>
      <c r="H253" s="63">
        <v>168.3</v>
      </c>
      <c r="I253" s="64">
        <f t="shared" si="12"/>
        <v>6.7069999999999999</v>
      </c>
      <c r="J253" s="63">
        <f t="shared" si="13"/>
        <v>225.76</v>
      </c>
      <c r="K253" s="63">
        <f t="shared" si="14"/>
        <v>53.26</v>
      </c>
      <c r="L253" s="63">
        <f t="shared" si="15"/>
        <v>279.02</v>
      </c>
    </row>
    <row r="254" spans="1:12" ht="66">
      <c r="A254" s="59">
        <v>247</v>
      </c>
      <c r="B254" s="60" t="s">
        <v>39</v>
      </c>
      <c r="C254" s="60" t="s">
        <v>40</v>
      </c>
      <c r="D254" s="60" t="s">
        <v>45</v>
      </c>
      <c r="E254" s="53" t="s">
        <v>269</v>
      </c>
      <c r="F254" s="61">
        <v>0.2</v>
      </c>
      <c r="G254" s="62">
        <v>960</v>
      </c>
      <c r="H254" s="63">
        <v>153.19999999999999</v>
      </c>
      <c r="I254" s="64">
        <f t="shared" si="12"/>
        <v>5.7489999999999997</v>
      </c>
      <c r="J254" s="63">
        <f t="shared" si="13"/>
        <v>176.15</v>
      </c>
      <c r="K254" s="63">
        <f t="shared" si="14"/>
        <v>41.55</v>
      </c>
      <c r="L254" s="63">
        <f t="shared" si="15"/>
        <v>217.7</v>
      </c>
    </row>
    <row r="255" spans="1:12" ht="66">
      <c r="A255" s="59">
        <v>248</v>
      </c>
      <c r="B255" s="60" t="s">
        <v>39</v>
      </c>
      <c r="C255" s="60" t="s">
        <v>40</v>
      </c>
      <c r="D255" s="60" t="s">
        <v>45</v>
      </c>
      <c r="E255" s="53" t="s">
        <v>269</v>
      </c>
      <c r="F255" s="61">
        <v>0.5</v>
      </c>
      <c r="G255" s="62">
        <v>960</v>
      </c>
      <c r="H255" s="63">
        <v>0.4</v>
      </c>
      <c r="I255" s="64">
        <f t="shared" si="12"/>
        <v>5.7489999999999997</v>
      </c>
      <c r="J255" s="63">
        <f t="shared" si="13"/>
        <v>1.1499999999999999</v>
      </c>
      <c r="K255" s="63">
        <f t="shared" si="14"/>
        <v>0.27</v>
      </c>
      <c r="L255" s="63">
        <f t="shared" si="15"/>
        <v>1.42</v>
      </c>
    </row>
    <row r="256" spans="1:12" ht="92.4">
      <c r="A256" s="59">
        <v>249</v>
      </c>
      <c r="B256" s="60" t="s">
        <v>13</v>
      </c>
      <c r="C256" s="60" t="s">
        <v>102</v>
      </c>
      <c r="D256" s="60" t="s">
        <v>48</v>
      </c>
      <c r="E256" s="53" t="s">
        <v>270</v>
      </c>
      <c r="F256" s="61">
        <v>0.2</v>
      </c>
      <c r="G256" s="62">
        <v>1356</v>
      </c>
      <c r="H256" s="63">
        <v>141.5</v>
      </c>
      <c r="I256" s="64">
        <f t="shared" si="12"/>
        <v>8.1199999999999992</v>
      </c>
      <c r="J256" s="63">
        <f t="shared" si="13"/>
        <v>229.8</v>
      </c>
      <c r="K256" s="63">
        <f t="shared" si="14"/>
        <v>54.21</v>
      </c>
      <c r="L256" s="63">
        <f t="shared" si="15"/>
        <v>284.01</v>
      </c>
    </row>
    <row r="257" spans="1:12" ht="92.4">
      <c r="A257" s="59">
        <v>250</v>
      </c>
      <c r="B257" s="60" t="s">
        <v>13</v>
      </c>
      <c r="C257" s="60" t="s">
        <v>102</v>
      </c>
      <c r="D257" s="60" t="s">
        <v>48</v>
      </c>
      <c r="E257" s="53" t="s">
        <v>270</v>
      </c>
      <c r="F257" s="61">
        <v>0.5</v>
      </c>
      <c r="G257" s="62">
        <v>1356</v>
      </c>
      <c r="H257" s="63">
        <v>28</v>
      </c>
      <c r="I257" s="64">
        <f t="shared" si="12"/>
        <v>8.1199999999999992</v>
      </c>
      <c r="J257" s="63">
        <f t="shared" si="13"/>
        <v>113.68</v>
      </c>
      <c r="K257" s="63">
        <f t="shared" si="14"/>
        <v>26.82</v>
      </c>
      <c r="L257" s="63">
        <f t="shared" si="15"/>
        <v>140.5</v>
      </c>
    </row>
    <row r="258" spans="1:12" ht="52.8">
      <c r="A258" s="59">
        <v>251</v>
      </c>
      <c r="B258" s="60" t="s">
        <v>43</v>
      </c>
      <c r="C258" s="60" t="s">
        <v>271</v>
      </c>
      <c r="D258" s="60" t="s">
        <v>62</v>
      </c>
      <c r="E258" s="53" t="s">
        <v>272</v>
      </c>
      <c r="F258" s="61">
        <v>0.2</v>
      </c>
      <c r="G258" s="62">
        <v>1215</v>
      </c>
      <c r="H258" s="63">
        <v>70</v>
      </c>
      <c r="I258" s="64">
        <f t="shared" si="12"/>
        <v>7.2750000000000004</v>
      </c>
      <c r="J258" s="63">
        <f t="shared" si="13"/>
        <v>101.85</v>
      </c>
      <c r="K258" s="63">
        <f t="shared" si="14"/>
        <v>24.03</v>
      </c>
      <c r="L258" s="63">
        <f t="shared" si="15"/>
        <v>125.88</v>
      </c>
    </row>
    <row r="259" spans="1:12" ht="52.8">
      <c r="A259" s="59">
        <v>252</v>
      </c>
      <c r="B259" s="60" t="s">
        <v>58</v>
      </c>
      <c r="C259" s="60" t="s">
        <v>59</v>
      </c>
      <c r="D259" s="60" t="s">
        <v>60</v>
      </c>
      <c r="E259" s="53" t="s">
        <v>273</v>
      </c>
      <c r="F259" s="61">
        <v>0.2</v>
      </c>
      <c r="G259" s="62">
        <v>1400</v>
      </c>
      <c r="H259" s="63">
        <v>70</v>
      </c>
      <c r="I259" s="64">
        <f t="shared" si="12"/>
        <v>8.3829999999999991</v>
      </c>
      <c r="J259" s="63">
        <f t="shared" si="13"/>
        <v>117.36</v>
      </c>
      <c r="K259" s="63">
        <f t="shared" si="14"/>
        <v>27.69</v>
      </c>
      <c r="L259" s="63">
        <f t="shared" si="15"/>
        <v>145.05000000000001</v>
      </c>
    </row>
    <row r="260" spans="1:12" ht="92.4">
      <c r="A260" s="59">
        <v>253</v>
      </c>
      <c r="B260" s="60" t="s">
        <v>13</v>
      </c>
      <c r="C260" s="60" t="s">
        <v>102</v>
      </c>
      <c r="D260" s="60" t="s">
        <v>48</v>
      </c>
      <c r="E260" s="53" t="s">
        <v>274</v>
      </c>
      <c r="F260" s="61">
        <v>0.2</v>
      </c>
      <c r="G260" s="62">
        <v>1529</v>
      </c>
      <c r="H260" s="63">
        <v>157.5</v>
      </c>
      <c r="I260" s="64">
        <f t="shared" si="12"/>
        <v>9.1560000000000006</v>
      </c>
      <c r="J260" s="63">
        <f t="shared" si="13"/>
        <v>288.41000000000003</v>
      </c>
      <c r="K260" s="63">
        <f t="shared" si="14"/>
        <v>68.040000000000006</v>
      </c>
      <c r="L260" s="63">
        <f t="shared" si="15"/>
        <v>356.45000000000005</v>
      </c>
    </row>
    <row r="261" spans="1:12" ht="92.4">
      <c r="A261" s="59">
        <v>254</v>
      </c>
      <c r="B261" s="60" t="s">
        <v>13</v>
      </c>
      <c r="C261" s="60" t="s">
        <v>102</v>
      </c>
      <c r="D261" s="60" t="s">
        <v>48</v>
      </c>
      <c r="E261" s="53" t="s">
        <v>274</v>
      </c>
      <c r="F261" s="61">
        <v>0.5</v>
      </c>
      <c r="G261" s="62">
        <v>1529</v>
      </c>
      <c r="H261" s="63">
        <v>48</v>
      </c>
      <c r="I261" s="64">
        <f t="shared" si="12"/>
        <v>9.1560000000000006</v>
      </c>
      <c r="J261" s="63">
        <f t="shared" si="13"/>
        <v>219.74</v>
      </c>
      <c r="K261" s="63">
        <f t="shared" si="14"/>
        <v>51.84</v>
      </c>
      <c r="L261" s="63">
        <f t="shared" si="15"/>
        <v>271.58000000000004</v>
      </c>
    </row>
    <row r="262" spans="1:12" ht="66">
      <c r="A262" s="59">
        <v>255</v>
      </c>
      <c r="B262" s="60" t="s">
        <v>39</v>
      </c>
      <c r="C262" s="60" t="s">
        <v>40</v>
      </c>
      <c r="D262" s="60" t="s">
        <v>48</v>
      </c>
      <c r="E262" s="53" t="s">
        <v>275</v>
      </c>
      <c r="F262" s="61">
        <v>0.2</v>
      </c>
      <c r="G262" s="62">
        <v>1060</v>
      </c>
      <c r="H262" s="63">
        <v>164.35</v>
      </c>
      <c r="I262" s="64">
        <f t="shared" si="12"/>
        <v>6.3470000000000004</v>
      </c>
      <c r="J262" s="63">
        <f t="shared" si="13"/>
        <v>208.63</v>
      </c>
      <c r="K262" s="63">
        <f t="shared" si="14"/>
        <v>49.22</v>
      </c>
      <c r="L262" s="63">
        <f t="shared" si="15"/>
        <v>257.85000000000002</v>
      </c>
    </row>
    <row r="263" spans="1:12" ht="66">
      <c r="A263" s="59">
        <v>256</v>
      </c>
      <c r="B263" s="60" t="s">
        <v>39</v>
      </c>
      <c r="C263" s="60" t="s">
        <v>40</v>
      </c>
      <c r="D263" s="60" t="s">
        <v>48</v>
      </c>
      <c r="E263" s="53" t="s">
        <v>275</v>
      </c>
      <c r="F263" s="61">
        <v>0.5</v>
      </c>
      <c r="G263" s="62">
        <v>1060</v>
      </c>
      <c r="H263" s="63">
        <v>0.25</v>
      </c>
      <c r="I263" s="64">
        <f t="shared" si="12"/>
        <v>6.3470000000000004</v>
      </c>
      <c r="J263" s="63">
        <f t="shared" si="13"/>
        <v>0.79</v>
      </c>
      <c r="K263" s="63">
        <f t="shared" si="14"/>
        <v>0.19</v>
      </c>
      <c r="L263" s="63">
        <f t="shared" si="15"/>
        <v>0.98</v>
      </c>
    </row>
    <row r="264" spans="1:12" ht="66">
      <c r="A264" s="59">
        <v>257</v>
      </c>
      <c r="B264" s="60" t="s">
        <v>39</v>
      </c>
      <c r="C264" s="60" t="s">
        <v>54</v>
      </c>
      <c r="D264" s="60" t="s">
        <v>45</v>
      </c>
      <c r="E264" s="53" t="s">
        <v>276</v>
      </c>
      <c r="F264" s="61">
        <v>0.2</v>
      </c>
      <c r="G264" s="62">
        <v>980</v>
      </c>
      <c r="H264" s="63">
        <v>129.15</v>
      </c>
      <c r="I264" s="64">
        <f t="shared" ref="I264:I327" si="16">ROUND(G264/167,3)</f>
        <v>5.8680000000000003</v>
      </c>
      <c r="J264" s="63">
        <f t="shared" ref="J264:J327" si="17">ROUND(I264*H264*F264,2)</f>
        <v>151.57</v>
      </c>
      <c r="K264" s="63">
        <f t="shared" ref="K264:K327" si="18">ROUND(J264*0.2359,2)</f>
        <v>35.76</v>
      </c>
      <c r="L264" s="63">
        <f t="shared" ref="L264:L327" si="19">J264+K264</f>
        <v>187.32999999999998</v>
      </c>
    </row>
    <row r="265" spans="1:12" ht="66">
      <c r="A265" s="59">
        <v>258</v>
      </c>
      <c r="B265" s="60" t="s">
        <v>39</v>
      </c>
      <c r="C265" s="60" t="s">
        <v>54</v>
      </c>
      <c r="D265" s="60" t="s">
        <v>45</v>
      </c>
      <c r="E265" s="53" t="s">
        <v>276</v>
      </c>
      <c r="F265" s="61">
        <v>0.5</v>
      </c>
      <c r="G265" s="62">
        <v>980</v>
      </c>
      <c r="H265" s="63">
        <v>0.15</v>
      </c>
      <c r="I265" s="64">
        <f t="shared" si="16"/>
        <v>5.8680000000000003</v>
      </c>
      <c r="J265" s="63">
        <f t="shared" si="17"/>
        <v>0.44</v>
      </c>
      <c r="K265" s="63">
        <f t="shared" si="18"/>
        <v>0.1</v>
      </c>
      <c r="L265" s="63">
        <f t="shared" si="19"/>
        <v>0.54</v>
      </c>
    </row>
    <row r="266" spans="1:12" ht="92.4">
      <c r="A266" s="59">
        <v>259</v>
      </c>
      <c r="B266" s="60" t="s">
        <v>13</v>
      </c>
      <c r="C266" s="60" t="s">
        <v>102</v>
      </c>
      <c r="D266" s="60" t="s">
        <v>48</v>
      </c>
      <c r="E266" s="53" t="s">
        <v>277</v>
      </c>
      <c r="F266" s="61">
        <v>0.2</v>
      </c>
      <c r="G266" s="62">
        <v>1356</v>
      </c>
      <c r="H266" s="63">
        <v>138.5</v>
      </c>
      <c r="I266" s="64">
        <f t="shared" si="16"/>
        <v>8.1199999999999992</v>
      </c>
      <c r="J266" s="63">
        <f t="shared" si="17"/>
        <v>224.92</v>
      </c>
      <c r="K266" s="63">
        <f t="shared" si="18"/>
        <v>53.06</v>
      </c>
      <c r="L266" s="63">
        <f t="shared" si="19"/>
        <v>277.98</v>
      </c>
    </row>
    <row r="267" spans="1:12" ht="92.4">
      <c r="A267" s="59">
        <v>260</v>
      </c>
      <c r="B267" s="60" t="s">
        <v>13</v>
      </c>
      <c r="C267" s="60" t="s">
        <v>102</v>
      </c>
      <c r="D267" s="60" t="s">
        <v>48</v>
      </c>
      <c r="E267" s="53" t="s">
        <v>277</v>
      </c>
      <c r="F267" s="61">
        <v>0.5</v>
      </c>
      <c r="G267" s="62">
        <v>1356</v>
      </c>
      <c r="H267" s="63">
        <v>30</v>
      </c>
      <c r="I267" s="64">
        <f t="shared" si="16"/>
        <v>8.1199999999999992</v>
      </c>
      <c r="J267" s="63">
        <f t="shared" si="17"/>
        <v>121.8</v>
      </c>
      <c r="K267" s="63">
        <f t="shared" si="18"/>
        <v>28.73</v>
      </c>
      <c r="L267" s="63">
        <f t="shared" si="19"/>
        <v>150.53</v>
      </c>
    </row>
    <row r="268" spans="1:12" ht="52.8">
      <c r="A268" s="59">
        <v>261</v>
      </c>
      <c r="B268" s="60" t="s">
        <v>70</v>
      </c>
      <c r="C268" s="60" t="s">
        <v>278</v>
      </c>
      <c r="D268" s="60" t="s">
        <v>279</v>
      </c>
      <c r="E268" s="53" t="s">
        <v>280</v>
      </c>
      <c r="F268" s="61">
        <v>0.2</v>
      </c>
      <c r="G268" s="62">
        <v>1330</v>
      </c>
      <c r="H268" s="63">
        <v>70</v>
      </c>
      <c r="I268" s="64">
        <f t="shared" si="16"/>
        <v>7.9640000000000004</v>
      </c>
      <c r="J268" s="63">
        <f t="shared" si="17"/>
        <v>111.5</v>
      </c>
      <c r="K268" s="63">
        <f t="shared" si="18"/>
        <v>26.3</v>
      </c>
      <c r="L268" s="63">
        <f t="shared" si="19"/>
        <v>137.80000000000001</v>
      </c>
    </row>
    <row r="269" spans="1:12" ht="66">
      <c r="A269" s="59">
        <v>262</v>
      </c>
      <c r="B269" s="60" t="s">
        <v>39</v>
      </c>
      <c r="C269" s="60" t="s">
        <v>47</v>
      </c>
      <c r="D269" s="60" t="s">
        <v>48</v>
      </c>
      <c r="E269" s="53" t="s">
        <v>281</v>
      </c>
      <c r="F269" s="61">
        <v>0.2</v>
      </c>
      <c r="G269" s="62">
        <v>1100</v>
      </c>
      <c r="H269" s="63">
        <v>154</v>
      </c>
      <c r="I269" s="64">
        <f t="shared" si="16"/>
        <v>6.5869999999999997</v>
      </c>
      <c r="J269" s="63">
        <f t="shared" si="17"/>
        <v>202.88</v>
      </c>
      <c r="K269" s="63">
        <f t="shared" si="18"/>
        <v>47.86</v>
      </c>
      <c r="L269" s="63">
        <f t="shared" si="19"/>
        <v>250.74</v>
      </c>
    </row>
    <row r="270" spans="1:12" ht="92.4">
      <c r="A270" s="59">
        <v>263</v>
      </c>
      <c r="B270" s="60" t="s">
        <v>13</v>
      </c>
      <c r="C270" s="60" t="s">
        <v>146</v>
      </c>
      <c r="D270" s="60" t="s">
        <v>48</v>
      </c>
      <c r="E270" s="53" t="s">
        <v>282</v>
      </c>
      <c r="F270" s="61">
        <v>0.2</v>
      </c>
      <c r="G270" s="62">
        <v>1356</v>
      </c>
      <c r="H270" s="63">
        <v>9</v>
      </c>
      <c r="I270" s="64">
        <f t="shared" si="16"/>
        <v>8.1199999999999992</v>
      </c>
      <c r="J270" s="63">
        <f t="shared" si="17"/>
        <v>14.62</v>
      </c>
      <c r="K270" s="63">
        <f t="shared" si="18"/>
        <v>3.45</v>
      </c>
      <c r="L270" s="63">
        <f t="shared" si="19"/>
        <v>18.07</v>
      </c>
    </row>
    <row r="271" spans="1:12" ht="92.4">
      <c r="A271" s="59">
        <v>264</v>
      </c>
      <c r="B271" s="60" t="s">
        <v>13</v>
      </c>
      <c r="C271" s="60" t="s">
        <v>146</v>
      </c>
      <c r="D271" s="60" t="s">
        <v>48</v>
      </c>
      <c r="E271" s="53" t="s">
        <v>282</v>
      </c>
      <c r="F271" s="61">
        <v>0.5</v>
      </c>
      <c r="G271" s="62">
        <v>1356</v>
      </c>
      <c r="H271" s="63">
        <v>3</v>
      </c>
      <c r="I271" s="64">
        <f t="shared" si="16"/>
        <v>8.1199999999999992</v>
      </c>
      <c r="J271" s="63">
        <f t="shared" si="17"/>
        <v>12.18</v>
      </c>
      <c r="K271" s="63">
        <f t="shared" si="18"/>
        <v>2.87</v>
      </c>
      <c r="L271" s="63">
        <f t="shared" si="19"/>
        <v>15.05</v>
      </c>
    </row>
    <row r="272" spans="1:12" ht="66">
      <c r="A272" s="59">
        <v>265</v>
      </c>
      <c r="B272" s="60" t="s">
        <v>39</v>
      </c>
      <c r="C272" s="60" t="s">
        <v>47</v>
      </c>
      <c r="D272" s="60" t="s">
        <v>48</v>
      </c>
      <c r="E272" s="53" t="s">
        <v>283</v>
      </c>
      <c r="F272" s="61">
        <v>0.2</v>
      </c>
      <c r="G272" s="62">
        <v>1060</v>
      </c>
      <c r="H272" s="63">
        <v>153</v>
      </c>
      <c r="I272" s="64">
        <f t="shared" si="16"/>
        <v>6.3470000000000004</v>
      </c>
      <c r="J272" s="63">
        <f t="shared" si="17"/>
        <v>194.22</v>
      </c>
      <c r="K272" s="63">
        <f t="shared" si="18"/>
        <v>45.82</v>
      </c>
      <c r="L272" s="63">
        <f t="shared" si="19"/>
        <v>240.04</v>
      </c>
    </row>
    <row r="273" spans="1:12" ht="66">
      <c r="A273" s="59">
        <v>266</v>
      </c>
      <c r="B273" s="60" t="s">
        <v>39</v>
      </c>
      <c r="C273" s="60" t="s">
        <v>47</v>
      </c>
      <c r="D273" s="60" t="s">
        <v>48</v>
      </c>
      <c r="E273" s="53" t="s">
        <v>283</v>
      </c>
      <c r="F273" s="61">
        <v>0.5</v>
      </c>
      <c r="G273" s="62">
        <v>1060</v>
      </c>
      <c r="H273" s="63">
        <v>1</v>
      </c>
      <c r="I273" s="64">
        <f t="shared" si="16"/>
        <v>6.3470000000000004</v>
      </c>
      <c r="J273" s="63">
        <f t="shared" si="17"/>
        <v>3.17</v>
      </c>
      <c r="K273" s="63">
        <f t="shared" si="18"/>
        <v>0.75</v>
      </c>
      <c r="L273" s="63">
        <f t="shared" si="19"/>
        <v>3.92</v>
      </c>
    </row>
    <row r="274" spans="1:12" ht="66">
      <c r="A274" s="59">
        <v>267</v>
      </c>
      <c r="B274" s="60" t="s">
        <v>43</v>
      </c>
      <c r="C274" s="60" t="s">
        <v>44</v>
      </c>
      <c r="D274" s="60" t="s">
        <v>48</v>
      </c>
      <c r="E274" s="53" t="s">
        <v>284</v>
      </c>
      <c r="F274" s="61">
        <v>0.2</v>
      </c>
      <c r="G274" s="62">
        <v>1080</v>
      </c>
      <c r="H274" s="63">
        <v>19</v>
      </c>
      <c r="I274" s="64">
        <f t="shared" si="16"/>
        <v>6.4669999999999996</v>
      </c>
      <c r="J274" s="63">
        <f t="shared" si="17"/>
        <v>24.57</v>
      </c>
      <c r="K274" s="63">
        <f t="shared" si="18"/>
        <v>5.8</v>
      </c>
      <c r="L274" s="63">
        <f t="shared" si="19"/>
        <v>30.37</v>
      </c>
    </row>
    <row r="275" spans="1:12" ht="66">
      <c r="A275" s="59">
        <v>268</v>
      </c>
      <c r="B275" s="60" t="s">
        <v>39</v>
      </c>
      <c r="C275" s="60" t="s">
        <v>51</v>
      </c>
      <c r="D275" s="60" t="s">
        <v>45</v>
      </c>
      <c r="E275" s="53" t="s">
        <v>285</v>
      </c>
      <c r="F275" s="61">
        <v>0.2</v>
      </c>
      <c r="G275" s="62">
        <v>960</v>
      </c>
      <c r="H275" s="63">
        <v>165.15</v>
      </c>
      <c r="I275" s="64">
        <f t="shared" si="16"/>
        <v>5.7489999999999997</v>
      </c>
      <c r="J275" s="63">
        <f t="shared" si="17"/>
        <v>189.89</v>
      </c>
      <c r="K275" s="63">
        <f t="shared" si="18"/>
        <v>44.8</v>
      </c>
      <c r="L275" s="63">
        <f t="shared" si="19"/>
        <v>234.69</v>
      </c>
    </row>
    <row r="276" spans="1:12" ht="66">
      <c r="A276" s="59">
        <v>269</v>
      </c>
      <c r="B276" s="60" t="s">
        <v>39</v>
      </c>
      <c r="C276" s="60" t="s">
        <v>51</v>
      </c>
      <c r="D276" s="60" t="s">
        <v>45</v>
      </c>
      <c r="E276" s="53" t="s">
        <v>285</v>
      </c>
      <c r="F276" s="61">
        <v>0.5</v>
      </c>
      <c r="G276" s="62">
        <v>960</v>
      </c>
      <c r="H276" s="63">
        <v>0.45</v>
      </c>
      <c r="I276" s="64">
        <f t="shared" si="16"/>
        <v>5.7489999999999997</v>
      </c>
      <c r="J276" s="63">
        <f t="shared" si="17"/>
        <v>1.29</v>
      </c>
      <c r="K276" s="63">
        <f t="shared" si="18"/>
        <v>0.3</v>
      </c>
      <c r="L276" s="63">
        <f t="shared" si="19"/>
        <v>1.59</v>
      </c>
    </row>
    <row r="277" spans="1:12" ht="66">
      <c r="A277" s="59">
        <v>270</v>
      </c>
      <c r="B277" s="60" t="s">
        <v>39</v>
      </c>
      <c r="C277" s="60" t="s">
        <v>47</v>
      </c>
      <c r="D277" s="60" t="s">
        <v>48</v>
      </c>
      <c r="E277" s="53" t="s">
        <v>286</v>
      </c>
      <c r="F277" s="61">
        <v>0.2</v>
      </c>
      <c r="G277" s="62">
        <v>1060</v>
      </c>
      <c r="H277" s="63">
        <v>152</v>
      </c>
      <c r="I277" s="64">
        <f t="shared" si="16"/>
        <v>6.3470000000000004</v>
      </c>
      <c r="J277" s="63">
        <f t="shared" si="17"/>
        <v>192.95</v>
      </c>
      <c r="K277" s="63">
        <f t="shared" si="18"/>
        <v>45.52</v>
      </c>
      <c r="L277" s="63">
        <f t="shared" si="19"/>
        <v>238.47</v>
      </c>
    </row>
    <row r="278" spans="1:12" ht="66">
      <c r="A278" s="59">
        <v>271</v>
      </c>
      <c r="B278" s="60" t="s">
        <v>39</v>
      </c>
      <c r="C278" s="60" t="s">
        <v>47</v>
      </c>
      <c r="D278" s="60" t="s">
        <v>48</v>
      </c>
      <c r="E278" s="53" t="s">
        <v>286</v>
      </c>
      <c r="F278" s="61">
        <v>0.5</v>
      </c>
      <c r="G278" s="62">
        <v>1060</v>
      </c>
      <c r="H278" s="63">
        <v>2</v>
      </c>
      <c r="I278" s="64">
        <f t="shared" si="16"/>
        <v>6.3470000000000004</v>
      </c>
      <c r="J278" s="63">
        <f t="shared" si="17"/>
        <v>6.35</v>
      </c>
      <c r="K278" s="63">
        <f t="shared" si="18"/>
        <v>1.5</v>
      </c>
      <c r="L278" s="63">
        <f t="shared" si="19"/>
        <v>7.85</v>
      </c>
    </row>
    <row r="279" spans="1:12" ht="52.8">
      <c r="A279" s="59">
        <v>272</v>
      </c>
      <c r="B279" s="60" t="s">
        <v>39</v>
      </c>
      <c r="C279" s="60" t="s">
        <v>95</v>
      </c>
      <c r="D279" s="60" t="s">
        <v>96</v>
      </c>
      <c r="E279" s="53" t="s">
        <v>287</v>
      </c>
      <c r="F279" s="61">
        <v>0.2</v>
      </c>
      <c r="G279" s="62">
        <v>1580</v>
      </c>
      <c r="H279" s="63">
        <v>21</v>
      </c>
      <c r="I279" s="64">
        <f t="shared" si="16"/>
        <v>9.4610000000000003</v>
      </c>
      <c r="J279" s="63">
        <f t="shared" si="17"/>
        <v>39.74</v>
      </c>
      <c r="K279" s="63">
        <f t="shared" si="18"/>
        <v>9.3699999999999992</v>
      </c>
      <c r="L279" s="63">
        <f t="shared" si="19"/>
        <v>49.11</v>
      </c>
    </row>
    <row r="280" spans="1:12" ht="66">
      <c r="A280" s="59">
        <v>273</v>
      </c>
      <c r="B280" s="60" t="s">
        <v>39</v>
      </c>
      <c r="C280" s="60" t="s">
        <v>47</v>
      </c>
      <c r="D280" s="60" t="s">
        <v>45</v>
      </c>
      <c r="E280" s="53" t="s">
        <v>288</v>
      </c>
      <c r="F280" s="61">
        <v>0.2</v>
      </c>
      <c r="G280" s="62">
        <v>960</v>
      </c>
      <c r="H280" s="63">
        <v>145.5</v>
      </c>
      <c r="I280" s="64">
        <f t="shared" si="16"/>
        <v>5.7489999999999997</v>
      </c>
      <c r="J280" s="63">
        <f t="shared" si="17"/>
        <v>167.3</v>
      </c>
      <c r="K280" s="63">
        <f t="shared" si="18"/>
        <v>39.47</v>
      </c>
      <c r="L280" s="63">
        <f t="shared" si="19"/>
        <v>206.77</v>
      </c>
    </row>
    <row r="281" spans="1:12" ht="66">
      <c r="A281" s="59">
        <v>274</v>
      </c>
      <c r="B281" s="60" t="s">
        <v>39</v>
      </c>
      <c r="C281" s="60" t="s">
        <v>54</v>
      </c>
      <c r="D281" s="60" t="s">
        <v>45</v>
      </c>
      <c r="E281" s="53" t="s">
        <v>289</v>
      </c>
      <c r="F281" s="61">
        <v>0.2</v>
      </c>
      <c r="G281" s="62">
        <v>960</v>
      </c>
      <c r="H281" s="63">
        <v>148</v>
      </c>
      <c r="I281" s="64">
        <f t="shared" si="16"/>
        <v>5.7489999999999997</v>
      </c>
      <c r="J281" s="63">
        <f t="shared" si="17"/>
        <v>170.17</v>
      </c>
      <c r="K281" s="63">
        <f t="shared" si="18"/>
        <v>40.14</v>
      </c>
      <c r="L281" s="63">
        <f t="shared" si="19"/>
        <v>210.31</v>
      </c>
    </row>
    <row r="282" spans="1:12" ht="92.4">
      <c r="A282" s="59">
        <v>275</v>
      </c>
      <c r="B282" s="60" t="s">
        <v>13</v>
      </c>
      <c r="C282" s="60" t="s">
        <v>146</v>
      </c>
      <c r="D282" s="60" t="s">
        <v>48</v>
      </c>
      <c r="E282" s="53" t="s">
        <v>290</v>
      </c>
      <c r="F282" s="61">
        <v>0.2</v>
      </c>
      <c r="G282" s="62">
        <v>1356</v>
      </c>
      <c r="H282" s="63">
        <v>110</v>
      </c>
      <c r="I282" s="64">
        <f t="shared" si="16"/>
        <v>8.1199999999999992</v>
      </c>
      <c r="J282" s="63">
        <f t="shared" si="17"/>
        <v>178.64</v>
      </c>
      <c r="K282" s="63">
        <f t="shared" si="18"/>
        <v>42.14</v>
      </c>
      <c r="L282" s="63">
        <f t="shared" si="19"/>
        <v>220.77999999999997</v>
      </c>
    </row>
    <row r="283" spans="1:12" ht="92.4">
      <c r="A283" s="59">
        <v>276</v>
      </c>
      <c r="B283" s="60" t="s">
        <v>13</v>
      </c>
      <c r="C283" s="60" t="s">
        <v>146</v>
      </c>
      <c r="D283" s="60" t="s">
        <v>48</v>
      </c>
      <c r="E283" s="53" t="s">
        <v>290</v>
      </c>
      <c r="F283" s="61">
        <v>0.5</v>
      </c>
      <c r="G283" s="62">
        <v>1356</v>
      </c>
      <c r="H283" s="63">
        <v>22</v>
      </c>
      <c r="I283" s="64">
        <f t="shared" si="16"/>
        <v>8.1199999999999992</v>
      </c>
      <c r="J283" s="63">
        <f t="shared" si="17"/>
        <v>89.32</v>
      </c>
      <c r="K283" s="63">
        <f t="shared" si="18"/>
        <v>21.07</v>
      </c>
      <c r="L283" s="63">
        <f t="shared" si="19"/>
        <v>110.38999999999999</v>
      </c>
    </row>
    <row r="284" spans="1:12" ht="92.4">
      <c r="A284" s="59">
        <v>277</v>
      </c>
      <c r="B284" s="60" t="s">
        <v>13</v>
      </c>
      <c r="C284" s="60" t="s">
        <v>74</v>
      </c>
      <c r="D284" s="60" t="s">
        <v>48</v>
      </c>
      <c r="E284" s="53" t="s">
        <v>291</v>
      </c>
      <c r="F284" s="61">
        <v>0.2</v>
      </c>
      <c r="G284" s="62">
        <v>1529</v>
      </c>
      <c r="H284" s="63">
        <v>46</v>
      </c>
      <c r="I284" s="64">
        <f t="shared" si="16"/>
        <v>9.1560000000000006</v>
      </c>
      <c r="J284" s="63">
        <f t="shared" si="17"/>
        <v>84.24</v>
      </c>
      <c r="K284" s="63">
        <f t="shared" si="18"/>
        <v>19.87</v>
      </c>
      <c r="L284" s="63">
        <f t="shared" si="19"/>
        <v>104.11</v>
      </c>
    </row>
    <row r="285" spans="1:12" ht="92.4">
      <c r="A285" s="59">
        <v>278</v>
      </c>
      <c r="B285" s="60" t="s">
        <v>13</v>
      </c>
      <c r="C285" s="60" t="s">
        <v>74</v>
      </c>
      <c r="D285" s="60" t="s">
        <v>48</v>
      </c>
      <c r="E285" s="53" t="s">
        <v>291</v>
      </c>
      <c r="F285" s="61">
        <v>0.5</v>
      </c>
      <c r="G285" s="62">
        <v>1529</v>
      </c>
      <c r="H285" s="63">
        <v>14</v>
      </c>
      <c r="I285" s="64">
        <f t="shared" si="16"/>
        <v>9.1560000000000006</v>
      </c>
      <c r="J285" s="63">
        <f t="shared" si="17"/>
        <v>64.09</v>
      </c>
      <c r="K285" s="63">
        <f t="shared" si="18"/>
        <v>15.12</v>
      </c>
      <c r="L285" s="63">
        <f t="shared" si="19"/>
        <v>79.210000000000008</v>
      </c>
    </row>
    <row r="286" spans="1:12" ht="92.4">
      <c r="A286" s="59">
        <v>279</v>
      </c>
      <c r="B286" s="60" t="s">
        <v>13</v>
      </c>
      <c r="C286" s="60" t="s">
        <v>74</v>
      </c>
      <c r="D286" s="60" t="s">
        <v>48</v>
      </c>
      <c r="E286" s="53" t="s">
        <v>291</v>
      </c>
      <c r="F286" s="61">
        <v>0.2</v>
      </c>
      <c r="G286" s="62">
        <v>1529</v>
      </c>
      <c r="H286" s="63">
        <v>65.5</v>
      </c>
      <c r="I286" s="64">
        <f t="shared" si="16"/>
        <v>9.1560000000000006</v>
      </c>
      <c r="J286" s="63">
        <f t="shared" si="17"/>
        <v>119.94</v>
      </c>
      <c r="K286" s="63">
        <f t="shared" si="18"/>
        <v>28.29</v>
      </c>
      <c r="L286" s="63">
        <f t="shared" si="19"/>
        <v>148.22999999999999</v>
      </c>
    </row>
    <row r="287" spans="1:12" ht="92.4">
      <c r="A287" s="59">
        <v>280</v>
      </c>
      <c r="B287" s="60" t="s">
        <v>13</v>
      </c>
      <c r="C287" s="60" t="s">
        <v>74</v>
      </c>
      <c r="D287" s="60" t="s">
        <v>48</v>
      </c>
      <c r="E287" s="53" t="s">
        <v>291</v>
      </c>
      <c r="F287" s="61">
        <v>0.5</v>
      </c>
      <c r="G287" s="62">
        <v>1529</v>
      </c>
      <c r="H287" s="63">
        <v>15.5</v>
      </c>
      <c r="I287" s="64">
        <f t="shared" si="16"/>
        <v>9.1560000000000006</v>
      </c>
      <c r="J287" s="63">
        <f t="shared" si="17"/>
        <v>70.959999999999994</v>
      </c>
      <c r="K287" s="63">
        <f t="shared" si="18"/>
        <v>16.739999999999998</v>
      </c>
      <c r="L287" s="63">
        <f t="shared" si="19"/>
        <v>87.699999999999989</v>
      </c>
    </row>
    <row r="288" spans="1:12" ht="66">
      <c r="A288" s="59">
        <v>281</v>
      </c>
      <c r="B288" s="60" t="s">
        <v>39</v>
      </c>
      <c r="C288" s="60" t="s">
        <v>47</v>
      </c>
      <c r="D288" s="60" t="s">
        <v>48</v>
      </c>
      <c r="E288" s="53" t="s">
        <v>292</v>
      </c>
      <c r="F288" s="61">
        <v>0.2</v>
      </c>
      <c r="G288" s="62">
        <v>1080</v>
      </c>
      <c r="H288" s="63">
        <v>154</v>
      </c>
      <c r="I288" s="64">
        <f t="shared" si="16"/>
        <v>6.4669999999999996</v>
      </c>
      <c r="J288" s="63">
        <f t="shared" si="17"/>
        <v>199.18</v>
      </c>
      <c r="K288" s="63">
        <f t="shared" si="18"/>
        <v>46.99</v>
      </c>
      <c r="L288" s="63">
        <f t="shared" si="19"/>
        <v>246.17000000000002</v>
      </c>
    </row>
    <row r="289" spans="1:12" ht="92.4">
      <c r="A289" s="59">
        <v>282</v>
      </c>
      <c r="B289" s="60" t="s">
        <v>13</v>
      </c>
      <c r="C289" s="60" t="s">
        <v>102</v>
      </c>
      <c r="D289" s="60" t="s">
        <v>48</v>
      </c>
      <c r="E289" s="53" t="s">
        <v>293</v>
      </c>
      <c r="F289" s="61">
        <v>0.2</v>
      </c>
      <c r="G289" s="62">
        <v>1356</v>
      </c>
      <c r="H289" s="63">
        <v>49</v>
      </c>
      <c r="I289" s="64">
        <f t="shared" si="16"/>
        <v>8.1199999999999992</v>
      </c>
      <c r="J289" s="63">
        <f t="shared" si="17"/>
        <v>79.58</v>
      </c>
      <c r="K289" s="63">
        <f t="shared" si="18"/>
        <v>18.77</v>
      </c>
      <c r="L289" s="63">
        <f t="shared" si="19"/>
        <v>98.35</v>
      </c>
    </row>
    <row r="290" spans="1:12" ht="92.4">
      <c r="A290" s="59">
        <v>283</v>
      </c>
      <c r="B290" s="60" t="s">
        <v>13</v>
      </c>
      <c r="C290" s="60" t="s">
        <v>102</v>
      </c>
      <c r="D290" s="60" t="s">
        <v>48</v>
      </c>
      <c r="E290" s="53" t="s">
        <v>293</v>
      </c>
      <c r="F290" s="61">
        <v>0.5</v>
      </c>
      <c r="G290" s="62">
        <v>1356</v>
      </c>
      <c r="H290" s="63">
        <v>23</v>
      </c>
      <c r="I290" s="64">
        <f t="shared" si="16"/>
        <v>8.1199999999999992</v>
      </c>
      <c r="J290" s="63">
        <f t="shared" si="17"/>
        <v>93.38</v>
      </c>
      <c r="K290" s="63">
        <f t="shared" si="18"/>
        <v>22.03</v>
      </c>
      <c r="L290" s="63">
        <f t="shared" si="19"/>
        <v>115.41</v>
      </c>
    </row>
    <row r="291" spans="1:12" ht="66">
      <c r="A291" s="59">
        <v>284</v>
      </c>
      <c r="B291" s="60" t="s">
        <v>39</v>
      </c>
      <c r="C291" s="60" t="s">
        <v>54</v>
      </c>
      <c r="D291" s="60" t="s">
        <v>45</v>
      </c>
      <c r="E291" s="53" t="s">
        <v>294</v>
      </c>
      <c r="F291" s="61">
        <v>0.2</v>
      </c>
      <c r="G291" s="62">
        <v>960</v>
      </c>
      <c r="H291" s="63">
        <v>77</v>
      </c>
      <c r="I291" s="64">
        <f t="shared" si="16"/>
        <v>5.7489999999999997</v>
      </c>
      <c r="J291" s="63">
        <f t="shared" si="17"/>
        <v>88.53</v>
      </c>
      <c r="K291" s="63">
        <f t="shared" si="18"/>
        <v>20.88</v>
      </c>
      <c r="L291" s="63">
        <f t="shared" si="19"/>
        <v>109.41</v>
      </c>
    </row>
    <row r="292" spans="1:12" ht="52.8">
      <c r="A292" s="59">
        <v>285</v>
      </c>
      <c r="B292" s="60" t="s">
        <v>39</v>
      </c>
      <c r="C292" s="60" t="s">
        <v>95</v>
      </c>
      <c r="D292" s="60" t="s">
        <v>96</v>
      </c>
      <c r="E292" s="53" t="s">
        <v>295</v>
      </c>
      <c r="F292" s="61">
        <v>0.2</v>
      </c>
      <c r="G292" s="62">
        <v>1620</v>
      </c>
      <c r="H292" s="63">
        <v>36</v>
      </c>
      <c r="I292" s="64">
        <f t="shared" si="16"/>
        <v>9.7010000000000005</v>
      </c>
      <c r="J292" s="63">
        <f t="shared" si="17"/>
        <v>69.849999999999994</v>
      </c>
      <c r="K292" s="63">
        <f t="shared" si="18"/>
        <v>16.48</v>
      </c>
      <c r="L292" s="63">
        <f t="shared" si="19"/>
        <v>86.33</v>
      </c>
    </row>
    <row r="293" spans="1:12" ht="66">
      <c r="A293" s="59">
        <v>286</v>
      </c>
      <c r="B293" s="60" t="s">
        <v>39</v>
      </c>
      <c r="C293" s="60" t="s">
        <v>40</v>
      </c>
      <c r="D293" s="60" t="s">
        <v>48</v>
      </c>
      <c r="E293" s="53" t="s">
        <v>296</v>
      </c>
      <c r="F293" s="61">
        <v>0.2</v>
      </c>
      <c r="G293" s="62">
        <v>1060</v>
      </c>
      <c r="H293" s="63">
        <v>146</v>
      </c>
      <c r="I293" s="64">
        <f t="shared" si="16"/>
        <v>6.3470000000000004</v>
      </c>
      <c r="J293" s="63">
        <f t="shared" si="17"/>
        <v>185.33</v>
      </c>
      <c r="K293" s="63">
        <f t="shared" si="18"/>
        <v>43.72</v>
      </c>
      <c r="L293" s="63">
        <f t="shared" si="19"/>
        <v>229.05</v>
      </c>
    </row>
    <row r="294" spans="1:12" ht="79.2">
      <c r="A294" s="59">
        <v>287</v>
      </c>
      <c r="B294" s="60" t="s">
        <v>13</v>
      </c>
      <c r="C294" s="60" t="s">
        <v>228</v>
      </c>
      <c r="D294" s="60" t="s">
        <v>222</v>
      </c>
      <c r="E294" s="53" t="s">
        <v>297</v>
      </c>
      <c r="F294" s="61">
        <v>0.2</v>
      </c>
      <c r="G294" s="62">
        <v>2390</v>
      </c>
      <c r="H294" s="63">
        <v>6</v>
      </c>
      <c r="I294" s="64">
        <f t="shared" si="16"/>
        <v>14.311</v>
      </c>
      <c r="J294" s="63">
        <f t="shared" si="17"/>
        <v>17.170000000000002</v>
      </c>
      <c r="K294" s="63">
        <f t="shared" si="18"/>
        <v>4.05</v>
      </c>
      <c r="L294" s="63">
        <f t="shared" si="19"/>
        <v>21.220000000000002</v>
      </c>
    </row>
    <row r="295" spans="1:12" ht="66">
      <c r="A295" s="59">
        <v>288</v>
      </c>
      <c r="B295" s="60" t="s">
        <v>39</v>
      </c>
      <c r="C295" s="60" t="s">
        <v>51</v>
      </c>
      <c r="D295" s="60" t="s">
        <v>45</v>
      </c>
      <c r="E295" s="53" t="s">
        <v>298</v>
      </c>
      <c r="F295" s="61">
        <v>0.2</v>
      </c>
      <c r="G295" s="62">
        <v>960</v>
      </c>
      <c r="H295" s="63">
        <v>143</v>
      </c>
      <c r="I295" s="64">
        <f t="shared" si="16"/>
        <v>5.7489999999999997</v>
      </c>
      <c r="J295" s="63">
        <f t="shared" si="17"/>
        <v>164.42</v>
      </c>
      <c r="K295" s="63">
        <f t="shared" si="18"/>
        <v>38.79</v>
      </c>
      <c r="L295" s="63">
        <f t="shared" si="19"/>
        <v>203.20999999999998</v>
      </c>
    </row>
    <row r="296" spans="1:12" ht="66">
      <c r="A296" s="59">
        <v>289</v>
      </c>
      <c r="B296" s="60" t="s">
        <v>39</v>
      </c>
      <c r="C296" s="60" t="s">
        <v>47</v>
      </c>
      <c r="D296" s="60" t="s">
        <v>48</v>
      </c>
      <c r="E296" s="53" t="s">
        <v>299</v>
      </c>
      <c r="F296" s="61">
        <v>0.2</v>
      </c>
      <c r="G296" s="62">
        <v>1080</v>
      </c>
      <c r="H296" s="63">
        <v>5</v>
      </c>
      <c r="I296" s="64">
        <f t="shared" si="16"/>
        <v>6.4669999999999996</v>
      </c>
      <c r="J296" s="63">
        <f t="shared" si="17"/>
        <v>6.47</v>
      </c>
      <c r="K296" s="63">
        <f t="shared" si="18"/>
        <v>1.53</v>
      </c>
      <c r="L296" s="63">
        <f t="shared" si="19"/>
        <v>8</v>
      </c>
    </row>
    <row r="297" spans="1:12" ht="66">
      <c r="A297" s="59">
        <v>290</v>
      </c>
      <c r="B297" s="60" t="s">
        <v>39</v>
      </c>
      <c r="C297" s="60" t="s">
        <v>54</v>
      </c>
      <c r="D297" s="60" t="s">
        <v>48</v>
      </c>
      <c r="E297" s="53" t="s">
        <v>300</v>
      </c>
      <c r="F297" s="61">
        <v>0.2</v>
      </c>
      <c r="G297" s="62">
        <v>1060</v>
      </c>
      <c r="H297" s="63">
        <v>154</v>
      </c>
      <c r="I297" s="64">
        <f t="shared" si="16"/>
        <v>6.3470000000000004</v>
      </c>
      <c r="J297" s="63">
        <f t="shared" si="17"/>
        <v>195.49</v>
      </c>
      <c r="K297" s="63">
        <f t="shared" si="18"/>
        <v>46.12</v>
      </c>
      <c r="L297" s="63">
        <f t="shared" si="19"/>
        <v>241.61</v>
      </c>
    </row>
    <row r="298" spans="1:12" ht="66">
      <c r="A298" s="59">
        <v>291</v>
      </c>
      <c r="B298" s="60" t="s">
        <v>39</v>
      </c>
      <c r="C298" s="60" t="s">
        <v>51</v>
      </c>
      <c r="D298" s="60" t="s">
        <v>48</v>
      </c>
      <c r="E298" s="53" t="s">
        <v>301</v>
      </c>
      <c r="F298" s="61">
        <v>0.2</v>
      </c>
      <c r="G298" s="62">
        <v>1080</v>
      </c>
      <c r="H298" s="63">
        <v>166</v>
      </c>
      <c r="I298" s="64">
        <f t="shared" si="16"/>
        <v>6.4669999999999996</v>
      </c>
      <c r="J298" s="63">
        <f t="shared" si="17"/>
        <v>214.7</v>
      </c>
      <c r="K298" s="63">
        <f t="shared" si="18"/>
        <v>50.65</v>
      </c>
      <c r="L298" s="63">
        <f t="shared" si="19"/>
        <v>265.34999999999997</v>
      </c>
    </row>
    <row r="299" spans="1:12" ht="66">
      <c r="A299" s="59">
        <v>292</v>
      </c>
      <c r="B299" s="60" t="s">
        <v>39</v>
      </c>
      <c r="C299" s="60" t="s">
        <v>47</v>
      </c>
      <c r="D299" s="60" t="s">
        <v>48</v>
      </c>
      <c r="E299" s="53" t="s">
        <v>302</v>
      </c>
      <c r="F299" s="61">
        <v>0.2</v>
      </c>
      <c r="G299" s="62">
        <v>1060</v>
      </c>
      <c r="H299" s="63">
        <v>99</v>
      </c>
      <c r="I299" s="64">
        <f t="shared" si="16"/>
        <v>6.3470000000000004</v>
      </c>
      <c r="J299" s="63">
        <f t="shared" si="17"/>
        <v>125.67</v>
      </c>
      <c r="K299" s="63">
        <f t="shared" si="18"/>
        <v>29.65</v>
      </c>
      <c r="L299" s="63">
        <f t="shared" si="19"/>
        <v>155.32</v>
      </c>
    </row>
    <row r="300" spans="1:12" ht="66">
      <c r="A300" s="59">
        <v>293</v>
      </c>
      <c r="B300" s="60" t="s">
        <v>39</v>
      </c>
      <c r="C300" s="60" t="s">
        <v>51</v>
      </c>
      <c r="D300" s="60" t="s">
        <v>62</v>
      </c>
      <c r="E300" s="53" t="s">
        <v>303</v>
      </c>
      <c r="F300" s="61">
        <v>0.2</v>
      </c>
      <c r="G300" s="62">
        <v>1155</v>
      </c>
      <c r="H300" s="63">
        <v>33</v>
      </c>
      <c r="I300" s="64">
        <f t="shared" si="16"/>
        <v>6.9160000000000004</v>
      </c>
      <c r="J300" s="63">
        <f t="shared" si="17"/>
        <v>45.65</v>
      </c>
      <c r="K300" s="63">
        <f t="shared" si="18"/>
        <v>10.77</v>
      </c>
      <c r="L300" s="63">
        <f t="shared" si="19"/>
        <v>56.42</v>
      </c>
    </row>
    <row r="301" spans="1:12" ht="66">
      <c r="A301" s="59">
        <v>294</v>
      </c>
      <c r="B301" s="60" t="s">
        <v>39</v>
      </c>
      <c r="C301" s="60" t="s">
        <v>47</v>
      </c>
      <c r="D301" s="60" t="s">
        <v>45</v>
      </c>
      <c r="E301" s="53" t="s">
        <v>304</v>
      </c>
      <c r="F301" s="61">
        <v>0.2</v>
      </c>
      <c r="G301" s="62">
        <v>960</v>
      </c>
      <c r="H301" s="63">
        <v>97.5</v>
      </c>
      <c r="I301" s="64">
        <f t="shared" si="16"/>
        <v>5.7489999999999997</v>
      </c>
      <c r="J301" s="63">
        <f t="shared" si="17"/>
        <v>112.11</v>
      </c>
      <c r="K301" s="63">
        <f t="shared" si="18"/>
        <v>26.45</v>
      </c>
      <c r="L301" s="63">
        <f t="shared" si="19"/>
        <v>138.56</v>
      </c>
    </row>
    <row r="302" spans="1:12" ht="66">
      <c r="A302" s="59">
        <v>295</v>
      </c>
      <c r="B302" s="60" t="s">
        <v>39</v>
      </c>
      <c r="C302" s="60" t="s">
        <v>47</v>
      </c>
      <c r="D302" s="60" t="s">
        <v>45</v>
      </c>
      <c r="E302" s="53" t="s">
        <v>304</v>
      </c>
      <c r="F302" s="61">
        <v>0.5</v>
      </c>
      <c r="G302" s="62">
        <v>960</v>
      </c>
      <c r="H302" s="63">
        <v>3.5</v>
      </c>
      <c r="I302" s="64">
        <f t="shared" si="16"/>
        <v>5.7489999999999997</v>
      </c>
      <c r="J302" s="63">
        <f t="shared" si="17"/>
        <v>10.06</v>
      </c>
      <c r="K302" s="63">
        <f t="shared" si="18"/>
        <v>2.37</v>
      </c>
      <c r="L302" s="63">
        <f t="shared" si="19"/>
        <v>12.43</v>
      </c>
    </row>
    <row r="303" spans="1:12" ht="66">
      <c r="A303" s="59">
        <v>296</v>
      </c>
      <c r="B303" s="60" t="s">
        <v>39</v>
      </c>
      <c r="C303" s="60" t="s">
        <v>40</v>
      </c>
      <c r="D303" s="60" t="s">
        <v>45</v>
      </c>
      <c r="E303" s="53" t="s">
        <v>305</v>
      </c>
      <c r="F303" s="61">
        <v>0.2</v>
      </c>
      <c r="G303" s="62">
        <v>960</v>
      </c>
      <c r="H303" s="63">
        <v>74</v>
      </c>
      <c r="I303" s="64">
        <f t="shared" si="16"/>
        <v>5.7489999999999997</v>
      </c>
      <c r="J303" s="63">
        <f t="shared" si="17"/>
        <v>85.09</v>
      </c>
      <c r="K303" s="63">
        <f t="shared" si="18"/>
        <v>20.07</v>
      </c>
      <c r="L303" s="63">
        <f t="shared" si="19"/>
        <v>105.16</v>
      </c>
    </row>
    <row r="304" spans="1:12" ht="52.8">
      <c r="A304" s="59">
        <v>297</v>
      </c>
      <c r="B304" s="60" t="s">
        <v>39</v>
      </c>
      <c r="C304" s="60" t="s">
        <v>95</v>
      </c>
      <c r="D304" s="60" t="s">
        <v>96</v>
      </c>
      <c r="E304" s="53" t="s">
        <v>306</v>
      </c>
      <c r="F304" s="61">
        <v>0.2</v>
      </c>
      <c r="G304" s="62">
        <v>1600</v>
      </c>
      <c r="H304" s="63">
        <v>36</v>
      </c>
      <c r="I304" s="64">
        <f t="shared" si="16"/>
        <v>9.5809999999999995</v>
      </c>
      <c r="J304" s="63">
        <f t="shared" si="17"/>
        <v>68.98</v>
      </c>
      <c r="K304" s="63">
        <f t="shared" si="18"/>
        <v>16.27</v>
      </c>
      <c r="L304" s="63">
        <f t="shared" si="19"/>
        <v>85.25</v>
      </c>
    </row>
    <row r="305" spans="1:12" ht="52.8">
      <c r="A305" s="59">
        <v>298</v>
      </c>
      <c r="B305" s="60" t="s">
        <v>39</v>
      </c>
      <c r="C305" s="60" t="s">
        <v>95</v>
      </c>
      <c r="D305" s="60" t="s">
        <v>96</v>
      </c>
      <c r="E305" s="53" t="s">
        <v>307</v>
      </c>
      <c r="F305" s="61">
        <v>0.2</v>
      </c>
      <c r="G305" s="62">
        <v>1620</v>
      </c>
      <c r="H305" s="63">
        <v>36</v>
      </c>
      <c r="I305" s="64">
        <f t="shared" si="16"/>
        <v>9.7010000000000005</v>
      </c>
      <c r="J305" s="63">
        <f t="shared" si="17"/>
        <v>69.849999999999994</v>
      </c>
      <c r="K305" s="63">
        <f t="shared" si="18"/>
        <v>16.48</v>
      </c>
      <c r="L305" s="63">
        <f t="shared" si="19"/>
        <v>86.33</v>
      </c>
    </row>
    <row r="306" spans="1:12" ht="66">
      <c r="A306" s="59">
        <v>299</v>
      </c>
      <c r="B306" s="60" t="s">
        <v>39</v>
      </c>
      <c r="C306" s="60" t="s">
        <v>51</v>
      </c>
      <c r="D306" s="60" t="s">
        <v>45</v>
      </c>
      <c r="E306" s="53" t="s">
        <v>308</v>
      </c>
      <c r="F306" s="61">
        <v>0.2</v>
      </c>
      <c r="G306" s="62">
        <v>960</v>
      </c>
      <c r="H306" s="63">
        <v>98.15</v>
      </c>
      <c r="I306" s="64">
        <f t="shared" si="16"/>
        <v>5.7489999999999997</v>
      </c>
      <c r="J306" s="63">
        <f t="shared" si="17"/>
        <v>112.85</v>
      </c>
      <c r="K306" s="63">
        <f t="shared" si="18"/>
        <v>26.62</v>
      </c>
      <c r="L306" s="63">
        <f t="shared" si="19"/>
        <v>139.47</v>
      </c>
    </row>
    <row r="307" spans="1:12" ht="66">
      <c r="A307" s="59">
        <v>300</v>
      </c>
      <c r="B307" s="60" t="s">
        <v>39</v>
      </c>
      <c r="C307" s="60" t="s">
        <v>51</v>
      </c>
      <c r="D307" s="60" t="s">
        <v>45</v>
      </c>
      <c r="E307" s="53" t="s">
        <v>308</v>
      </c>
      <c r="F307" s="61">
        <v>0.5</v>
      </c>
      <c r="G307" s="62">
        <v>960</v>
      </c>
      <c r="H307" s="63">
        <v>1.1499999999999999</v>
      </c>
      <c r="I307" s="64">
        <f t="shared" si="16"/>
        <v>5.7489999999999997</v>
      </c>
      <c r="J307" s="63">
        <f t="shared" si="17"/>
        <v>3.31</v>
      </c>
      <c r="K307" s="63">
        <f t="shared" si="18"/>
        <v>0.78</v>
      </c>
      <c r="L307" s="63">
        <f t="shared" si="19"/>
        <v>4.09</v>
      </c>
    </row>
    <row r="308" spans="1:12" ht="66">
      <c r="A308" s="59">
        <v>301</v>
      </c>
      <c r="B308" s="60" t="s">
        <v>39</v>
      </c>
      <c r="C308" s="60" t="s">
        <v>47</v>
      </c>
      <c r="D308" s="60" t="s">
        <v>45</v>
      </c>
      <c r="E308" s="53" t="s">
        <v>309</v>
      </c>
      <c r="F308" s="61">
        <v>0.2</v>
      </c>
      <c r="G308" s="62">
        <v>960</v>
      </c>
      <c r="H308" s="63">
        <v>121</v>
      </c>
      <c r="I308" s="64">
        <f t="shared" si="16"/>
        <v>5.7489999999999997</v>
      </c>
      <c r="J308" s="63">
        <f t="shared" si="17"/>
        <v>139.13</v>
      </c>
      <c r="K308" s="63">
        <f t="shared" si="18"/>
        <v>32.82</v>
      </c>
      <c r="L308" s="63">
        <f t="shared" si="19"/>
        <v>171.95</v>
      </c>
    </row>
    <row r="309" spans="1:12" ht="79.2">
      <c r="A309" s="59">
        <v>302</v>
      </c>
      <c r="B309" s="60" t="s">
        <v>13</v>
      </c>
      <c r="C309" s="60" t="s">
        <v>221</v>
      </c>
      <c r="D309" s="60" t="s">
        <v>236</v>
      </c>
      <c r="E309" s="53" t="s">
        <v>310</v>
      </c>
      <c r="F309" s="61">
        <v>0.2</v>
      </c>
      <c r="G309" s="62">
        <v>2120</v>
      </c>
      <c r="H309" s="63">
        <v>13</v>
      </c>
      <c r="I309" s="64">
        <f t="shared" si="16"/>
        <v>12.695</v>
      </c>
      <c r="J309" s="63">
        <f t="shared" si="17"/>
        <v>33.01</v>
      </c>
      <c r="K309" s="63">
        <f t="shared" si="18"/>
        <v>7.79</v>
      </c>
      <c r="L309" s="63">
        <f t="shared" si="19"/>
        <v>40.799999999999997</v>
      </c>
    </row>
    <row r="310" spans="1:12" ht="66">
      <c r="A310" s="59">
        <v>303</v>
      </c>
      <c r="B310" s="60" t="s">
        <v>39</v>
      </c>
      <c r="C310" s="60" t="s">
        <v>51</v>
      </c>
      <c r="D310" s="60" t="s">
        <v>48</v>
      </c>
      <c r="E310" s="53" t="s">
        <v>311</v>
      </c>
      <c r="F310" s="61">
        <v>0.2</v>
      </c>
      <c r="G310" s="62">
        <v>1080</v>
      </c>
      <c r="H310" s="63">
        <v>153.44999999999999</v>
      </c>
      <c r="I310" s="64">
        <f t="shared" si="16"/>
        <v>6.4669999999999996</v>
      </c>
      <c r="J310" s="63">
        <f t="shared" si="17"/>
        <v>198.47</v>
      </c>
      <c r="K310" s="63">
        <f t="shared" si="18"/>
        <v>46.82</v>
      </c>
      <c r="L310" s="63">
        <f t="shared" si="19"/>
        <v>245.29</v>
      </c>
    </row>
    <row r="311" spans="1:12" ht="66">
      <c r="A311" s="59">
        <v>304</v>
      </c>
      <c r="B311" s="60" t="s">
        <v>39</v>
      </c>
      <c r="C311" s="60" t="s">
        <v>51</v>
      </c>
      <c r="D311" s="60" t="s">
        <v>48</v>
      </c>
      <c r="E311" s="53" t="s">
        <v>311</v>
      </c>
      <c r="F311" s="61">
        <v>0.5</v>
      </c>
      <c r="G311" s="62">
        <v>1080</v>
      </c>
      <c r="H311" s="63">
        <v>0.15</v>
      </c>
      <c r="I311" s="64">
        <f t="shared" si="16"/>
        <v>6.4669999999999996</v>
      </c>
      <c r="J311" s="63">
        <f t="shared" si="17"/>
        <v>0.49</v>
      </c>
      <c r="K311" s="63">
        <f t="shared" si="18"/>
        <v>0.12</v>
      </c>
      <c r="L311" s="63">
        <f t="shared" si="19"/>
        <v>0.61</v>
      </c>
    </row>
    <row r="312" spans="1:12" ht="66">
      <c r="A312" s="59">
        <v>305</v>
      </c>
      <c r="B312" s="60" t="s">
        <v>39</v>
      </c>
      <c r="C312" s="60" t="s">
        <v>119</v>
      </c>
      <c r="D312" s="60" t="s">
        <v>52</v>
      </c>
      <c r="E312" s="53" t="s">
        <v>312</v>
      </c>
      <c r="F312" s="61">
        <v>0.2</v>
      </c>
      <c r="G312" s="62">
        <v>1230</v>
      </c>
      <c r="H312" s="63">
        <v>28.5</v>
      </c>
      <c r="I312" s="64">
        <f t="shared" si="16"/>
        <v>7.3650000000000002</v>
      </c>
      <c r="J312" s="63">
        <f t="shared" si="17"/>
        <v>41.98</v>
      </c>
      <c r="K312" s="63">
        <f t="shared" si="18"/>
        <v>9.9</v>
      </c>
      <c r="L312" s="63">
        <f t="shared" si="19"/>
        <v>51.879999999999995</v>
      </c>
    </row>
    <row r="313" spans="1:12" ht="66">
      <c r="A313" s="59">
        <v>306</v>
      </c>
      <c r="B313" s="60" t="s">
        <v>39</v>
      </c>
      <c r="C313" s="60" t="s">
        <v>119</v>
      </c>
      <c r="D313" s="60" t="s">
        <v>115</v>
      </c>
      <c r="E313" s="53" t="s">
        <v>313</v>
      </c>
      <c r="F313" s="61">
        <v>0.2</v>
      </c>
      <c r="G313" s="62">
        <v>1365</v>
      </c>
      <c r="H313" s="63">
        <v>18</v>
      </c>
      <c r="I313" s="64">
        <f t="shared" si="16"/>
        <v>8.1739999999999995</v>
      </c>
      <c r="J313" s="63">
        <f t="shared" si="17"/>
        <v>29.43</v>
      </c>
      <c r="K313" s="63">
        <f t="shared" si="18"/>
        <v>6.94</v>
      </c>
      <c r="L313" s="63">
        <f t="shared" si="19"/>
        <v>36.369999999999997</v>
      </c>
    </row>
    <row r="314" spans="1:12" ht="92.4">
      <c r="A314" s="59">
        <v>307</v>
      </c>
      <c r="B314" s="60" t="s">
        <v>13</v>
      </c>
      <c r="C314" s="60" t="s">
        <v>102</v>
      </c>
      <c r="D314" s="60" t="s">
        <v>52</v>
      </c>
      <c r="E314" s="53" t="s">
        <v>314</v>
      </c>
      <c r="F314" s="61">
        <v>0.2</v>
      </c>
      <c r="G314" s="62">
        <v>1660</v>
      </c>
      <c r="H314" s="63">
        <v>191</v>
      </c>
      <c r="I314" s="64">
        <f t="shared" si="16"/>
        <v>9.94</v>
      </c>
      <c r="J314" s="63">
        <f t="shared" si="17"/>
        <v>379.71</v>
      </c>
      <c r="K314" s="63">
        <f t="shared" si="18"/>
        <v>89.57</v>
      </c>
      <c r="L314" s="63">
        <f t="shared" si="19"/>
        <v>469.28</v>
      </c>
    </row>
    <row r="315" spans="1:12" ht="92.4">
      <c r="A315" s="59">
        <v>308</v>
      </c>
      <c r="B315" s="60" t="s">
        <v>13</v>
      </c>
      <c r="C315" s="60" t="s">
        <v>102</v>
      </c>
      <c r="D315" s="60" t="s">
        <v>52</v>
      </c>
      <c r="E315" s="53" t="s">
        <v>314</v>
      </c>
      <c r="F315" s="61">
        <v>0.5</v>
      </c>
      <c r="G315" s="62">
        <v>1660</v>
      </c>
      <c r="H315" s="63">
        <v>61</v>
      </c>
      <c r="I315" s="64">
        <f t="shared" si="16"/>
        <v>9.94</v>
      </c>
      <c r="J315" s="63">
        <f t="shared" si="17"/>
        <v>303.17</v>
      </c>
      <c r="K315" s="63">
        <f t="shared" si="18"/>
        <v>71.52</v>
      </c>
      <c r="L315" s="63">
        <f t="shared" si="19"/>
        <v>374.69</v>
      </c>
    </row>
    <row r="316" spans="1:12" ht="92.4">
      <c r="A316" s="59">
        <v>309</v>
      </c>
      <c r="B316" s="60" t="s">
        <v>13</v>
      </c>
      <c r="C316" s="60" t="s">
        <v>146</v>
      </c>
      <c r="D316" s="60" t="s">
        <v>208</v>
      </c>
      <c r="E316" s="53" t="s">
        <v>315</v>
      </c>
      <c r="F316" s="61">
        <v>0.2</v>
      </c>
      <c r="G316" s="62">
        <v>1725</v>
      </c>
      <c r="H316" s="63">
        <v>183.5</v>
      </c>
      <c r="I316" s="64">
        <f t="shared" si="16"/>
        <v>10.329000000000001</v>
      </c>
      <c r="J316" s="63">
        <f t="shared" si="17"/>
        <v>379.07</v>
      </c>
      <c r="K316" s="63">
        <f t="shared" si="18"/>
        <v>89.42</v>
      </c>
      <c r="L316" s="63">
        <f t="shared" si="19"/>
        <v>468.49</v>
      </c>
    </row>
    <row r="317" spans="1:12" ht="92.4">
      <c r="A317" s="59">
        <v>310</v>
      </c>
      <c r="B317" s="60" t="s">
        <v>13</v>
      </c>
      <c r="C317" s="60" t="s">
        <v>146</v>
      </c>
      <c r="D317" s="60" t="s">
        <v>208</v>
      </c>
      <c r="E317" s="53" t="s">
        <v>315</v>
      </c>
      <c r="F317" s="61">
        <v>0.5</v>
      </c>
      <c r="G317" s="62">
        <v>1725</v>
      </c>
      <c r="H317" s="63">
        <v>45</v>
      </c>
      <c r="I317" s="64">
        <f t="shared" si="16"/>
        <v>10.329000000000001</v>
      </c>
      <c r="J317" s="63">
        <f t="shared" si="17"/>
        <v>232.4</v>
      </c>
      <c r="K317" s="63">
        <f t="shared" si="18"/>
        <v>54.82</v>
      </c>
      <c r="L317" s="63">
        <f t="shared" si="19"/>
        <v>287.22000000000003</v>
      </c>
    </row>
    <row r="318" spans="1:12" ht="52.8">
      <c r="A318" s="59">
        <v>311</v>
      </c>
      <c r="B318" s="60" t="s">
        <v>43</v>
      </c>
      <c r="C318" s="60" t="s">
        <v>271</v>
      </c>
      <c r="D318" s="60" t="s">
        <v>115</v>
      </c>
      <c r="E318" s="53" t="s">
        <v>316</v>
      </c>
      <c r="F318" s="61">
        <v>0.2</v>
      </c>
      <c r="G318" s="62">
        <v>1405</v>
      </c>
      <c r="H318" s="63">
        <v>19</v>
      </c>
      <c r="I318" s="64">
        <f t="shared" si="16"/>
        <v>8.4130000000000003</v>
      </c>
      <c r="J318" s="63">
        <f t="shared" si="17"/>
        <v>31.97</v>
      </c>
      <c r="K318" s="63">
        <f t="shared" si="18"/>
        <v>7.54</v>
      </c>
      <c r="L318" s="63">
        <f t="shared" si="19"/>
        <v>39.51</v>
      </c>
    </row>
    <row r="319" spans="1:12" ht="52.8">
      <c r="A319" s="59">
        <v>312</v>
      </c>
      <c r="B319" s="60" t="s">
        <v>70</v>
      </c>
      <c r="C319" s="60" t="s">
        <v>278</v>
      </c>
      <c r="D319" s="60" t="s">
        <v>317</v>
      </c>
      <c r="E319" s="53" t="s">
        <v>318</v>
      </c>
      <c r="F319" s="61">
        <v>0.2</v>
      </c>
      <c r="G319" s="62">
        <v>1550</v>
      </c>
      <c r="H319" s="63">
        <v>70</v>
      </c>
      <c r="I319" s="64">
        <f t="shared" si="16"/>
        <v>9.2810000000000006</v>
      </c>
      <c r="J319" s="63">
        <f t="shared" si="17"/>
        <v>129.93</v>
      </c>
      <c r="K319" s="63">
        <f t="shared" si="18"/>
        <v>30.65</v>
      </c>
      <c r="L319" s="63">
        <f t="shared" si="19"/>
        <v>160.58000000000001</v>
      </c>
    </row>
    <row r="320" spans="1:12" ht="66">
      <c r="A320" s="59">
        <v>313</v>
      </c>
      <c r="B320" s="60" t="s">
        <v>39</v>
      </c>
      <c r="C320" s="60" t="s">
        <v>40</v>
      </c>
      <c r="D320" s="60" t="s">
        <v>45</v>
      </c>
      <c r="E320" s="53" t="s">
        <v>319</v>
      </c>
      <c r="F320" s="61">
        <v>0.2</v>
      </c>
      <c r="G320" s="62">
        <v>980</v>
      </c>
      <c r="H320" s="63">
        <v>165</v>
      </c>
      <c r="I320" s="64">
        <f t="shared" si="16"/>
        <v>5.8680000000000003</v>
      </c>
      <c r="J320" s="63">
        <f t="shared" si="17"/>
        <v>193.64</v>
      </c>
      <c r="K320" s="63">
        <f t="shared" si="18"/>
        <v>45.68</v>
      </c>
      <c r="L320" s="63">
        <f t="shared" si="19"/>
        <v>239.32</v>
      </c>
    </row>
    <row r="321" spans="1:12" ht="52.8">
      <c r="A321" s="59">
        <v>314</v>
      </c>
      <c r="B321" s="60" t="s">
        <v>70</v>
      </c>
      <c r="C321" s="60" t="s">
        <v>113</v>
      </c>
      <c r="D321" s="60" t="s">
        <v>48</v>
      </c>
      <c r="E321" s="53" t="s">
        <v>320</v>
      </c>
      <c r="F321" s="61">
        <v>0.2</v>
      </c>
      <c r="G321" s="62">
        <v>1120</v>
      </c>
      <c r="H321" s="63">
        <v>70</v>
      </c>
      <c r="I321" s="64">
        <f t="shared" si="16"/>
        <v>6.7069999999999999</v>
      </c>
      <c r="J321" s="63">
        <f t="shared" si="17"/>
        <v>93.9</v>
      </c>
      <c r="K321" s="63">
        <f t="shared" si="18"/>
        <v>22.15</v>
      </c>
      <c r="L321" s="63">
        <f t="shared" si="19"/>
        <v>116.05000000000001</v>
      </c>
    </row>
    <row r="322" spans="1:12" ht="92.4">
      <c r="A322" s="59">
        <v>315</v>
      </c>
      <c r="B322" s="60" t="s">
        <v>13</v>
      </c>
      <c r="C322" s="60" t="s">
        <v>74</v>
      </c>
      <c r="D322" s="60" t="s">
        <v>48</v>
      </c>
      <c r="E322" s="53" t="s">
        <v>321</v>
      </c>
      <c r="F322" s="61">
        <v>0.2</v>
      </c>
      <c r="G322" s="62">
        <v>1356</v>
      </c>
      <c r="H322" s="63">
        <v>9.5</v>
      </c>
      <c r="I322" s="64">
        <f t="shared" si="16"/>
        <v>8.1199999999999992</v>
      </c>
      <c r="J322" s="63">
        <f t="shared" si="17"/>
        <v>15.43</v>
      </c>
      <c r="K322" s="63">
        <f t="shared" si="18"/>
        <v>3.64</v>
      </c>
      <c r="L322" s="63">
        <f t="shared" si="19"/>
        <v>19.07</v>
      </c>
    </row>
    <row r="323" spans="1:12" ht="92.4">
      <c r="A323" s="59">
        <v>316</v>
      </c>
      <c r="B323" s="60" t="s">
        <v>13</v>
      </c>
      <c r="C323" s="60" t="s">
        <v>74</v>
      </c>
      <c r="D323" s="60" t="s">
        <v>48</v>
      </c>
      <c r="E323" s="53" t="s">
        <v>321</v>
      </c>
      <c r="F323" s="61">
        <v>0.5</v>
      </c>
      <c r="G323" s="62">
        <v>1356</v>
      </c>
      <c r="H323" s="63">
        <v>2.5</v>
      </c>
      <c r="I323" s="64">
        <f t="shared" si="16"/>
        <v>8.1199999999999992</v>
      </c>
      <c r="J323" s="63">
        <f t="shared" si="17"/>
        <v>10.15</v>
      </c>
      <c r="K323" s="63">
        <f t="shared" si="18"/>
        <v>2.39</v>
      </c>
      <c r="L323" s="63">
        <f t="shared" si="19"/>
        <v>12.540000000000001</v>
      </c>
    </row>
    <row r="324" spans="1:12" ht="66">
      <c r="A324" s="59">
        <v>317</v>
      </c>
      <c r="B324" s="60" t="s">
        <v>39</v>
      </c>
      <c r="C324" s="60" t="s">
        <v>40</v>
      </c>
      <c r="D324" s="60" t="s">
        <v>48</v>
      </c>
      <c r="E324" s="53" t="s">
        <v>322</v>
      </c>
      <c r="F324" s="61">
        <v>0.2</v>
      </c>
      <c r="G324" s="62">
        <v>1120</v>
      </c>
      <c r="H324" s="63">
        <v>172.25</v>
      </c>
      <c r="I324" s="64">
        <f t="shared" si="16"/>
        <v>6.7069999999999999</v>
      </c>
      <c r="J324" s="63">
        <f t="shared" si="17"/>
        <v>231.06</v>
      </c>
      <c r="K324" s="63">
        <f t="shared" si="18"/>
        <v>54.51</v>
      </c>
      <c r="L324" s="63">
        <f t="shared" si="19"/>
        <v>285.57</v>
      </c>
    </row>
    <row r="325" spans="1:12" ht="66">
      <c r="A325" s="59">
        <v>318</v>
      </c>
      <c r="B325" s="60" t="s">
        <v>39</v>
      </c>
      <c r="C325" s="60" t="s">
        <v>40</v>
      </c>
      <c r="D325" s="60" t="s">
        <v>48</v>
      </c>
      <c r="E325" s="53" t="s">
        <v>322</v>
      </c>
      <c r="F325" s="61">
        <v>0.5</v>
      </c>
      <c r="G325" s="62">
        <v>1120</v>
      </c>
      <c r="H325" s="63">
        <v>0.35</v>
      </c>
      <c r="I325" s="64">
        <f t="shared" si="16"/>
        <v>6.7069999999999999</v>
      </c>
      <c r="J325" s="63">
        <f t="shared" si="17"/>
        <v>1.17</v>
      </c>
      <c r="K325" s="63">
        <f t="shared" si="18"/>
        <v>0.28000000000000003</v>
      </c>
      <c r="L325" s="63">
        <f t="shared" si="19"/>
        <v>1.45</v>
      </c>
    </row>
    <row r="326" spans="1:12" ht="66">
      <c r="A326" s="59">
        <v>319</v>
      </c>
      <c r="B326" s="60" t="s">
        <v>39</v>
      </c>
      <c r="C326" s="60" t="s">
        <v>51</v>
      </c>
      <c r="D326" s="60" t="s">
        <v>62</v>
      </c>
      <c r="E326" s="53" t="s">
        <v>323</v>
      </c>
      <c r="F326" s="61">
        <v>0.2</v>
      </c>
      <c r="G326" s="62">
        <v>1155</v>
      </c>
      <c r="H326" s="63">
        <v>44</v>
      </c>
      <c r="I326" s="64">
        <f t="shared" si="16"/>
        <v>6.9160000000000004</v>
      </c>
      <c r="J326" s="63">
        <f t="shared" si="17"/>
        <v>60.86</v>
      </c>
      <c r="K326" s="63">
        <f t="shared" si="18"/>
        <v>14.36</v>
      </c>
      <c r="L326" s="63">
        <f t="shared" si="19"/>
        <v>75.22</v>
      </c>
    </row>
    <row r="327" spans="1:12" ht="66">
      <c r="A327" s="59">
        <v>320</v>
      </c>
      <c r="B327" s="60" t="s">
        <v>39</v>
      </c>
      <c r="C327" s="60" t="s">
        <v>47</v>
      </c>
      <c r="D327" s="60" t="s">
        <v>52</v>
      </c>
      <c r="E327" s="53" t="s">
        <v>324</v>
      </c>
      <c r="F327" s="61">
        <v>0.2</v>
      </c>
      <c r="G327" s="62">
        <v>1245</v>
      </c>
      <c r="H327" s="63">
        <v>142.5</v>
      </c>
      <c r="I327" s="64">
        <f t="shared" si="16"/>
        <v>7.4550000000000001</v>
      </c>
      <c r="J327" s="63">
        <f t="shared" si="17"/>
        <v>212.47</v>
      </c>
      <c r="K327" s="63">
        <f t="shared" si="18"/>
        <v>50.12</v>
      </c>
      <c r="L327" s="63">
        <f t="shared" si="19"/>
        <v>262.58999999999997</v>
      </c>
    </row>
    <row r="328" spans="1:12" ht="66">
      <c r="A328" s="59">
        <v>321</v>
      </c>
      <c r="B328" s="60" t="s">
        <v>39</v>
      </c>
      <c r="C328" s="60" t="s">
        <v>47</v>
      </c>
      <c r="D328" s="60" t="s">
        <v>52</v>
      </c>
      <c r="E328" s="53" t="s">
        <v>324</v>
      </c>
      <c r="F328" s="61">
        <v>0.5</v>
      </c>
      <c r="G328" s="62">
        <v>1245</v>
      </c>
      <c r="H328" s="63">
        <v>0.5</v>
      </c>
      <c r="I328" s="64">
        <f t="shared" ref="I328:I334" si="20">ROUND(G328/167,3)</f>
        <v>7.4550000000000001</v>
      </c>
      <c r="J328" s="63">
        <f t="shared" ref="J328:J334" si="21">ROUND(I328*H328*F328,2)</f>
        <v>1.86</v>
      </c>
      <c r="K328" s="63">
        <f t="shared" ref="K328:K334" si="22">ROUND(J328*0.2359,2)</f>
        <v>0.44</v>
      </c>
      <c r="L328" s="63">
        <f t="shared" ref="L328:L334" si="23">J328+K328</f>
        <v>2.3000000000000003</v>
      </c>
    </row>
    <row r="329" spans="1:12" ht="66">
      <c r="A329" s="59">
        <v>322</v>
      </c>
      <c r="B329" s="60" t="s">
        <v>39</v>
      </c>
      <c r="C329" s="60" t="s">
        <v>51</v>
      </c>
      <c r="D329" s="60" t="s">
        <v>48</v>
      </c>
      <c r="E329" s="53" t="s">
        <v>325</v>
      </c>
      <c r="F329" s="61">
        <v>0.2</v>
      </c>
      <c r="G329" s="62">
        <v>1040</v>
      </c>
      <c r="H329" s="63">
        <v>118</v>
      </c>
      <c r="I329" s="64">
        <f t="shared" si="20"/>
        <v>6.2279999999999998</v>
      </c>
      <c r="J329" s="63">
        <f t="shared" si="21"/>
        <v>146.97999999999999</v>
      </c>
      <c r="K329" s="63">
        <f t="shared" si="22"/>
        <v>34.67</v>
      </c>
      <c r="L329" s="63">
        <f t="shared" si="23"/>
        <v>181.64999999999998</v>
      </c>
    </row>
    <row r="330" spans="1:12" ht="66">
      <c r="A330" s="59">
        <v>323</v>
      </c>
      <c r="B330" s="60" t="s">
        <v>39</v>
      </c>
      <c r="C330" s="60" t="s">
        <v>51</v>
      </c>
      <c r="D330" s="60" t="s">
        <v>48</v>
      </c>
      <c r="E330" s="53" t="s">
        <v>325</v>
      </c>
      <c r="F330" s="61">
        <v>0.5</v>
      </c>
      <c r="G330" s="62">
        <v>1040</v>
      </c>
      <c r="H330" s="63">
        <v>3</v>
      </c>
      <c r="I330" s="64">
        <f t="shared" si="20"/>
        <v>6.2279999999999998</v>
      </c>
      <c r="J330" s="63">
        <f t="shared" si="21"/>
        <v>9.34</v>
      </c>
      <c r="K330" s="63">
        <f t="shared" si="22"/>
        <v>2.2000000000000002</v>
      </c>
      <c r="L330" s="63">
        <f t="shared" si="23"/>
        <v>11.54</v>
      </c>
    </row>
    <row r="331" spans="1:12" ht="66">
      <c r="A331" s="59">
        <v>324</v>
      </c>
      <c r="B331" s="60" t="s">
        <v>39</v>
      </c>
      <c r="C331" s="60" t="s">
        <v>51</v>
      </c>
      <c r="D331" s="60" t="s">
        <v>48</v>
      </c>
      <c r="E331" s="53" t="s">
        <v>326</v>
      </c>
      <c r="F331" s="61">
        <v>0.2</v>
      </c>
      <c r="G331" s="62">
        <v>1120</v>
      </c>
      <c r="H331" s="63">
        <v>167</v>
      </c>
      <c r="I331" s="64">
        <f t="shared" si="20"/>
        <v>6.7069999999999999</v>
      </c>
      <c r="J331" s="63">
        <f t="shared" si="21"/>
        <v>224.01</v>
      </c>
      <c r="K331" s="63">
        <f t="shared" si="22"/>
        <v>52.84</v>
      </c>
      <c r="L331" s="63">
        <f t="shared" si="23"/>
        <v>276.85000000000002</v>
      </c>
    </row>
    <row r="332" spans="1:12" ht="66">
      <c r="A332" s="59">
        <v>325</v>
      </c>
      <c r="B332" s="60" t="s">
        <v>39</v>
      </c>
      <c r="C332" s="60" t="s">
        <v>51</v>
      </c>
      <c r="D332" s="60" t="s">
        <v>48</v>
      </c>
      <c r="E332" s="53" t="s">
        <v>326</v>
      </c>
      <c r="F332" s="61">
        <v>0.5</v>
      </c>
      <c r="G332" s="62">
        <v>1120</v>
      </c>
      <c r="H332" s="63">
        <v>1.3</v>
      </c>
      <c r="I332" s="64">
        <f t="shared" si="20"/>
        <v>6.7069999999999999</v>
      </c>
      <c r="J332" s="63">
        <f t="shared" si="21"/>
        <v>4.3600000000000003</v>
      </c>
      <c r="K332" s="63">
        <f t="shared" si="22"/>
        <v>1.03</v>
      </c>
      <c r="L332" s="63">
        <f t="shared" si="23"/>
        <v>5.3900000000000006</v>
      </c>
    </row>
    <row r="333" spans="1:12" ht="66">
      <c r="A333" s="59">
        <v>326</v>
      </c>
      <c r="B333" s="60" t="s">
        <v>39</v>
      </c>
      <c r="C333" s="60" t="s">
        <v>119</v>
      </c>
      <c r="D333" s="60" t="s">
        <v>52</v>
      </c>
      <c r="E333" s="53" t="s">
        <v>327</v>
      </c>
      <c r="F333" s="61">
        <v>0.2</v>
      </c>
      <c r="G333" s="62">
        <v>1255</v>
      </c>
      <c r="H333" s="63">
        <v>1</v>
      </c>
      <c r="I333" s="64">
        <f t="shared" si="20"/>
        <v>7.5149999999999997</v>
      </c>
      <c r="J333" s="63">
        <f t="shared" si="21"/>
        <v>1.5</v>
      </c>
      <c r="K333" s="63">
        <f t="shared" si="22"/>
        <v>0.35</v>
      </c>
      <c r="L333" s="63">
        <f t="shared" si="23"/>
        <v>1.85</v>
      </c>
    </row>
    <row r="334" spans="1:12" ht="66">
      <c r="A334" s="59">
        <v>327</v>
      </c>
      <c r="B334" s="60" t="s">
        <v>39</v>
      </c>
      <c r="C334" s="60" t="s">
        <v>119</v>
      </c>
      <c r="D334" s="60" t="s">
        <v>52</v>
      </c>
      <c r="E334" s="53" t="s">
        <v>327</v>
      </c>
      <c r="F334" s="61">
        <v>0.2</v>
      </c>
      <c r="G334" s="62">
        <v>1250</v>
      </c>
      <c r="H334" s="63">
        <v>20</v>
      </c>
      <c r="I334" s="64">
        <f t="shared" si="20"/>
        <v>7.4850000000000003</v>
      </c>
      <c r="J334" s="63">
        <f t="shared" si="21"/>
        <v>29.94</v>
      </c>
      <c r="K334" s="63">
        <f t="shared" si="22"/>
        <v>7.06</v>
      </c>
      <c r="L334" s="63">
        <f t="shared" si="23"/>
        <v>37</v>
      </c>
    </row>
  </sheetData>
  <mergeCells count="1">
    <mergeCell ref="A4:L4"/>
  </mergeCells>
  <conditionalFormatting sqref="E6:E7">
    <cfRule type="duplicateValues" dxfId="5" priority="1"/>
  </conditionalFormatting>
  <pageMargins left="0.70866141732283472" right="0.70866141732283472" top="0.74803149606299213" bottom="0.74803149606299213" header="0.31496062992125984" footer="0.31496062992125984"/>
  <pageSetup paperSize="9" scale="70" fitToHeight="0" orientation="portrait" r:id="rId1"/>
  <headerFooter>
    <oddFooter>&amp;R&amp;P.lapa no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8035B-C64B-482E-B4D8-7B7F39E790C5}">
  <sheetPr>
    <tabColor theme="4" tint="0.79998168889431442"/>
    <pageSetUpPr fitToPage="1"/>
  </sheetPr>
  <dimension ref="A1:N24"/>
  <sheetViews>
    <sheetView zoomScaleNormal="100" zoomScaleSheetLayoutView="82" workbookViewId="0">
      <selection activeCell="L1" sqref="L1"/>
    </sheetView>
  </sheetViews>
  <sheetFormatPr defaultColWidth="9.109375" defaultRowHeight="13.2"/>
  <cols>
    <col min="1" max="1" width="5.5546875" style="76" customWidth="1"/>
    <col min="2" max="2" width="12.44140625" style="82" customWidth="1"/>
    <col min="3" max="3" width="20.88671875" style="82" customWidth="1"/>
    <col min="4" max="4" width="11" style="82" customWidth="1"/>
    <col min="5" max="5" width="7" style="82" customWidth="1"/>
    <col min="6" max="6" width="9.6640625" style="76" customWidth="1"/>
    <col min="7" max="7" width="9.109375" style="83" customWidth="1"/>
    <col min="8" max="8" width="9.5546875" style="76" customWidth="1"/>
    <col min="9" max="9" width="9.5546875" style="84" customWidth="1"/>
    <col min="10" max="10" width="12.33203125" style="76" bestFit="1" customWidth="1"/>
    <col min="11" max="11" width="9.5546875" style="76" customWidth="1"/>
    <col min="12" max="12" width="10.33203125" style="83" customWidth="1"/>
    <col min="13" max="13" width="9.109375" style="74"/>
    <col min="14" max="14" width="12.109375" style="74" customWidth="1"/>
    <col min="15" max="16384" width="9.109375" style="74"/>
  </cols>
  <sheetData>
    <row r="1" spans="1:14" ht="14.4">
      <c r="A1" s="71"/>
      <c r="B1" s="72"/>
      <c r="C1" s="51"/>
      <c r="D1" s="73"/>
      <c r="E1" s="51"/>
      <c r="F1" s="51"/>
      <c r="G1" s="51"/>
      <c r="H1" s="51"/>
      <c r="I1" s="55"/>
      <c r="J1" s="51"/>
      <c r="K1" s="51"/>
      <c r="L1" s="1" t="s">
        <v>347</v>
      </c>
    </row>
    <row r="2" spans="1:14" ht="17.399999999999999">
      <c r="A2" s="71"/>
      <c r="B2" s="3" t="s">
        <v>1</v>
      </c>
      <c r="C2" s="51"/>
      <c r="D2" s="16"/>
      <c r="E2" s="3"/>
      <c r="F2" s="73"/>
      <c r="G2" s="51"/>
      <c r="H2" s="51"/>
      <c r="I2" s="55"/>
      <c r="J2" s="51"/>
      <c r="K2" s="51"/>
      <c r="L2" s="51"/>
    </row>
    <row r="3" spans="1:14" ht="14.4">
      <c r="A3" s="71"/>
      <c r="B3" s="72"/>
      <c r="C3" s="51"/>
      <c r="D3" s="73"/>
      <c r="E3" s="51"/>
      <c r="F3" s="73"/>
      <c r="G3" s="51"/>
      <c r="H3" s="51"/>
      <c r="I3" s="55"/>
      <c r="J3" s="51"/>
      <c r="K3" s="51"/>
      <c r="L3" s="51"/>
    </row>
    <row r="4" spans="1:14" ht="37.200000000000003" customHeight="1">
      <c r="A4" s="115" t="s">
        <v>329</v>
      </c>
      <c r="B4" s="115"/>
      <c r="C4" s="115"/>
      <c r="D4" s="115"/>
      <c r="E4" s="115"/>
      <c r="F4" s="115"/>
      <c r="G4" s="115"/>
      <c r="H4" s="115"/>
      <c r="I4" s="115"/>
      <c r="J4" s="115"/>
      <c r="K4" s="115"/>
      <c r="L4" s="115"/>
    </row>
    <row r="5" spans="1:14">
      <c r="A5" s="71"/>
      <c r="B5" s="72"/>
      <c r="C5" s="55"/>
      <c r="D5" s="55"/>
      <c r="E5" s="55"/>
      <c r="F5" s="75"/>
      <c r="G5" s="55"/>
      <c r="I5" s="55"/>
      <c r="J5" s="77"/>
      <c r="K5" s="77"/>
      <c r="L5" s="77"/>
    </row>
    <row r="6" spans="1:14" ht="39.6">
      <c r="A6" s="15" t="s">
        <v>11</v>
      </c>
      <c r="B6" s="17" t="s">
        <v>5</v>
      </c>
      <c r="C6" s="17" t="s">
        <v>0</v>
      </c>
      <c r="D6" s="17" t="s">
        <v>4</v>
      </c>
      <c r="E6" s="17" t="s">
        <v>6</v>
      </c>
      <c r="F6" s="18" t="s">
        <v>7</v>
      </c>
      <c r="G6" s="19" t="s">
        <v>2</v>
      </c>
      <c r="H6" s="20" t="s">
        <v>10</v>
      </c>
      <c r="I6" s="19" t="s">
        <v>3</v>
      </c>
      <c r="J6" s="19" t="s">
        <v>12</v>
      </c>
      <c r="K6" s="19" t="s">
        <v>8</v>
      </c>
      <c r="L6" s="19" t="s">
        <v>9</v>
      </c>
    </row>
    <row r="7" spans="1:14">
      <c r="A7" s="12"/>
      <c r="B7" s="12"/>
      <c r="C7" s="12"/>
      <c r="D7" s="12"/>
      <c r="E7" s="12"/>
      <c r="F7" s="13"/>
      <c r="G7" s="14"/>
      <c r="H7" s="78">
        <f>SUM(H8:H23)</f>
        <v>2440</v>
      </c>
      <c r="I7" s="79"/>
      <c r="J7" s="79">
        <f>SUM(J8:J23)</f>
        <v>4319.97</v>
      </c>
      <c r="K7" s="79">
        <f>SUM(K8:K23)</f>
        <v>1019.0799999999999</v>
      </c>
      <c r="L7" s="79">
        <f>SUM(L8:L23)</f>
        <v>5339.05</v>
      </c>
    </row>
    <row r="8" spans="1:14" ht="66">
      <c r="A8" s="27">
        <v>1</v>
      </c>
      <c r="B8" s="28" t="s">
        <v>330</v>
      </c>
      <c r="C8" s="28" t="s">
        <v>331</v>
      </c>
      <c r="D8" s="28" t="s">
        <v>115</v>
      </c>
      <c r="E8" s="80" t="s">
        <v>332</v>
      </c>
      <c r="F8" s="29">
        <v>0.18000000000000002</v>
      </c>
      <c r="G8" s="27">
        <v>1365</v>
      </c>
      <c r="H8" s="30">
        <v>176</v>
      </c>
      <c r="I8" s="31">
        <f t="shared" ref="I8:I23" si="0">ROUND(G8/176,3)</f>
        <v>7.7560000000000002</v>
      </c>
      <c r="J8" s="32">
        <f t="shared" ref="J8:J23" si="1">ROUND(I8*H8*F8,2)</f>
        <v>245.71</v>
      </c>
      <c r="K8" s="32">
        <f>ROUND(J8*0.2359,2)</f>
        <v>57.96</v>
      </c>
      <c r="L8" s="32">
        <f t="shared" ref="L8:L22" si="2">J8+K8</f>
        <v>303.67</v>
      </c>
      <c r="N8" s="81"/>
    </row>
    <row r="9" spans="1:14" ht="66">
      <c r="A9" s="27">
        <v>2</v>
      </c>
      <c r="B9" s="28" t="s">
        <v>330</v>
      </c>
      <c r="C9" s="28" t="s">
        <v>331</v>
      </c>
      <c r="D9" s="28" t="s">
        <v>115</v>
      </c>
      <c r="E9" s="80" t="s">
        <v>333</v>
      </c>
      <c r="F9" s="29">
        <v>0.05</v>
      </c>
      <c r="G9" s="27">
        <v>1325</v>
      </c>
      <c r="H9" s="30">
        <v>24</v>
      </c>
      <c r="I9" s="31">
        <f t="shared" si="0"/>
        <v>7.5279999999999996</v>
      </c>
      <c r="J9" s="32">
        <f t="shared" si="1"/>
        <v>9.0299999999999994</v>
      </c>
      <c r="K9" s="32">
        <f t="shared" ref="K9:K23" si="3">ROUND(J9*0.2359,2)</f>
        <v>2.13</v>
      </c>
      <c r="L9" s="32">
        <f t="shared" si="2"/>
        <v>11.16</v>
      </c>
      <c r="N9" s="81"/>
    </row>
    <row r="10" spans="1:14" ht="66">
      <c r="A10" s="27">
        <v>3</v>
      </c>
      <c r="B10" s="28" t="s">
        <v>330</v>
      </c>
      <c r="C10" s="28" t="s">
        <v>331</v>
      </c>
      <c r="D10" s="28" t="s">
        <v>115</v>
      </c>
      <c r="E10" s="80" t="s">
        <v>333</v>
      </c>
      <c r="F10" s="29">
        <v>6.9999999999999993E-2</v>
      </c>
      <c r="G10" s="27">
        <v>1325</v>
      </c>
      <c r="H10" s="30">
        <v>16</v>
      </c>
      <c r="I10" s="31">
        <f t="shared" si="0"/>
        <v>7.5279999999999996</v>
      </c>
      <c r="J10" s="32">
        <f t="shared" si="1"/>
        <v>8.43</v>
      </c>
      <c r="K10" s="32">
        <f t="shared" si="3"/>
        <v>1.99</v>
      </c>
      <c r="L10" s="32">
        <f t="shared" si="2"/>
        <v>10.42</v>
      </c>
      <c r="N10" s="81"/>
    </row>
    <row r="11" spans="1:14" ht="39.6">
      <c r="A11" s="27">
        <v>4</v>
      </c>
      <c r="B11" s="28" t="s">
        <v>13</v>
      </c>
      <c r="C11" s="28" t="s">
        <v>15</v>
      </c>
      <c r="D11" s="28" t="s">
        <v>14</v>
      </c>
      <c r="E11" s="80" t="s">
        <v>16</v>
      </c>
      <c r="F11" s="29">
        <v>0.2</v>
      </c>
      <c r="G11" s="27">
        <v>2780</v>
      </c>
      <c r="H11" s="30">
        <v>176</v>
      </c>
      <c r="I11" s="31">
        <f t="shared" si="0"/>
        <v>15.795</v>
      </c>
      <c r="J11" s="32">
        <f t="shared" si="1"/>
        <v>555.98</v>
      </c>
      <c r="K11" s="32">
        <f t="shared" si="3"/>
        <v>131.16</v>
      </c>
      <c r="L11" s="32">
        <f t="shared" si="2"/>
        <v>687.14</v>
      </c>
      <c r="N11" s="81"/>
    </row>
    <row r="12" spans="1:14" ht="92.4">
      <c r="A12" s="27">
        <v>5</v>
      </c>
      <c r="B12" s="28" t="s">
        <v>39</v>
      </c>
      <c r="C12" s="28" t="s">
        <v>334</v>
      </c>
      <c r="D12" s="28" t="s">
        <v>335</v>
      </c>
      <c r="E12" s="80" t="s">
        <v>336</v>
      </c>
      <c r="F12" s="29">
        <v>0.17</v>
      </c>
      <c r="G12" s="27">
        <v>2300</v>
      </c>
      <c r="H12" s="30">
        <v>176</v>
      </c>
      <c r="I12" s="31">
        <f t="shared" si="0"/>
        <v>13.068</v>
      </c>
      <c r="J12" s="32">
        <f t="shared" si="1"/>
        <v>390.99</v>
      </c>
      <c r="K12" s="32">
        <f t="shared" si="3"/>
        <v>92.23</v>
      </c>
      <c r="L12" s="32">
        <f t="shared" si="2"/>
        <v>483.22</v>
      </c>
      <c r="N12" s="81"/>
    </row>
    <row r="13" spans="1:14" ht="66">
      <c r="A13" s="27">
        <v>6</v>
      </c>
      <c r="B13" s="28" t="s">
        <v>13</v>
      </c>
      <c r="C13" s="28" t="s">
        <v>74</v>
      </c>
      <c r="D13" s="28" t="s">
        <v>115</v>
      </c>
      <c r="E13" s="80" t="s">
        <v>337</v>
      </c>
      <c r="F13" s="29">
        <v>0.16</v>
      </c>
      <c r="G13" s="27">
        <v>1810</v>
      </c>
      <c r="H13" s="30">
        <v>176</v>
      </c>
      <c r="I13" s="31">
        <f t="shared" si="0"/>
        <v>10.284000000000001</v>
      </c>
      <c r="J13" s="32">
        <f t="shared" si="1"/>
        <v>289.60000000000002</v>
      </c>
      <c r="K13" s="32">
        <f t="shared" si="3"/>
        <v>68.319999999999993</v>
      </c>
      <c r="L13" s="32">
        <f t="shared" si="2"/>
        <v>357.92</v>
      </c>
      <c r="N13" s="81"/>
    </row>
    <row r="14" spans="1:14" ht="66">
      <c r="A14" s="27">
        <v>7</v>
      </c>
      <c r="B14" s="28" t="s">
        <v>330</v>
      </c>
      <c r="C14" s="28" t="s">
        <v>331</v>
      </c>
      <c r="D14" s="28" t="s">
        <v>115</v>
      </c>
      <c r="E14" s="80" t="s">
        <v>338</v>
      </c>
      <c r="F14" s="29">
        <v>0.13</v>
      </c>
      <c r="G14" s="27">
        <v>1345</v>
      </c>
      <c r="H14" s="30">
        <v>160</v>
      </c>
      <c r="I14" s="31">
        <f t="shared" si="0"/>
        <v>7.6420000000000003</v>
      </c>
      <c r="J14" s="32">
        <f t="shared" si="1"/>
        <v>158.94999999999999</v>
      </c>
      <c r="K14" s="32">
        <f t="shared" si="3"/>
        <v>37.5</v>
      </c>
      <c r="L14" s="32">
        <f t="shared" si="2"/>
        <v>196.45</v>
      </c>
      <c r="N14" s="81"/>
    </row>
    <row r="15" spans="1:14" ht="66">
      <c r="A15" s="27">
        <v>8</v>
      </c>
      <c r="B15" s="28" t="s">
        <v>330</v>
      </c>
      <c r="C15" s="28" t="s">
        <v>331</v>
      </c>
      <c r="D15" s="28" t="s">
        <v>115</v>
      </c>
      <c r="E15" s="80" t="s">
        <v>339</v>
      </c>
      <c r="F15" s="29">
        <v>0.15000000000000002</v>
      </c>
      <c r="G15" s="27">
        <v>1365</v>
      </c>
      <c r="H15" s="30">
        <v>176</v>
      </c>
      <c r="I15" s="31">
        <f t="shared" si="0"/>
        <v>7.7560000000000002</v>
      </c>
      <c r="J15" s="32">
        <f t="shared" si="1"/>
        <v>204.76</v>
      </c>
      <c r="K15" s="32">
        <f t="shared" si="3"/>
        <v>48.3</v>
      </c>
      <c r="L15" s="32">
        <f t="shared" si="2"/>
        <v>253.06</v>
      </c>
      <c r="N15" s="81"/>
    </row>
    <row r="16" spans="1:14" ht="52.8">
      <c r="A16" s="27">
        <v>9</v>
      </c>
      <c r="B16" s="28" t="s">
        <v>39</v>
      </c>
      <c r="C16" s="28" t="s">
        <v>95</v>
      </c>
      <c r="D16" s="28" t="s">
        <v>208</v>
      </c>
      <c r="E16" s="80" t="s">
        <v>209</v>
      </c>
      <c r="F16" s="29">
        <v>0.2</v>
      </c>
      <c r="G16" s="27">
        <v>2065</v>
      </c>
      <c r="H16" s="30">
        <v>176</v>
      </c>
      <c r="I16" s="31">
        <f t="shared" si="0"/>
        <v>11.733000000000001</v>
      </c>
      <c r="J16" s="32">
        <f t="shared" si="1"/>
        <v>413</v>
      </c>
      <c r="K16" s="32">
        <f t="shared" si="3"/>
        <v>97.43</v>
      </c>
      <c r="L16" s="32">
        <f t="shared" si="2"/>
        <v>510.43</v>
      </c>
      <c r="N16" s="81"/>
    </row>
    <row r="17" spans="1:14" ht="92.4">
      <c r="A17" s="27">
        <v>10</v>
      </c>
      <c r="B17" s="28" t="s">
        <v>13</v>
      </c>
      <c r="C17" s="28" t="s">
        <v>225</v>
      </c>
      <c r="D17" s="28" t="s">
        <v>226</v>
      </c>
      <c r="E17" s="80" t="s">
        <v>227</v>
      </c>
      <c r="F17" s="29">
        <v>0.17</v>
      </c>
      <c r="G17" s="27">
        <v>2000</v>
      </c>
      <c r="H17" s="30">
        <v>176</v>
      </c>
      <c r="I17" s="31">
        <f t="shared" si="0"/>
        <v>11.364000000000001</v>
      </c>
      <c r="J17" s="32">
        <f t="shared" si="1"/>
        <v>340.01</v>
      </c>
      <c r="K17" s="32">
        <f t="shared" si="3"/>
        <v>80.209999999999994</v>
      </c>
      <c r="L17" s="32">
        <f t="shared" si="2"/>
        <v>420.21999999999997</v>
      </c>
      <c r="N17" s="81"/>
    </row>
    <row r="18" spans="1:14" ht="66">
      <c r="A18" s="27">
        <v>11</v>
      </c>
      <c r="B18" s="28" t="s">
        <v>330</v>
      </c>
      <c r="C18" s="28" t="s">
        <v>331</v>
      </c>
      <c r="D18" s="28" t="s">
        <v>115</v>
      </c>
      <c r="E18" s="80" t="s">
        <v>340</v>
      </c>
      <c r="F18" s="29">
        <v>0.13</v>
      </c>
      <c r="G18" s="27">
        <v>1365</v>
      </c>
      <c r="H18" s="30">
        <v>176</v>
      </c>
      <c r="I18" s="31">
        <f t="shared" si="0"/>
        <v>7.7560000000000002</v>
      </c>
      <c r="J18" s="32">
        <f t="shared" si="1"/>
        <v>177.46</v>
      </c>
      <c r="K18" s="32">
        <f t="shared" si="3"/>
        <v>41.86</v>
      </c>
      <c r="L18" s="32">
        <f t="shared" si="2"/>
        <v>219.32</v>
      </c>
      <c r="N18" s="81"/>
    </row>
    <row r="19" spans="1:14" ht="52.8">
      <c r="A19" s="27">
        <v>12</v>
      </c>
      <c r="B19" s="28" t="s">
        <v>13</v>
      </c>
      <c r="C19" s="28" t="s">
        <v>225</v>
      </c>
      <c r="D19" s="28" t="s">
        <v>246</v>
      </c>
      <c r="E19" s="80" t="s">
        <v>341</v>
      </c>
      <c r="F19" s="29">
        <v>0.18000000000000002</v>
      </c>
      <c r="G19" s="27">
        <v>2130</v>
      </c>
      <c r="H19" s="30">
        <v>176</v>
      </c>
      <c r="I19" s="31">
        <f t="shared" si="0"/>
        <v>12.102</v>
      </c>
      <c r="J19" s="32">
        <f t="shared" si="1"/>
        <v>383.39</v>
      </c>
      <c r="K19" s="32">
        <f t="shared" si="3"/>
        <v>90.44</v>
      </c>
      <c r="L19" s="32">
        <f t="shared" si="2"/>
        <v>473.83</v>
      </c>
      <c r="N19" s="81"/>
    </row>
    <row r="20" spans="1:14" ht="66">
      <c r="A20" s="27">
        <v>13</v>
      </c>
      <c r="B20" s="28" t="s">
        <v>13</v>
      </c>
      <c r="C20" s="28" t="s">
        <v>74</v>
      </c>
      <c r="D20" s="28" t="s">
        <v>208</v>
      </c>
      <c r="E20" s="80" t="s">
        <v>342</v>
      </c>
      <c r="F20" s="29">
        <v>0.16</v>
      </c>
      <c r="G20" s="27">
        <v>1825</v>
      </c>
      <c r="H20" s="30">
        <v>176</v>
      </c>
      <c r="I20" s="31">
        <f t="shared" si="0"/>
        <v>10.369</v>
      </c>
      <c r="J20" s="32">
        <f t="shared" si="1"/>
        <v>291.99</v>
      </c>
      <c r="K20" s="32">
        <f t="shared" si="3"/>
        <v>68.88</v>
      </c>
      <c r="L20" s="32">
        <f t="shared" si="2"/>
        <v>360.87</v>
      </c>
      <c r="N20" s="81"/>
    </row>
    <row r="21" spans="1:14" ht="39.6">
      <c r="A21" s="27">
        <v>14</v>
      </c>
      <c r="B21" s="28" t="s">
        <v>39</v>
      </c>
      <c r="C21" s="28" t="s">
        <v>334</v>
      </c>
      <c r="D21" s="28" t="s">
        <v>14</v>
      </c>
      <c r="E21" s="80" t="s">
        <v>343</v>
      </c>
      <c r="F21" s="29">
        <v>0.08</v>
      </c>
      <c r="G21" s="27">
        <v>2780</v>
      </c>
      <c r="H21" s="30">
        <v>176</v>
      </c>
      <c r="I21" s="31">
        <f t="shared" si="0"/>
        <v>15.795</v>
      </c>
      <c r="J21" s="32">
        <f t="shared" si="1"/>
        <v>222.39</v>
      </c>
      <c r="K21" s="32">
        <f t="shared" si="3"/>
        <v>52.46</v>
      </c>
      <c r="L21" s="32">
        <f t="shared" si="2"/>
        <v>274.84999999999997</v>
      </c>
      <c r="N21" s="81"/>
    </row>
    <row r="22" spans="1:14" ht="92.4">
      <c r="A22" s="27">
        <v>15</v>
      </c>
      <c r="B22" s="28" t="s">
        <v>39</v>
      </c>
      <c r="C22" s="28" t="s">
        <v>334</v>
      </c>
      <c r="D22" s="28" t="s">
        <v>344</v>
      </c>
      <c r="E22" s="80" t="s">
        <v>345</v>
      </c>
      <c r="F22" s="29">
        <v>0.2</v>
      </c>
      <c r="G22" s="27">
        <v>2515</v>
      </c>
      <c r="H22" s="30">
        <v>176</v>
      </c>
      <c r="I22" s="31">
        <f t="shared" si="0"/>
        <v>14.29</v>
      </c>
      <c r="J22" s="32">
        <f t="shared" si="1"/>
        <v>503.01</v>
      </c>
      <c r="K22" s="32">
        <f t="shared" si="3"/>
        <v>118.66</v>
      </c>
      <c r="L22" s="32">
        <f t="shared" si="2"/>
        <v>621.66999999999996</v>
      </c>
      <c r="N22" s="81"/>
    </row>
    <row r="23" spans="1:14" ht="66">
      <c r="A23" s="27">
        <v>16</v>
      </c>
      <c r="B23" s="28" t="s">
        <v>330</v>
      </c>
      <c r="C23" s="28" t="s">
        <v>331</v>
      </c>
      <c r="D23" s="28" t="s">
        <v>115</v>
      </c>
      <c r="E23" s="80" t="s">
        <v>346</v>
      </c>
      <c r="F23" s="29">
        <v>0.13</v>
      </c>
      <c r="G23" s="27">
        <v>1325</v>
      </c>
      <c r="H23" s="30">
        <v>128</v>
      </c>
      <c r="I23" s="31">
        <f t="shared" si="0"/>
        <v>7.5279999999999996</v>
      </c>
      <c r="J23" s="32">
        <f t="shared" si="1"/>
        <v>125.27</v>
      </c>
      <c r="K23" s="32">
        <f t="shared" si="3"/>
        <v>29.55</v>
      </c>
      <c r="L23" s="32">
        <f>J23+K23</f>
        <v>154.82</v>
      </c>
      <c r="N23" s="81"/>
    </row>
    <row r="24" spans="1:14">
      <c r="N24" s="81"/>
    </row>
  </sheetData>
  <mergeCells count="1">
    <mergeCell ref="A4:L4"/>
  </mergeCells>
  <conditionalFormatting sqref="E6:E7">
    <cfRule type="duplicateValues" dxfId="4" priority="1"/>
  </conditionalFormatting>
  <pageMargins left="0.7" right="0.7" top="0.75" bottom="0.75" header="0.3" footer="0.3"/>
  <pageSetup paperSize="9" scale="70" fitToHeight="0" orientation="portrait" r:id="rId1"/>
  <headerFooter>
    <oddFooter>&amp;R&amp;P.lapa no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79998168889431442"/>
    <pageSetUpPr fitToPage="1"/>
  </sheetPr>
  <dimension ref="A1:L8"/>
  <sheetViews>
    <sheetView zoomScaleNormal="100" zoomScaleSheetLayoutView="82" workbookViewId="0">
      <selection activeCell="C12" sqref="C12"/>
    </sheetView>
  </sheetViews>
  <sheetFormatPr defaultColWidth="9.109375" defaultRowHeight="13.2"/>
  <cols>
    <col min="1" max="1" width="5.5546875" style="21" customWidth="1"/>
    <col min="2" max="2" width="12.44140625" style="22" customWidth="1"/>
    <col min="3" max="3" width="20.88671875" style="22" customWidth="1"/>
    <col min="4" max="4" width="11" style="22" customWidth="1"/>
    <col min="5" max="5" width="7" style="22" customWidth="1"/>
    <col min="6" max="6" width="9.6640625" style="21" customWidth="1"/>
    <col min="7" max="7" width="9.109375" style="23" customWidth="1"/>
    <col min="8" max="8" width="9.5546875" style="21" customWidth="1"/>
    <col min="9" max="9" width="9.5546875" style="24" customWidth="1"/>
    <col min="10" max="10" width="12.33203125" style="21" bestFit="1" customWidth="1"/>
    <col min="11" max="11" width="9.5546875" style="21" customWidth="1"/>
    <col min="12" max="12" width="10.33203125" style="23" customWidth="1"/>
    <col min="13" max="16384" width="9.109375" style="25"/>
  </cols>
  <sheetData>
    <row r="1" spans="1:12" ht="14.4">
      <c r="A1" s="10"/>
      <c r="B1" s="11"/>
      <c r="C1" s="4"/>
      <c r="D1" s="5"/>
      <c r="E1" s="4"/>
      <c r="F1" s="4"/>
      <c r="G1" s="4"/>
      <c r="H1" s="4"/>
      <c r="I1" s="6"/>
      <c r="J1" s="4"/>
      <c r="K1" s="4"/>
      <c r="L1" s="1" t="s">
        <v>350</v>
      </c>
    </row>
    <row r="2" spans="1:12" ht="17.399999999999999">
      <c r="A2" s="10"/>
      <c r="B2" s="3" t="s">
        <v>1</v>
      </c>
      <c r="C2" s="4"/>
      <c r="D2" s="16"/>
      <c r="E2" s="3"/>
      <c r="F2" s="5"/>
      <c r="G2" s="4"/>
      <c r="H2" s="4"/>
      <c r="I2" s="6"/>
      <c r="J2" s="4"/>
      <c r="K2" s="4"/>
      <c r="L2" s="4"/>
    </row>
    <row r="3" spans="1:12" ht="14.4">
      <c r="A3" s="10"/>
      <c r="B3" s="11"/>
      <c r="C3" s="4"/>
      <c r="D3" s="5"/>
      <c r="E3" s="4"/>
      <c r="F3" s="5"/>
      <c r="G3" s="4"/>
      <c r="H3" s="4"/>
      <c r="I3" s="6"/>
      <c r="J3" s="4"/>
      <c r="K3" s="4"/>
      <c r="L3" s="4"/>
    </row>
    <row r="4" spans="1:12" ht="37.200000000000003" customHeight="1">
      <c r="A4" s="115" t="s">
        <v>17</v>
      </c>
      <c r="B4" s="115"/>
      <c r="C4" s="115"/>
      <c r="D4" s="115"/>
      <c r="E4" s="115"/>
      <c r="F4" s="115"/>
      <c r="G4" s="115"/>
      <c r="H4" s="115"/>
      <c r="I4" s="115"/>
      <c r="J4" s="115"/>
      <c r="K4" s="115"/>
      <c r="L4" s="115"/>
    </row>
    <row r="5" spans="1:12">
      <c r="A5" s="10"/>
      <c r="B5" s="11"/>
      <c r="C5" s="6"/>
      <c r="D5" s="6"/>
      <c r="E5" s="6"/>
      <c r="F5" s="7"/>
      <c r="G5" s="6"/>
      <c r="I5" s="6"/>
      <c r="J5" s="8"/>
      <c r="K5" s="8"/>
      <c r="L5" s="8"/>
    </row>
    <row r="6" spans="1:12" ht="39.6">
      <c r="A6" s="15" t="s">
        <v>11</v>
      </c>
      <c r="B6" s="17" t="s">
        <v>5</v>
      </c>
      <c r="C6" s="17" t="s">
        <v>0</v>
      </c>
      <c r="D6" s="17" t="s">
        <v>4</v>
      </c>
      <c r="E6" s="17" t="s">
        <v>6</v>
      </c>
      <c r="F6" s="18" t="s">
        <v>7</v>
      </c>
      <c r="G6" s="19" t="s">
        <v>2</v>
      </c>
      <c r="H6" s="20" t="s">
        <v>10</v>
      </c>
      <c r="I6" s="19" t="s">
        <v>3</v>
      </c>
      <c r="J6" s="19" t="s">
        <v>12</v>
      </c>
      <c r="K6" s="19" t="s">
        <v>8</v>
      </c>
      <c r="L6" s="19" t="s">
        <v>9</v>
      </c>
    </row>
    <row r="7" spans="1:12">
      <c r="A7" s="12"/>
      <c r="B7" s="12"/>
      <c r="C7" s="12"/>
      <c r="D7" s="12"/>
      <c r="E7" s="12"/>
      <c r="F7" s="13"/>
      <c r="G7" s="14"/>
      <c r="H7" s="26">
        <f>SUM(H8:H8)</f>
        <v>168</v>
      </c>
      <c r="I7" s="9"/>
      <c r="J7" s="9">
        <f>SUM(J8:J8)</f>
        <v>433.57</v>
      </c>
      <c r="K7" s="9">
        <f>SUM(K8:K8)</f>
        <v>102.28</v>
      </c>
      <c r="L7" s="9">
        <f>SUM(L8:L8)</f>
        <v>535.85</v>
      </c>
    </row>
    <row r="8" spans="1:12" ht="39.6">
      <c r="A8" s="27">
        <v>1</v>
      </c>
      <c r="B8" s="28" t="s">
        <v>13</v>
      </c>
      <c r="C8" s="28" t="s">
        <v>15</v>
      </c>
      <c r="D8" s="28" t="s">
        <v>14</v>
      </c>
      <c r="E8" s="28" t="s">
        <v>16</v>
      </c>
      <c r="F8" s="29">
        <v>0.17</v>
      </c>
      <c r="G8" s="27">
        <v>2520</v>
      </c>
      <c r="H8" s="30">
        <v>168</v>
      </c>
      <c r="I8" s="31">
        <f>ROUND(G8/166,3)</f>
        <v>15.180999999999999</v>
      </c>
      <c r="J8" s="32">
        <f>ROUND(I8*H8*F8,2)</f>
        <v>433.57</v>
      </c>
      <c r="K8" s="32">
        <f t="shared" ref="K8" si="0">ROUND(J8*0.2359,2)</f>
        <v>102.28</v>
      </c>
      <c r="L8" s="32">
        <f t="shared" ref="L8" si="1">J8+K8</f>
        <v>535.85</v>
      </c>
    </row>
  </sheetData>
  <mergeCells count="1">
    <mergeCell ref="A4:L4"/>
  </mergeCells>
  <conditionalFormatting sqref="E8">
    <cfRule type="duplicateValues" dxfId="3" priority="1"/>
    <cfRule type="duplicateValues" dxfId="2" priority="2"/>
  </conditionalFormatting>
  <conditionalFormatting sqref="E8">
    <cfRule type="duplicateValues" dxfId="1" priority="3"/>
  </conditionalFormatting>
  <conditionalFormatting sqref="E6:E7">
    <cfRule type="duplicateValues" dxfId="0" priority="58"/>
  </conditionalFormatting>
  <pageMargins left="0.7" right="0.7" top="0.75" bottom="0.75" header="0.3" footer="0.3"/>
  <pageSetup paperSize="9" scale="73" fitToHeight="0" orientation="portrait" r:id="rId1"/>
  <headerFooter>
    <oddFooter>&amp;R&amp;P.lapa no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5</vt:i4>
      </vt:variant>
    </vt:vector>
  </HeadingPairs>
  <TitlesOfParts>
    <vt:vector size="9" baseType="lpstr">
      <vt:lpstr>VRS jan</vt:lpstr>
      <vt:lpstr>1.tabula</vt:lpstr>
      <vt:lpstr>2.tabula</vt:lpstr>
      <vt:lpstr>3.tabula</vt:lpstr>
      <vt:lpstr>'2.tabula'!Print_Area</vt:lpstr>
      <vt:lpstr>'3.tabula'!Print_Area</vt:lpstr>
      <vt:lpstr>'1.tabula'!Print_Titles</vt:lpstr>
      <vt:lpstr>'2.tabula'!Print_Titles</vt:lpstr>
      <vt:lpstr>'3.tabula'!Print_Titles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6.pielikums anotācijai</dc:title>
  <dc:creator>Inga Ošiņa</dc:creator>
  <dc:description>67219608, inga.osina@iem.gov.lv</dc:description>
  <cp:lastModifiedBy>Inga Ošiņa</cp:lastModifiedBy>
  <cp:lastPrinted>2023-02-02T12:55:41Z</cp:lastPrinted>
  <dcterms:created xsi:type="dcterms:W3CDTF">2021-01-19T10:53:51Z</dcterms:created>
  <dcterms:modified xsi:type="dcterms:W3CDTF">2023-06-20T12:38:46Z</dcterms:modified>
</cp:coreProperties>
</file>