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57D93564-C529-4259-B464-2A5D49825D29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PMLP feb" sheetId="10" r:id="rId1"/>
    <sheet name="1.tabula" sheetId="12" r:id="rId2"/>
    <sheet name="2.tabula" sheetId="13" r:id="rId3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0" l="1"/>
  <c r="D18" i="10"/>
  <c r="D27" i="10"/>
  <c r="G38" i="13" l="1"/>
  <c r="H38" i="13" s="1"/>
  <c r="D38" i="13"/>
  <c r="G37" i="13"/>
  <c r="H37" i="13" s="1"/>
  <c r="D37" i="13"/>
  <c r="G36" i="13"/>
  <c r="H36" i="13" s="1"/>
  <c r="D36" i="13"/>
  <c r="G35" i="13"/>
  <c r="H35" i="13" s="1"/>
  <c r="D35" i="13"/>
  <c r="G34" i="13"/>
  <c r="H34" i="13" s="1"/>
  <c r="D34" i="13"/>
  <c r="G33" i="13"/>
  <c r="H33" i="13" s="1"/>
  <c r="D33" i="13"/>
  <c r="G32" i="13"/>
  <c r="H32" i="13" s="1"/>
  <c r="D32" i="13"/>
  <c r="G31" i="13"/>
  <c r="H31" i="13" s="1"/>
  <c r="D31" i="13"/>
  <c r="G30" i="13"/>
  <c r="H30" i="13" s="1"/>
  <c r="D30" i="13"/>
  <c r="G29" i="13"/>
  <c r="H29" i="13" s="1"/>
  <c r="D29" i="13"/>
  <c r="G28" i="13"/>
  <c r="H28" i="13" s="1"/>
  <c r="D28" i="13"/>
  <c r="G27" i="13"/>
  <c r="H27" i="13" s="1"/>
  <c r="D27" i="13"/>
  <c r="G26" i="13"/>
  <c r="H26" i="13" s="1"/>
  <c r="D26" i="13"/>
  <c r="G25" i="13"/>
  <c r="H25" i="13" s="1"/>
  <c r="D25" i="13"/>
  <c r="G24" i="13"/>
  <c r="H24" i="13" s="1"/>
  <c r="D24" i="13"/>
  <c r="G23" i="13"/>
  <c r="H23" i="13" s="1"/>
  <c r="D23" i="13"/>
  <c r="G22" i="13"/>
  <c r="H22" i="13" s="1"/>
  <c r="D22" i="13"/>
  <c r="G21" i="13"/>
  <c r="H21" i="13" s="1"/>
  <c r="D21" i="13"/>
  <c r="G20" i="13"/>
  <c r="H20" i="13" s="1"/>
  <c r="D20" i="13"/>
  <c r="G19" i="13"/>
  <c r="H19" i="13" s="1"/>
  <c r="D19" i="13"/>
  <c r="G18" i="13"/>
  <c r="H18" i="13" s="1"/>
  <c r="D18" i="13"/>
  <c r="G17" i="13"/>
  <c r="H17" i="13" s="1"/>
  <c r="D17" i="13"/>
  <c r="G16" i="13"/>
  <c r="H16" i="13" s="1"/>
  <c r="D16" i="13"/>
  <c r="G15" i="13"/>
  <c r="H15" i="13" s="1"/>
  <c r="D15" i="13"/>
  <c r="G14" i="13"/>
  <c r="H14" i="13" s="1"/>
  <c r="D14" i="13"/>
  <c r="G13" i="13"/>
  <c r="H13" i="13" s="1"/>
  <c r="D13" i="13"/>
  <c r="G12" i="13"/>
  <c r="H12" i="13" s="1"/>
  <c r="D12" i="13"/>
  <c r="G11" i="13"/>
  <c r="H11" i="13" s="1"/>
  <c r="D11" i="13"/>
  <c r="G10" i="13"/>
  <c r="H10" i="13" s="1"/>
  <c r="D10" i="13"/>
  <c r="G9" i="13"/>
  <c r="H9" i="13" s="1"/>
  <c r="D9" i="13"/>
  <c r="G8" i="13"/>
  <c r="H8" i="13" s="1"/>
  <c r="D8" i="13"/>
  <c r="F7" i="13"/>
  <c r="H7" i="13" l="1"/>
  <c r="G7" i="13"/>
  <c r="H37" i="12" l="1"/>
  <c r="I37" i="12" s="1"/>
  <c r="E37" i="12"/>
  <c r="H36" i="12"/>
  <c r="I36" i="12" s="1"/>
  <c r="E36" i="12"/>
  <c r="H35" i="12"/>
  <c r="I35" i="12" s="1"/>
  <c r="E35" i="12"/>
  <c r="H34" i="12"/>
  <c r="I34" i="12" s="1"/>
  <c r="E34" i="12"/>
  <c r="I33" i="12"/>
  <c r="H33" i="12"/>
  <c r="E33" i="12"/>
  <c r="H32" i="12"/>
  <c r="I32" i="12" s="1"/>
  <c r="E32" i="12"/>
  <c r="H31" i="12"/>
  <c r="I31" i="12" s="1"/>
  <c r="E31" i="12"/>
  <c r="I30" i="12"/>
  <c r="H30" i="12"/>
  <c r="E30" i="12"/>
  <c r="H29" i="12"/>
  <c r="I29" i="12" s="1"/>
  <c r="E29" i="12"/>
  <c r="H28" i="12"/>
  <c r="I28" i="12" s="1"/>
  <c r="E28" i="12"/>
  <c r="H27" i="12"/>
  <c r="I27" i="12" s="1"/>
  <c r="E27" i="12"/>
  <c r="H26" i="12"/>
  <c r="I26" i="12" s="1"/>
  <c r="E26" i="12"/>
  <c r="H25" i="12"/>
  <c r="I25" i="12" s="1"/>
  <c r="E25" i="12"/>
  <c r="H24" i="12"/>
  <c r="I24" i="12" s="1"/>
  <c r="E24" i="12"/>
  <c r="H23" i="12"/>
  <c r="I23" i="12" s="1"/>
  <c r="E23" i="12"/>
  <c r="I22" i="12"/>
  <c r="H22" i="12"/>
  <c r="E22" i="12"/>
  <c r="H21" i="12"/>
  <c r="I21" i="12" s="1"/>
  <c r="E21" i="12"/>
  <c r="H20" i="12"/>
  <c r="I20" i="12" s="1"/>
  <c r="E20" i="12"/>
  <c r="H19" i="12"/>
  <c r="I19" i="12" s="1"/>
  <c r="E19" i="12"/>
  <c r="H18" i="12"/>
  <c r="I18" i="12" s="1"/>
  <c r="E18" i="12"/>
  <c r="H17" i="12"/>
  <c r="I17" i="12" s="1"/>
  <c r="E17" i="12"/>
  <c r="H16" i="12"/>
  <c r="I16" i="12" s="1"/>
  <c r="E16" i="12"/>
  <c r="H15" i="12"/>
  <c r="I15" i="12" s="1"/>
  <c r="E15" i="12"/>
  <c r="H14" i="12"/>
  <c r="I14" i="12" s="1"/>
  <c r="E14" i="12"/>
  <c r="H13" i="12"/>
  <c r="I13" i="12" s="1"/>
  <c r="E13" i="12"/>
  <c r="H12" i="12"/>
  <c r="I12" i="12" s="1"/>
  <c r="E12" i="12"/>
  <c r="H11" i="12"/>
  <c r="I11" i="12" s="1"/>
  <c r="E11" i="12"/>
  <c r="H10" i="12"/>
  <c r="I10" i="12" s="1"/>
  <c r="E10" i="12"/>
  <c r="H9" i="12"/>
  <c r="I9" i="12" s="1"/>
  <c r="E9" i="12"/>
  <c r="H8" i="12"/>
  <c r="E8" i="12"/>
  <c r="G7" i="12"/>
  <c r="F7" i="12"/>
  <c r="H7" i="12" l="1"/>
  <c r="I8" i="12"/>
  <c r="I7" i="12" s="1"/>
  <c r="D23" i="10" l="1"/>
  <c r="D19" i="10" l="1"/>
  <c r="D28" i="10" l="1"/>
  <c r="D15" i="10"/>
  <c r="D29" i="10" l="1"/>
  <c r="D13" i="10"/>
  <c r="D26" i="10"/>
  <c r="D14" i="10" l="1"/>
  <c r="D17" i="10"/>
  <c r="D11" i="10" l="1"/>
</calcChain>
</file>

<file path=xl/sharedStrings.xml><?xml version="1.0" encoding="utf-8"?>
<sst xmlns="http://schemas.openxmlformats.org/spreadsheetml/2006/main" count="211" uniqueCount="70">
  <si>
    <t>Nr. p.k.</t>
  </si>
  <si>
    <t>Struktūrvienība</t>
  </si>
  <si>
    <t>Amats</t>
  </si>
  <si>
    <t>Nodarbinātā mēnešalga</t>
  </si>
  <si>
    <t>Stundas likme</t>
  </si>
  <si>
    <t>Stundu skaits</t>
  </si>
  <si>
    <t>Samaksa par virsstundu darbu
(EKK1142)</t>
  </si>
  <si>
    <t>DD VSAOI
(EKK1210)</t>
  </si>
  <si>
    <t>Atlīdzība
(EKK1000)</t>
  </si>
  <si>
    <t>Pilsonības un migrācijas lietu pārvalde</t>
  </si>
  <si>
    <t>Patvēruma meklētāju izmitināšanas nodaļa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</si>
  <si>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</si>
  <si>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</si>
  <si>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</si>
  <si>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</si>
  <si>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</si>
  <si>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kopā</t>
  </si>
  <si>
    <t>Eksperts</t>
  </si>
  <si>
    <t>Vecākais eksperts</t>
  </si>
  <si>
    <t>Juridiskā nodaļa</t>
  </si>
  <si>
    <t>Jurists</t>
  </si>
  <si>
    <t>2355.00</t>
  </si>
  <si>
    <t>1700.00</t>
  </si>
  <si>
    <t>Personu statusa kontroles nodaļa</t>
  </si>
  <si>
    <t>Pamatdarbības atbalsta struktūrvienības vadītājs</t>
  </si>
  <si>
    <t>Pamatdarbības atbalsta struktūrvienības vadītāja vietnieks</t>
  </si>
  <si>
    <t>910.00</t>
  </si>
  <si>
    <t>Izdienas pensionārs (likme 21.94%)</t>
  </si>
  <si>
    <t>1709.00</t>
  </si>
  <si>
    <t>1159.00</t>
  </si>
  <si>
    <t>1025.00</t>
  </si>
  <si>
    <t>1290.00</t>
  </si>
  <si>
    <t>1367.00</t>
  </si>
  <si>
    <t>1637.00</t>
  </si>
  <si>
    <t>1344.00</t>
  </si>
  <si>
    <t>1115.00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</si>
  <si>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</si>
  <si>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</si>
  <si>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Sociālie pabalsti</t>
  </si>
  <si>
    <t>Kods</t>
  </si>
  <si>
    <t>Koda nosaukums</t>
  </si>
  <si>
    <t>Detalizēts izdevumu aprēķins</t>
  </si>
  <si>
    <t>Izdevumi kopā ar vidējās izpeļņas pieauguma kompensēšanu</t>
  </si>
  <si>
    <t>1)    Izdevumi saistībā ar rīkojuma Nr. 518 izpildei nepieciešamo pasākumu īstenošanu</t>
  </si>
  <si>
    <t>Atalgojums</t>
  </si>
  <si>
    <t>Samaksa par virsstundu darbu un darbu svētku dienās</t>
  </si>
  <si>
    <t>Citas normatīvajos aktos noteiktās piemaksas, kas nav iepriekš klasificētas</t>
  </si>
  <si>
    <t>Darba devēja valsts sociālās apdrošināšanas obligātās iemaksas</t>
  </si>
  <si>
    <t>23,59% no aprēķinātā atalgojuma</t>
  </si>
  <si>
    <t>Pārējie valsts pabalsti un kompensācijas</t>
  </si>
  <si>
    <t>2) Vidējās izpeļņas pieauguma kompensēšanai</t>
  </si>
  <si>
    <t>Piemaksas apmērs %</t>
  </si>
  <si>
    <t>Citas normatīvajos aktos noteiktās piemaksas, kas nav iepriekš klasificētas
(EKK1149)</t>
  </si>
  <si>
    <t>Pamatdarbības struktūrvienības vadītājs</t>
  </si>
  <si>
    <t>Pamatdarbības struktūrvienības vadītāja vietnieks</t>
  </si>
  <si>
    <t xml:space="preserve">Kopsavilkums </t>
  </si>
  <si>
    <t>12.pielikums</t>
  </si>
  <si>
    <r>
      <t xml:space="preserve">Pilsonības un migrācijas lietu pārvaldei papildu nepieciešamais finansējums, nodrošinot patvēruma procedūras efektīvu norisi, būtiski pieaugot patvēruma meklētāju skaitam saistībā ar situāciju uz Latvijas Republikas - Baltkrievijas Republikas valsts robežas, </t>
    </r>
    <r>
      <rPr>
        <b/>
        <sz val="14"/>
        <color rgb="FFFF0000"/>
        <rFont val="Times New Roman"/>
        <family val="1"/>
        <charset val="186"/>
      </rPr>
      <t xml:space="preserve"> </t>
    </r>
    <r>
      <rPr>
        <b/>
        <sz val="14"/>
        <rFont val="Times New Roman"/>
        <family val="1"/>
        <charset val="186"/>
      </rPr>
      <t>par laika periodu no 2023. gada 1.februāra līdz 28.februārim</t>
    </r>
  </si>
  <si>
    <t>Samaksa par virsstundu darbu nodarbinātajiem, nodrošinot atbalstu Patvēruma meklētāju izmitināšanas nodaļai "Mucenieki" ārkārtas situācijas laikā par laika periodu no 2023. gada 1.februāra līdz 28.februārim</t>
  </si>
  <si>
    <t>1000.00</t>
  </si>
  <si>
    <t>Piemaksa par nozīmīgu ieguldījumu attiecīgās institūcijas stratēģisko mērķu sasniegšanā nodarbinātajiem, nodrošinot atbalstu Patvēruma meklētāju izmitināšanas nodaļai "Mucenieki" ārkārtas situācijas laikā, par laika periodu  no 2023. gada 1.februāra līdz 28.februārim</t>
  </si>
  <si>
    <t>12.pielikuma 1.tabula</t>
  </si>
  <si>
    <t>12.pielikuma 2.tabula</t>
  </si>
  <si>
    <t>Detalizēts aprēķins par laika periodu no 2023.gada 1. februāra līdz 28. februārim 1.tabulā.
Iesaistīta 30 persona,  kopējais iesaistes laiks 687 stundas.</t>
  </si>
  <si>
    <t>Detalizēts aprēķins piemaksām par nozīmīgu ieguldījumu attiecīgās institūcijas stratēģisko mērķu sasniegšanā par laika periodu  no 2023.gada 1. februāra līdz 28. februārim 2.tabulā.
Iesaistīta 31 persona.</t>
  </si>
  <si>
    <r>
      <t xml:space="preserve">No 2023.gada 1.februāra līdz 28.februārim. veikti izdevumi 9 500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, lai nodrošinātu    Dienas uzturnaudas 3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izmaksu par 28 dienām vidēji 113  patvēruma meklētājiem.</t>
    </r>
  </si>
  <si>
    <r>
      <t xml:space="preserve">18 798,06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* 8,33% = 1565,88 </t>
    </r>
    <r>
      <rPr>
        <i/>
        <sz val="10"/>
        <rFont val="Times New Roman"/>
        <family val="1"/>
        <charset val="186"/>
      </rPr>
      <t>euro</t>
    </r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</si>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</sst>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0.00"/>
    <numFmt numFmtId="165" formatCode="#0.00#"/>
    <numFmt numFmtId="166" formatCode="#0"/>
  </numFmts>
  <fonts count="23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i/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5" fillId="0" borderId="0"/>
    <xf numFmtId="0" fontId="9" fillId="0" borderId="0"/>
    <xf numFmtId="0" fontId="12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1" fillId="0" borderId="0"/>
  </cellStyleXfs>
  <cellXfs count="107">
    <xf numFmtId="0" fontId="0" fillId="0" borderId="0" xfId="0"/>
    <xf numFmtId="1" fontId="1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3" fillId="0" borderId="0" xfId="3" applyFont="1" applyAlignment="1"/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 wrapText="1"/>
    </xf>
    <xf numFmtId="3" fontId="6" fillId="0" borderId="0" xfId="2" applyNumberFormat="1" applyFont="1" applyAlignment="1">
      <alignment horizontal="center" vertical="center"/>
    </xf>
    <xf numFmtId="0" fontId="6" fillId="0" borderId="0" xfId="2" applyFont="1"/>
    <xf numFmtId="0" fontId="6" fillId="0" borderId="0" xfId="2" applyFont="1" applyFill="1"/>
    <xf numFmtId="0" fontId="6" fillId="0" borderId="0" xfId="2" applyFont="1" applyAlignment="1">
      <alignment horizontal="center"/>
    </xf>
    <xf numFmtId="0" fontId="8" fillId="0" borderId="0" xfId="2" applyFont="1"/>
    <xf numFmtId="0" fontId="8" fillId="0" borderId="0" xfId="2" applyFont="1" applyAlignment="1">
      <alignment vertical="center"/>
    </xf>
    <xf numFmtId="0" fontId="14" fillId="0" borderId="0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3" fontId="7" fillId="2" borderId="1" xfId="2" applyNumberFormat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3" fontId="8" fillId="3" borderId="1" xfId="2" applyNumberFormat="1" applyFont="1" applyFill="1" applyBorder="1" applyAlignment="1">
      <alignment horizontal="center" vertical="center"/>
    </xf>
    <xf numFmtId="4" fontId="8" fillId="3" borderId="1" xfId="2" applyNumberFormat="1" applyFont="1" applyFill="1" applyBorder="1" applyAlignment="1">
      <alignment horizontal="center" vertical="center"/>
    </xf>
    <xf numFmtId="0" fontId="8" fillId="3" borderId="1" xfId="2" applyFont="1" applyFill="1" applyBorder="1" applyAlignment="1">
      <alignment horizontal="right" vertical="center"/>
    </xf>
    <xf numFmtId="0" fontId="11" fillId="0" borderId="0" xfId="6" applyFont="1" applyAlignment="1">
      <alignment horizontal="center" vertical="center" wrapText="1"/>
    </xf>
    <xf numFmtId="0" fontId="17" fillId="0" borderId="1" xfId="8" applyFont="1" applyBorder="1" applyAlignment="1">
      <alignment horizontal="center" vertical="center"/>
    </xf>
    <xf numFmtId="3" fontId="17" fillId="0" borderId="1" xfId="8" applyNumberFormat="1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vertical="center"/>
    </xf>
    <xf numFmtId="0" fontId="17" fillId="0" borderId="1" xfId="3" applyFont="1" applyBorder="1" applyAlignment="1">
      <alignment horizontal="center" vertical="center"/>
    </xf>
    <xf numFmtId="4" fontId="6" fillId="0" borderId="1" xfId="3" applyNumberFormat="1" applyFont="1" applyBorder="1" applyAlignment="1">
      <alignment horizontal="center" vertical="center" wrapText="1"/>
    </xf>
    <xf numFmtId="0" fontId="7" fillId="2" borderId="1" xfId="3" applyFont="1" applyFill="1" applyBorder="1" applyAlignment="1">
      <alignment vertical="center" wrapText="1"/>
    </xf>
    <xf numFmtId="0" fontId="7" fillId="0" borderId="1" xfId="3" applyFont="1" applyBorder="1" applyAlignment="1">
      <alignment vertical="center" wrapText="1"/>
    </xf>
    <xf numFmtId="4" fontId="6" fillId="0" borderId="1" xfId="3" applyNumberFormat="1" applyFont="1" applyFill="1" applyBorder="1" applyAlignment="1">
      <alignment horizontal="center" vertical="center" wrapText="1"/>
    </xf>
    <xf numFmtId="0" fontId="6" fillId="0" borderId="0" xfId="14" applyFont="1" applyFill="1" applyAlignment="1">
      <alignment vertical="top"/>
    </xf>
    <xf numFmtId="0" fontId="6" fillId="0" borderId="0" xfId="14" applyFont="1" applyFill="1" applyAlignment="1">
      <alignment vertical="top" wrapText="1"/>
    </xf>
    <xf numFmtId="0" fontId="15" fillId="0" borderId="0" xfId="13" applyFont="1"/>
    <xf numFmtId="0" fontId="7" fillId="0" borderId="3" xfId="3" applyFont="1" applyFill="1" applyBorder="1" applyAlignment="1">
      <alignment horizontal="center" vertical="center"/>
    </xf>
    <xf numFmtId="0" fontId="7" fillId="0" borderId="3" xfId="3" applyFont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 wrapText="1"/>
    </xf>
    <xf numFmtId="0" fontId="19" fillId="4" borderId="1" xfId="10" applyFont="1" applyFill="1" applyBorder="1" applyAlignment="1">
      <alignment horizontal="left" vertical="center"/>
    </xf>
    <xf numFmtId="0" fontId="19" fillId="4" borderId="1" xfId="10" applyFont="1" applyFill="1" applyBorder="1" applyAlignment="1">
      <alignment vertical="center"/>
    </xf>
    <xf numFmtId="0" fontId="10" fillId="4" borderId="1" xfId="10" applyFont="1" applyFill="1" applyBorder="1" applyAlignment="1">
      <alignment vertical="center" wrapText="1"/>
    </xf>
    <xf numFmtId="0" fontId="17" fillId="4" borderId="1" xfId="8" applyFont="1" applyFill="1" applyBorder="1" applyAlignment="1">
      <alignment horizontal="left" vertical="center"/>
    </xf>
    <xf numFmtId="0" fontId="17" fillId="4" borderId="1" xfId="8" applyFont="1" applyFill="1" applyBorder="1" applyAlignment="1">
      <alignment vertical="center"/>
    </xf>
    <xf numFmtId="0" fontId="19" fillId="4" borderId="1" xfId="3" applyFont="1" applyFill="1" applyBorder="1" applyAlignment="1">
      <alignment vertical="center"/>
    </xf>
    <xf numFmtId="0" fontId="19" fillId="4" borderId="1" xfId="11" applyFont="1" applyFill="1" applyBorder="1" applyAlignment="1">
      <alignment vertical="center"/>
    </xf>
    <xf numFmtId="0" fontId="17" fillId="4" borderId="1" xfId="8" applyFont="1" applyFill="1" applyBorder="1" applyAlignment="1">
      <alignment horizontal="center" vertical="center"/>
    </xf>
    <xf numFmtId="0" fontId="15" fillId="0" borderId="0" xfId="8" applyFont="1" applyAlignment="1">
      <alignment vertical="center"/>
    </xf>
    <xf numFmtId="0" fontId="6" fillId="0" borderId="0" xfId="14" applyFont="1" applyAlignment="1">
      <alignment horizontal="center" vertical="center"/>
    </xf>
    <xf numFmtId="0" fontId="6" fillId="0" borderId="0" xfId="14" applyFont="1" applyAlignment="1">
      <alignment vertical="center" wrapText="1"/>
    </xf>
    <xf numFmtId="3" fontId="6" fillId="0" borderId="0" xfId="14" applyNumberFormat="1" applyFont="1" applyAlignment="1">
      <alignment horizontal="center" vertical="center"/>
    </xf>
    <xf numFmtId="0" fontId="6" fillId="0" borderId="0" xfId="14" applyFont="1"/>
    <xf numFmtId="1" fontId="10" fillId="2" borderId="0" xfId="14" applyNumberFormat="1" applyFont="1" applyFill="1" applyAlignment="1">
      <alignment horizontal="right"/>
    </xf>
    <xf numFmtId="0" fontId="15" fillId="0" borderId="0" xfId="17" applyFont="1" applyAlignment="1">
      <alignment horizontal="right"/>
    </xf>
    <xf numFmtId="0" fontId="6" fillId="0" borderId="1" xfId="14" applyFont="1" applyFill="1" applyBorder="1" applyAlignment="1">
      <alignment horizontal="center" vertical="center" wrapText="1"/>
    </xf>
    <xf numFmtId="49" fontId="6" fillId="0" borderId="1" xfId="14" applyNumberFormat="1" applyFont="1" applyBorder="1" applyAlignment="1">
      <alignment horizontal="left" wrapText="1"/>
    </xf>
    <xf numFmtId="165" fontId="6" fillId="0" borderId="1" xfId="14" applyNumberFormat="1" applyFont="1" applyBorder="1" applyAlignment="1">
      <alignment horizontal="center" vertical="center" wrapText="1"/>
    </xf>
    <xf numFmtId="4" fontId="6" fillId="0" borderId="1" xfId="14" applyNumberFormat="1" applyFont="1" applyBorder="1" applyAlignment="1">
      <alignment horizontal="center" vertical="center" wrapText="1"/>
    </xf>
    <xf numFmtId="164" fontId="6" fillId="0" borderId="1" xfId="14" applyNumberFormat="1" applyFont="1" applyBorder="1" applyAlignment="1">
      <alignment horizontal="center" vertical="center" wrapText="1"/>
    </xf>
    <xf numFmtId="4" fontId="6" fillId="2" borderId="1" xfId="14" applyNumberFormat="1" applyFont="1" applyFill="1" applyBorder="1" applyAlignment="1">
      <alignment horizontal="center" vertical="center" wrapText="1"/>
    </xf>
    <xf numFmtId="4" fontId="6" fillId="0" borderId="1" xfId="14" applyNumberFormat="1" applyFont="1" applyFill="1" applyBorder="1" applyAlignment="1">
      <alignment horizontal="center" vertical="center" wrapText="1"/>
    </xf>
    <xf numFmtId="49" fontId="6" fillId="0" borderId="1" xfId="14" applyNumberFormat="1" applyFont="1" applyBorder="1" applyAlignment="1">
      <alignment horizontal="left" vertical="center" wrapText="1"/>
    </xf>
    <xf numFmtId="0" fontId="6" fillId="0" borderId="0" xfId="14" applyFont="1" applyAlignment="1"/>
    <xf numFmtId="0" fontId="6" fillId="0" borderId="0" xfId="14" applyFont="1" applyFill="1" applyAlignment="1"/>
    <xf numFmtId="0" fontId="14" fillId="0" borderId="0" xfId="14" applyFont="1" applyFill="1" applyBorder="1" applyAlignment="1">
      <alignment horizontal="center" vertical="center" wrapText="1"/>
    </xf>
    <xf numFmtId="0" fontId="6" fillId="0" borderId="0" xfId="14" applyFont="1" applyFill="1" applyBorder="1"/>
    <xf numFmtId="0" fontId="6" fillId="2" borderId="1" xfId="14" applyFont="1" applyFill="1" applyBorder="1" applyAlignment="1">
      <alignment horizontal="center" vertical="center" wrapText="1"/>
    </xf>
    <xf numFmtId="3" fontId="7" fillId="2" borderId="1" xfId="14" applyNumberFormat="1" applyFont="1" applyFill="1" applyBorder="1" applyAlignment="1">
      <alignment horizontal="center" vertical="center" wrapText="1"/>
    </xf>
    <xf numFmtId="0" fontId="7" fillId="2" borderId="1" xfId="14" applyFont="1" applyFill="1" applyBorder="1" applyAlignment="1">
      <alignment horizontal="center" vertical="center" wrapText="1"/>
    </xf>
    <xf numFmtId="0" fontId="7" fillId="0" borderId="1" xfId="14" applyFont="1" applyFill="1" applyBorder="1" applyAlignment="1">
      <alignment horizontal="center" vertical="center" wrapText="1"/>
    </xf>
    <xf numFmtId="0" fontId="6" fillId="0" borderId="0" xfId="14" applyFont="1" applyAlignment="1">
      <alignment horizontal="center"/>
    </xf>
    <xf numFmtId="0" fontId="8" fillId="3" borderId="1" xfId="14" applyFont="1" applyFill="1" applyBorder="1" applyAlignment="1">
      <alignment horizontal="right" vertical="center"/>
    </xf>
    <xf numFmtId="4" fontId="8" fillId="3" borderId="1" xfId="14" applyNumberFormat="1" applyFont="1" applyFill="1" applyBorder="1" applyAlignment="1">
      <alignment horizontal="center" vertical="center"/>
    </xf>
    <xf numFmtId="0" fontId="8" fillId="0" borderId="0" xfId="14" applyFont="1"/>
    <xf numFmtId="166" fontId="6" fillId="0" borderId="1" xfId="14" applyNumberFormat="1" applyFont="1" applyBorder="1" applyAlignment="1">
      <alignment horizontal="center" vertical="center" wrapText="1"/>
    </xf>
    <xf numFmtId="0" fontId="6" fillId="0" borderId="0" xfId="14" applyFont="1" applyFill="1" applyAlignment="1">
      <alignment vertical="center"/>
    </xf>
    <xf numFmtId="4" fontId="6" fillId="0" borderId="2" xfId="14" applyNumberFormat="1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Fill="1" applyBorder="1" applyAlignment="1">
      <alignment horizontal="right" vertical="center"/>
    </xf>
    <xf numFmtId="0" fontId="6" fillId="0" borderId="1" xfId="6" applyFont="1" applyBorder="1" applyAlignment="1">
      <alignment vertical="center" wrapText="1"/>
    </xf>
    <xf numFmtId="0" fontId="20" fillId="0" borderId="0" xfId="6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10" applyFont="1" applyFill="1" applyBorder="1" applyAlignment="1">
      <alignment vertical="center" wrapText="1"/>
    </xf>
    <xf numFmtId="4" fontId="7" fillId="2" borderId="1" xfId="3" applyNumberFormat="1" applyFont="1" applyFill="1" applyBorder="1" applyAlignment="1">
      <alignment vertical="top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15" applyFont="1" applyBorder="1" applyAlignment="1">
      <alignment vertical="center"/>
    </xf>
    <xf numFmtId="4" fontId="7" fillId="0" borderId="1" xfId="15" applyNumberFormat="1" applyFont="1" applyBorder="1" applyAlignment="1">
      <alignment vertical="center"/>
    </xf>
    <xf numFmtId="4" fontId="17" fillId="5" borderId="1" xfId="16" applyNumberFormat="1" applyFont="1" applyFill="1" applyBorder="1" applyAlignment="1">
      <alignment horizontal="center" vertical="center" wrapText="1"/>
    </xf>
    <xf numFmtId="4" fontId="17" fillId="4" borderId="1" xfId="15" applyNumberFormat="1" applyFont="1" applyFill="1" applyBorder="1" applyAlignment="1">
      <alignment horizontal="center" vertical="center" wrapText="1"/>
    </xf>
    <xf numFmtId="4" fontId="17" fillId="4" borderId="1" xfId="8" applyNumberFormat="1" applyFont="1" applyFill="1" applyBorder="1" applyAlignment="1">
      <alignment horizontal="center" vertical="center"/>
    </xf>
    <xf numFmtId="4" fontId="15" fillId="0" borderId="0" xfId="8" applyNumberFormat="1" applyFont="1" applyAlignment="1">
      <alignment vertical="center"/>
    </xf>
    <xf numFmtId="4" fontId="17" fillId="4" borderId="1" xfId="8" applyNumberFormat="1" applyFont="1" applyFill="1" applyBorder="1" applyAlignment="1">
      <alignment horizontal="center" vertical="center" wrapText="1"/>
    </xf>
    <xf numFmtId="4" fontId="17" fillId="4" borderId="1" xfId="10" applyNumberFormat="1" applyFont="1" applyFill="1" applyBorder="1" applyAlignment="1">
      <alignment horizontal="center" vertical="center" wrapText="1"/>
    </xf>
    <xf numFmtId="4" fontId="6" fillId="0" borderId="1" xfId="6" applyNumberFormat="1" applyFont="1" applyBorder="1" applyAlignment="1">
      <alignment horizontal="center" vertical="center"/>
    </xf>
    <xf numFmtId="4" fontId="19" fillId="4" borderId="1" xfId="3" applyNumberFormat="1" applyFont="1" applyFill="1" applyBorder="1" applyAlignment="1">
      <alignment vertical="top"/>
    </xf>
    <xf numFmtId="0" fontId="19" fillId="4" borderId="1" xfId="3" applyFont="1" applyFill="1" applyBorder="1" applyAlignment="1">
      <alignment horizontal="left"/>
    </xf>
    <xf numFmtId="0" fontId="13" fillId="0" borderId="0" xfId="0" applyFont="1" applyAlignment="1">
      <alignment horizontal="left" vertical="center"/>
    </xf>
    <xf numFmtId="0" fontId="11" fillId="5" borderId="1" xfId="3" applyFont="1" applyFill="1" applyBorder="1" applyAlignment="1">
      <alignment horizontal="left" vertical="center"/>
    </xf>
    <xf numFmtId="0" fontId="20" fillId="0" borderId="0" xfId="6" applyFont="1" applyAlignment="1">
      <alignment horizontal="center" vertical="center" wrapText="1"/>
    </xf>
    <xf numFmtId="0" fontId="11" fillId="0" borderId="0" xfId="14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right" vertical="center"/>
    </xf>
    <xf numFmtId="0" fontId="16" fillId="0" borderId="0" xfId="14" applyFont="1" applyFill="1" applyBorder="1" applyAlignment="1">
      <alignment horizontal="center" vertical="center" wrapText="1"/>
    </xf>
    <xf numFmtId="0" fontId="8" fillId="3" borderId="1" xfId="14" applyFont="1" applyFill="1" applyBorder="1" applyAlignment="1">
      <alignment horizontal="right" vertical="center"/>
    </xf>
  </cellXfs>
  <cellStyles count="18">
    <cellStyle name="Normal" xfId="0" builtinId="0"/>
    <cellStyle name="Normal 12" xfId="10" xr:uid="{A653A1BE-DA69-40B1-9132-A162682EC256}"/>
    <cellStyle name="Normal 12 9" xfId="16" xr:uid="{BFC9FAA8-C31C-496A-84ED-C492482F66D1}"/>
    <cellStyle name="Normal 13" xfId="11" xr:uid="{8B42D769-A100-4048-A14B-3B93CC81D4A7}"/>
    <cellStyle name="Normal 14" xfId="8" xr:uid="{24BD523F-3E98-49B0-B5F1-DD7DA2A762A4}"/>
    <cellStyle name="Normal 15 2" xfId="14" xr:uid="{47BA6C0C-6C86-4015-A5C2-24F7A675BB45}"/>
    <cellStyle name="Normal 17" xfId="12" xr:uid="{CD477EB4-7B18-4649-BF54-A91407917CE5}"/>
    <cellStyle name="Normal 2" xfId="3" xr:uid="{00000000-0005-0000-0000-000001000000}"/>
    <cellStyle name="Normal 25" xfId="7" xr:uid="{51DC6E56-E6DE-4749-A4FF-5A256459DD32}"/>
    <cellStyle name="Normal 3" xfId="4" xr:uid="{00000000-0005-0000-0000-000002000000}"/>
    <cellStyle name="Normal 30" xfId="6" xr:uid="{4CD22396-EE2C-40E4-9285-B42E31A4ABDF}"/>
    <cellStyle name="Normal 6" xfId="2" xr:uid="{00000000-0005-0000-0000-000003000000}"/>
    <cellStyle name="Normal 7" xfId="9" xr:uid="{98DE4E99-E2D2-4D54-B140-9604599292E4}"/>
    <cellStyle name="Normal 7 7" xfId="15" xr:uid="{211CBD84-0AD5-4FC6-931B-0AFE0C27A594}"/>
    <cellStyle name="Normal 8" xfId="5" xr:uid="{4D55351F-9508-4482-B237-F2C4C8D2F0B2}"/>
    <cellStyle name="Normal 8 2" xfId="13" xr:uid="{F7A89356-FBAA-4954-B662-FB1C1BA631F8}"/>
    <cellStyle name="Normal 8 3" xfId="17" xr:uid="{2B728AC9-1DEF-46C6-A4DB-74647D89E9B4}"/>
    <cellStyle name="Parasts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34ECE-4C50-434E-BEFC-16347AEC6253}">
  <sheetPr>
    <pageSetUpPr fitToPage="1"/>
  </sheetPr>
  <dimension ref="A1:E29"/>
  <sheetViews>
    <sheetView tabSelected="1" zoomScale="96" zoomScaleNormal="96" workbookViewId="0">
      <selection activeCell="D5" sqref="D5"/>
    </sheetView>
  </sheetViews>
  <sheetFormatPr defaultColWidth="9.109375" defaultRowHeight="13.8" x14ac:dyDescent="0.25"/>
  <cols>
    <col min="1" max="1" width="8.109375" style="47" customWidth="1"/>
    <col min="2" max="2" width="29.109375" style="47" customWidth="1"/>
    <col min="3" max="3" width="46" style="47" customWidth="1"/>
    <col min="4" max="5" width="15.44140625" style="47" customWidth="1"/>
    <col min="6" max="16384" width="9.109375" style="47"/>
  </cols>
  <sheetData>
    <row r="1" spans="1:5" x14ac:dyDescent="0.25">
      <c r="A1" s="31"/>
      <c r="B1" s="32"/>
      <c r="C1" s="33"/>
      <c r="D1" s="1" t="s">
        <v>56</v>
      </c>
    </row>
    <row r="2" spans="1:5" x14ac:dyDescent="0.25">
      <c r="A2" s="31"/>
      <c r="B2" s="32"/>
      <c r="C2" s="33"/>
      <c r="D2" s="2" t="s">
        <v>67</v>
      </c>
    </row>
    <row r="3" spans="1:5" x14ac:dyDescent="0.25">
      <c r="A3" s="31"/>
      <c r="B3" s="32"/>
      <c r="C3" s="33"/>
      <c r="D3" s="2" t="s">
        <v>68</v>
      </c>
    </row>
    <row r="4" spans="1:5" x14ac:dyDescent="0.25">
      <c r="A4" s="31"/>
      <c r="B4" s="32"/>
      <c r="C4" s="33"/>
      <c r="D4" s="2" t="s">
        <v>69</v>
      </c>
    </row>
    <row r="5" spans="1:5" x14ac:dyDescent="0.25">
      <c r="A5" s="31"/>
      <c r="B5" s="32"/>
      <c r="C5" s="33"/>
      <c r="D5" s="53"/>
    </row>
    <row r="6" spans="1:5" ht="77.400000000000006" customHeight="1" x14ac:dyDescent="0.25">
      <c r="A6" s="102" t="s">
        <v>57</v>
      </c>
      <c r="B6" s="102"/>
      <c r="C6" s="102"/>
      <c r="D6" s="102"/>
      <c r="E6" s="81"/>
    </row>
    <row r="7" spans="1:5" ht="17.399999999999999" x14ac:dyDescent="0.25">
      <c r="A7" s="100" t="s">
        <v>55</v>
      </c>
      <c r="B7" s="100"/>
      <c r="C7" s="100"/>
      <c r="D7" s="100"/>
    </row>
    <row r="9" spans="1:5" ht="15.6" x14ac:dyDescent="0.25">
      <c r="A9" s="21"/>
    </row>
    <row r="10" spans="1:5" x14ac:dyDescent="0.25">
      <c r="A10" s="22" t="s">
        <v>39</v>
      </c>
      <c r="B10" s="22" t="s">
        <v>40</v>
      </c>
      <c r="C10" s="22" t="s">
        <v>41</v>
      </c>
      <c r="D10" s="23" t="s">
        <v>36</v>
      </c>
    </row>
    <row r="11" spans="1:5" ht="15.6" x14ac:dyDescent="0.25">
      <c r="A11" s="101" t="s">
        <v>42</v>
      </c>
      <c r="B11" s="101"/>
      <c r="C11" s="101"/>
      <c r="D11" s="91">
        <f>D17+D26</f>
        <v>34666.93</v>
      </c>
      <c r="E11" s="94"/>
    </row>
    <row r="12" spans="1:5" x14ac:dyDescent="0.25">
      <c r="A12" s="42">
        <v>1000</v>
      </c>
      <c r="B12" s="43" t="s">
        <v>37</v>
      </c>
      <c r="C12" s="46"/>
      <c r="D12" s="92">
        <f>ROUND(D13+D14,2)</f>
        <v>25166.93</v>
      </c>
    </row>
    <row r="13" spans="1:5" x14ac:dyDescent="0.25">
      <c r="A13" s="87">
        <v>1100</v>
      </c>
      <c r="B13" s="88" t="s">
        <v>44</v>
      </c>
      <c r="C13" s="89"/>
      <c r="D13" s="90">
        <f>D19+D28</f>
        <v>20363.940000000006</v>
      </c>
    </row>
    <row r="14" spans="1:5" ht="26.4" x14ac:dyDescent="0.25">
      <c r="A14" s="87">
        <v>1210</v>
      </c>
      <c r="B14" s="77" t="s">
        <v>47</v>
      </c>
      <c r="C14" s="89"/>
      <c r="D14" s="90">
        <f>D22+D29</f>
        <v>4802.9900000000007</v>
      </c>
    </row>
    <row r="15" spans="1:5" x14ac:dyDescent="0.25">
      <c r="A15" s="42">
        <v>6000</v>
      </c>
      <c r="B15" s="43" t="s">
        <v>38</v>
      </c>
      <c r="C15" s="43"/>
      <c r="D15" s="93">
        <f>D23</f>
        <v>9500</v>
      </c>
    </row>
    <row r="16" spans="1:5" x14ac:dyDescent="0.25">
      <c r="D16" s="94"/>
    </row>
    <row r="17" spans="1:5" x14ac:dyDescent="0.25">
      <c r="A17" s="44" t="s">
        <v>43</v>
      </c>
      <c r="B17" s="45"/>
      <c r="C17" s="45"/>
      <c r="D17" s="95">
        <f>D18+D23</f>
        <v>32731.66</v>
      </c>
      <c r="E17" s="94"/>
    </row>
    <row r="18" spans="1:5" x14ac:dyDescent="0.25">
      <c r="A18" s="42">
        <v>1000</v>
      </c>
      <c r="B18" s="43" t="s">
        <v>37</v>
      </c>
      <c r="C18" s="46"/>
      <c r="D18" s="96">
        <f>ROUND(D19+D22,2)</f>
        <v>23231.66</v>
      </c>
      <c r="E18" s="94"/>
    </row>
    <row r="19" spans="1:5" x14ac:dyDescent="0.25">
      <c r="A19" s="24">
        <v>1100</v>
      </c>
      <c r="B19" s="25" t="s">
        <v>44</v>
      </c>
      <c r="C19" s="26"/>
      <c r="D19" s="27">
        <f>SUM(D20:D21)</f>
        <v>18798.060000000005</v>
      </c>
      <c r="E19" s="94"/>
    </row>
    <row r="20" spans="1:5" ht="52.8" x14ac:dyDescent="0.25">
      <c r="A20" s="34">
        <v>1142</v>
      </c>
      <c r="B20" s="35" t="s">
        <v>45</v>
      </c>
      <c r="C20" s="77" t="s">
        <v>63</v>
      </c>
      <c r="D20" s="78">
        <v>11010.350000000002</v>
      </c>
    </row>
    <row r="21" spans="1:5" ht="66" x14ac:dyDescent="0.25">
      <c r="A21" s="34">
        <v>1149</v>
      </c>
      <c r="B21" s="36" t="s">
        <v>46</v>
      </c>
      <c r="C21" s="77" t="s">
        <v>64</v>
      </c>
      <c r="D21" s="79">
        <v>7787.7100000000019</v>
      </c>
    </row>
    <row r="22" spans="1:5" ht="26.4" x14ac:dyDescent="0.25">
      <c r="A22" s="24">
        <v>1210</v>
      </c>
      <c r="B22" s="29" t="s">
        <v>47</v>
      </c>
      <c r="C22" s="28" t="s">
        <v>48</v>
      </c>
      <c r="D22" s="30">
        <v>4433.6000000000004</v>
      </c>
    </row>
    <row r="23" spans="1:5" x14ac:dyDescent="0.25">
      <c r="A23" s="42">
        <v>6000</v>
      </c>
      <c r="B23" s="43" t="s">
        <v>38</v>
      </c>
      <c r="C23" s="43"/>
      <c r="D23" s="93">
        <f>D24</f>
        <v>9500</v>
      </c>
    </row>
    <row r="24" spans="1:5" ht="43.8" customHeight="1" x14ac:dyDescent="0.25">
      <c r="A24" s="37">
        <v>6239</v>
      </c>
      <c r="B24" s="38" t="s">
        <v>49</v>
      </c>
      <c r="C24" s="80" t="s">
        <v>65</v>
      </c>
      <c r="D24" s="97">
        <v>9500</v>
      </c>
    </row>
    <row r="25" spans="1:5" x14ac:dyDescent="0.25">
      <c r="D25" s="94"/>
    </row>
    <row r="26" spans="1:5" x14ac:dyDescent="0.25">
      <c r="A26" s="99" t="s">
        <v>50</v>
      </c>
      <c r="B26" s="99"/>
      <c r="C26" s="99"/>
      <c r="D26" s="98">
        <f>D27</f>
        <v>1935.27</v>
      </c>
    </row>
    <row r="27" spans="1:5" x14ac:dyDescent="0.25">
      <c r="A27" s="39">
        <v>1000</v>
      </c>
      <c r="B27" s="40" t="s">
        <v>37</v>
      </c>
      <c r="C27" s="41"/>
      <c r="D27" s="98">
        <f>ROUND(D28+D29,2)</f>
        <v>1935.27</v>
      </c>
    </row>
    <row r="28" spans="1:5" x14ac:dyDescent="0.25">
      <c r="A28" s="82">
        <v>1100</v>
      </c>
      <c r="B28" s="83" t="s">
        <v>44</v>
      </c>
      <c r="C28" s="84" t="s">
        <v>66</v>
      </c>
      <c r="D28" s="85">
        <f>ROUND(D19*0.0833,2)</f>
        <v>1565.88</v>
      </c>
    </row>
    <row r="29" spans="1:5" ht="26.4" x14ac:dyDescent="0.25">
      <c r="A29" s="82">
        <v>1210</v>
      </c>
      <c r="B29" s="86" t="s">
        <v>47</v>
      </c>
      <c r="C29" s="77" t="s">
        <v>48</v>
      </c>
      <c r="D29" s="90">
        <f>ROUND(D28*0.2359,2)</f>
        <v>369.39</v>
      </c>
    </row>
  </sheetData>
  <mergeCells count="4">
    <mergeCell ref="A26:C26"/>
    <mergeCell ref="A7:D7"/>
    <mergeCell ref="A11:C11"/>
    <mergeCell ref="A6:D6"/>
  </mergeCells>
  <pageMargins left="0.7" right="0.7" top="0.75" bottom="0.75" header="0.3" footer="0.3"/>
  <pageSetup paperSize="9" scale="69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A2930-6CBA-4611-BC9A-54DA018E680F}">
  <sheetPr>
    <pageSetUpPr fitToPage="1"/>
  </sheetPr>
  <dimension ref="A1:K37"/>
  <sheetViews>
    <sheetView zoomScaleNormal="100" workbookViewId="0">
      <selection activeCell="A7" sqref="A7:C7"/>
    </sheetView>
  </sheetViews>
  <sheetFormatPr defaultColWidth="9.109375" defaultRowHeight="13.2" x14ac:dyDescent="0.25"/>
  <cols>
    <col min="1" max="1" width="5.6640625" style="4" customWidth="1"/>
    <col min="2" max="2" width="27.88671875" style="5" customWidth="1"/>
    <col min="3" max="3" width="19" style="4" customWidth="1"/>
    <col min="4" max="4" width="10.44140625" style="4" customWidth="1"/>
    <col min="5" max="5" width="9.44140625" style="4" customWidth="1"/>
    <col min="6" max="6" width="10.44140625" style="4" customWidth="1"/>
    <col min="7" max="7" width="11.109375" style="6" customWidth="1"/>
    <col min="8" max="8" width="11.109375" style="4" customWidth="1"/>
    <col min="9" max="9" width="12" style="4" customWidth="1"/>
    <col min="10" max="233" width="9.109375" style="7"/>
    <col min="234" max="234" width="5.6640625" style="7" customWidth="1"/>
    <col min="235" max="235" width="25.88671875" style="7" customWidth="1"/>
    <col min="236" max="236" width="19" style="7" customWidth="1"/>
    <col min="237" max="238" width="9.44140625" style="7" customWidth="1"/>
    <col min="239" max="239" width="10.44140625" style="7" customWidth="1"/>
    <col min="240" max="241" width="11.109375" style="7" customWidth="1"/>
    <col min="242" max="242" width="12" style="7" customWidth="1"/>
    <col min="243" max="243" width="13.44140625" style="7" customWidth="1"/>
    <col min="244" max="489" width="9.109375" style="7"/>
    <col min="490" max="490" width="5.6640625" style="7" customWidth="1"/>
    <col min="491" max="491" width="25.88671875" style="7" customWidth="1"/>
    <col min="492" max="492" width="19" style="7" customWidth="1"/>
    <col min="493" max="494" width="9.44140625" style="7" customWidth="1"/>
    <col min="495" max="495" width="10.44140625" style="7" customWidth="1"/>
    <col min="496" max="497" width="11.109375" style="7" customWidth="1"/>
    <col min="498" max="498" width="12" style="7" customWidth="1"/>
    <col min="499" max="499" width="13.44140625" style="7" customWidth="1"/>
    <col min="500" max="745" width="9.109375" style="7"/>
    <col min="746" max="746" width="5.6640625" style="7" customWidth="1"/>
    <col min="747" max="747" width="25.88671875" style="7" customWidth="1"/>
    <col min="748" max="748" width="19" style="7" customWidth="1"/>
    <col min="749" max="750" width="9.44140625" style="7" customWidth="1"/>
    <col min="751" max="751" width="10.44140625" style="7" customWidth="1"/>
    <col min="752" max="753" width="11.109375" style="7" customWidth="1"/>
    <col min="754" max="754" width="12" style="7" customWidth="1"/>
    <col min="755" max="755" width="13.44140625" style="7" customWidth="1"/>
    <col min="756" max="1001" width="9.109375" style="7"/>
    <col min="1002" max="1002" width="5.6640625" style="7" customWidth="1"/>
    <col min="1003" max="1003" width="25.88671875" style="7" customWidth="1"/>
    <col min="1004" max="1004" width="19" style="7" customWidth="1"/>
    <col min="1005" max="1006" width="9.44140625" style="7" customWidth="1"/>
    <col min="1007" max="1007" width="10.44140625" style="7" customWidth="1"/>
    <col min="1008" max="1009" width="11.109375" style="7" customWidth="1"/>
    <col min="1010" max="1010" width="12" style="7" customWidth="1"/>
    <col min="1011" max="1011" width="13.44140625" style="7" customWidth="1"/>
    <col min="1012" max="1257" width="9.109375" style="7"/>
    <col min="1258" max="1258" width="5.6640625" style="7" customWidth="1"/>
    <col min="1259" max="1259" width="25.88671875" style="7" customWidth="1"/>
    <col min="1260" max="1260" width="19" style="7" customWidth="1"/>
    <col min="1261" max="1262" width="9.44140625" style="7" customWidth="1"/>
    <col min="1263" max="1263" width="10.44140625" style="7" customWidth="1"/>
    <col min="1264" max="1265" width="11.109375" style="7" customWidth="1"/>
    <col min="1266" max="1266" width="12" style="7" customWidth="1"/>
    <col min="1267" max="1267" width="13.44140625" style="7" customWidth="1"/>
    <col min="1268" max="1513" width="9.109375" style="7"/>
    <col min="1514" max="1514" width="5.6640625" style="7" customWidth="1"/>
    <col min="1515" max="1515" width="25.88671875" style="7" customWidth="1"/>
    <col min="1516" max="1516" width="19" style="7" customWidth="1"/>
    <col min="1517" max="1518" width="9.44140625" style="7" customWidth="1"/>
    <col min="1519" max="1519" width="10.44140625" style="7" customWidth="1"/>
    <col min="1520" max="1521" width="11.109375" style="7" customWidth="1"/>
    <col min="1522" max="1522" width="12" style="7" customWidth="1"/>
    <col min="1523" max="1523" width="13.44140625" style="7" customWidth="1"/>
    <col min="1524" max="1769" width="9.109375" style="7"/>
    <col min="1770" max="1770" width="5.6640625" style="7" customWidth="1"/>
    <col min="1771" max="1771" width="25.88671875" style="7" customWidth="1"/>
    <col min="1772" max="1772" width="19" style="7" customWidth="1"/>
    <col min="1773" max="1774" width="9.44140625" style="7" customWidth="1"/>
    <col min="1775" max="1775" width="10.44140625" style="7" customWidth="1"/>
    <col min="1776" max="1777" width="11.109375" style="7" customWidth="1"/>
    <col min="1778" max="1778" width="12" style="7" customWidth="1"/>
    <col min="1779" max="1779" width="13.44140625" style="7" customWidth="1"/>
    <col min="1780" max="2025" width="9.109375" style="7"/>
    <col min="2026" max="2026" width="5.6640625" style="7" customWidth="1"/>
    <col min="2027" max="2027" width="25.88671875" style="7" customWidth="1"/>
    <col min="2028" max="2028" width="19" style="7" customWidth="1"/>
    <col min="2029" max="2030" width="9.44140625" style="7" customWidth="1"/>
    <col min="2031" max="2031" width="10.44140625" style="7" customWidth="1"/>
    <col min="2032" max="2033" width="11.109375" style="7" customWidth="1"/>
    <col min="2034" max="2034" width="12" style="7" customWidth="1"/>
    <col min="2035" max="2035" width="13.44140625" style="7" customWidth="1"/>
    <col min="2036" max="2281" width="9.109375" style="7"/>
    <col min="2282" max="2282" width="5.6640625" style="7" customWidth="1"/>
    <col min="2283" max="2283" width="25.88671875" style="7" customWidth="1"/>
    <col min="2284" max="2284" width="19" style="7" customWidth="1"/>
    <col min="2285" max="2286" width="9.44140625" style="7" customWidth="1"/>
    <col min="2287" max="2287" width="10.44140625" style="7" customWidth="1"/>
    <col min="2288" max="2289" width="11.109375" style="7" customWidth="1"/>
    <col min="2290" max="2290" width="12" style="7" customWidth="1"/>
    <col min="2291" max="2291" width="13.44140625" style="7" customWidth="1"/>
    <col min="2292" max="2537" width="9.109375" style="7"/>
    <col min="2538" max="2538" width="5.6640625" style="7" customWidth="1"/>
    <col min="2539" max="2539" width="25.88671875" style="7" customWidth="1"/>
    <col min="2540" max="2540" width="19" style="7" customWidth="1"/>
    <col min="2541" max="2542" width="9.44140625" style="7" customWidth="1"/>
    <col min="2543" max="2543" width="10.44140625" style="7" customWidth="1"/>
    <col min="2544" max="2545" width="11.109375" style="7" customWidth="1"/>
    <col min="2546" max="2546" width="12" style="7" customWidth="1"/>
    <col min="2547" max="2547" width="13.44140625" style="7" customWidth="1"/>
    <col min="2548" max="2793" width="9.109375" style="7"/>
    <col min="2794" max="2794" width="5.6640625" style="7" customWidth="1"/>
    <col min="2795" max="2795" width="25.88671875" style="7" customWidth="1"/>
    <col min="2796" max="2796" width="19" style="7" customWidth="1"/>
    <col min="2797" max="2798" width="9.44140625" style="7" customWidth="1"/>
    <col min="2799" max="2799" width="10.44140625" style="7" customWidth="1"/>
    <col min="2800" max="2801" width="11.109375" style="7" customWidth="1"/>
    <col min="2802" max="2802" width="12" style="7" customWidth="1"/>
    <col min="2803" max="2803" width="13.44140625" style="7" customWidth="1"/>
    <col min="2804" max="3049" width="9.109375" style="7"/>
    <col min="3050" max="3050" width="5.6640625" style="7" customWidth="1"/>
    <col min="3051" max="3051" width="25.88671875" style="7" customWidth="1"/>
    <col min="3052" max="3052" width="19" style="7" customWidth="1"/>
    <col min="3053" max="3054" width="9.44140625" style="7" customWidth="1"/>
    <col min="3055" max="3055" width="10.44140625" style="7" customWidth="1"/>
    <col min="3056" max="3057" width="11.109375" style="7" customWidth="1"/>
    <col min="3058" max="3058" width="12" style="7" customWidth="1"/>
    <col min="3059" max="3059" width="13.44140625" style="7" customWidth="1"/>
    <col min="3060" max="3305" width="9.109375" style="7"/>
    <col min="3306" max="3306" width="5.6640625" style="7" customWidth="1"/>
    <col min="3307" max="3307" width="25.88671875" style="7" customWidth="1"/>
    <col min="3308" max="3308" width="19" style="7" customWidth="1"/>
    <col min="3309" max="3310" width="9.44140625" style="7" customWidth="1"/>
    <col min="3311" max="3311" width="10.44140625" style="7" customWidth="1"/>
    <col min="3312" max="3313" width="11.109375" style="7" customWidth="1"/>
    <col min="3314" max="3314" width="12" style="7" customWidth="1"/>
    <col min="3315" max="3315" width="13.44140625" style="7" customWidth="1"/>
    <col min="3316" max="3561" width="9.109375" style="7"/>
    <col min="3562" max="3562" width="5.6640625" style="7" customWidth="1"/>
    <col min="3563" max="3563" width="25.88671875" style="7" customWidth="1"/>
    <col min="3564" max="3564" width="19" style="7" customWidth="1"/>
    <col min="3565" max="3566" width="9.44140625" style="7" customWidth="1"/>
    <col min="3567" max="3567" width="10.44140625" style="7" customWidth="1"/>
    <col min="3568" max="3569" width="11.109375" style="7" customWidth="1"/>
    <col min="3570" max="3570" width="12" style="7" customWidth="1"/>
    <col min="3571" max="3571" width="13.44140625" style="7" customWidth="1"/>
    <col min="3572" max="3817" width="9.109375" style="7"/>
    <col min="3818" max="3818" width="5.6640625" style="7" customWidth="1"/>
    <col min="3819" max="3819" width="25.88671875" style="7" customWidth="1"/>
    <col min="3820" max="3820" width="19" style="7" customWidth="1"/>
    <col min="3821" max="3822" width="9.44140625" style="7" customWidth="1"/>
    <col min="3823" max="3823" width="10.44140625" style="7" customWidth="1"/>
    <col min="3824" max="3825" width="11.109375" style="7" customWidth="1"/>
    <col min="3826" max="3826" width="12" style="7" customWidth="1"/>
    <col min="3827" max="3827" width="13.44140625" style="7" customWidth="1"/>
    <col min="3828" max="4073" width="9.109375" style="7"/>
    <col min="4074" max="4074" width="5.6640625" style="7" customWidth="1"/>
    <col min="4075" max="4075" width="25.88671875" style="7" customWidth="1"/>
    <col min="4076" max="4076" width="19" style="7" customWidth="1"/>
    <col min="4077" max="4078" width="9.44140625" style="7" customWidth="1"/>
    <col min="4079" max="4079" width="10.44140625" style="7" customWidth="1"/>
    <col min="4080" max="4081" width="11.109375" style="7" customWidth="1"/>
    <col min="4082" max="4082" width="12" style="7" customWidth="1"/>
    <col min="4083" max="4083" width="13.44140625" style="7" customWidth="1"/>
    <col min="4084" max="4329" width="9.109375" style="7"/>
    <col min="4330" max="4330" width="5.6640625" style="7" customWidth="1"/>
    <col min="4331" max="4331" width="25.88671875" style="7" customWidth="1"/>
    <col min="4332" max="4332" width="19" style="7" customWidth="1"/>
    <col min="4333" max="4334" width="9.44140625" style="7" customWidth="1"/>
    <col min="4335" max="4335" width="10.44140625" style="7" customWidth="1"/>
    <col min="4336" max="4337" width="11.109375" style="7" customWidth="1"/>
    <col min="4338" max="4338" width="12" style="7" customWidth="1"/>
    <col min="4339" max="4339" width="13.44140625" style="7" customWidth="1"/>
    <col min="4340" max="4585" width="9.109375" style="7"/>
    <col min="4586" max="4586" width="5.6640625" style="7" customWidth="1"/>
    <col min="4587" max="4587" width="25.88671875" style="7" customWidth="1"/>
    <col min="4588" max="4588" width="19" style="7" customWidth="1"/>
    <col min="4589" max="4590" width="9.44140625" style="7" customWidth="1"/>
    <col min="4591" max="4591" width="10.44140625" style="7" customWidth="1"/>
    <col min="4592" max="4593" width="11.109375" style="7" customWidth="1"/>
    <col min="4594" max="4594" width="12" style="7" customWidth="1"/>
    <col min="4595" max="4595" width="13.44140625" style="7" customWidth="1"/>
    <col min="4596" max="4841" width="9.109375" style="7"/>
    <col min="4842" max="4842" width="5.6640625" style="7" customWidth="1"/>
    <col min="4843" max="4843" width="25.88671875" style="7" customWidth="1"/>
    <col min="4844" max="4844" width="19" style="7" customWidth="1"/>
    <col min="4845" max="4846" width="9.44140625" style="7" customWidth="1"/>
    <col min="4847" max="4847" width="10.44140625" style="7" customWidth="1"/>
    <col min="4848" max="4849" width="11.109375" style="7" customWidth="1"/>
    <col min="4850" max="4850" width="12" style="7" customWidth="1"/>
    <col min="4851" max="4851" width="13.44140625" style="7" customWidth="1"/>
    <col min="4852" max="5097" width="9.109375" style="7"/>
    <col min="5098" max="5098" width="5.6640625" style="7" customWidth="1"/>
    <col min="5099" max="5099" width="25.88671875" style="7" customWidth="1"/>
    <col min="5100" max="5100" width="19" style="7" customWidth="1"/>
    <col min="5101" max="5102" width="9.44140625" style="7" customWidth="1"/>
    <col min="5103" max="5103" width="10.44140625" style="7" customWidth="1"/>
    <col min="5104" max="5105" width="11.109375" style="7" customWidth="1"/>
    <col min="5106" max="5106" width="12" style="7" customWidth="1"/>
    <col min="5107" max="5107" width="13.44140625" style="7" customWidth="1"/>
    <col min="5108" max="5353" width="9.109375" style="7"/>
    <col min="5354" max="5354" width="5.6640625" style="7" customWidth="1"/>
    <col min="5355" max="5355" width="25.88671875" style="7" customWidth="1"/>
    <col min="5356" max="5356" width="19" style="7" customWidth="1"/>
    <col min="5357" max="5358" width="9.44140625" style="7" customWidth="1"/>
    <col min="5359" max="5359" width="10.44140625" style="7" customWidth="1"/>
    <col min="5360" max="5361" width="11.109375" style="7" customWidth="1"/>
    <col min="5362" max="5362" width="12" style="7" customWidth="1"/>
    <col min="5363" max="5363" width="13.44140625" style="7" customWidth="1"/>
    <col min="5364" max="5609" width="9.109375" style="7"/>
    <col min="5610" max="5610" width="5.6640625" style="7" customWidth="1"/>
    <col min="5611" max="5611" width="25.88671875" style="7" customWidth="1"/>
    <col min="5612" max="5612" width="19" style="7" customWidth="1"/>
    <col min="5613" max="5614" width="9.44140625" style="7" customWidth="1"/>
    <col min="5615" max="5615" width="10.44140625" style="7" customWidth="1"/>
    <col min="5616" max="5617" width="11.109375" style="7" customWidth="1"/>
    <col min="5618" max="5618" width="12" style="7" customWidth="1"/>
    <col min="5619" max="5619" width="13.44140625" style="7" customWidth="1"/>
    <col min="5620" max="5865" width="9.109375" style="7"/>
    <col min="5866" max="5866" width="5.6640625" style="7" customWidth="1"/>
    <col min="5867" max="5867" width="25.88671875" style="7" customWidth="1"/>
    <col min="5868" max="5868" width="19" style="7" customWidth="1"/>
    <col min="5869" max="5870" width="9.44140625" style="7" customWidth="1"/>
    <col min="5871" max="5871" width="10.44140625" style="7" customWidth="1"/>
    <col min="5872" max="5873" width="11.109375" style="7" customWidth="1"/>
    <col min="5874" max="5874" width="12" style="7" customWidth="1"/>
    <col min="5875" max="5875" width="13.44140625" style="7" customWidth="1"/>
    <col min="5876" max="6121" width="9.109375" style="7"/>
    <col min="6122" max="6122" width="5.6640625" style="7" customWidth="1"/>
    <col min="6123" max="6123" width="25.88671875" style="7" customWidth="1"/>
    <col min="6124" max="6124" width="19" style="7" customWidth="1"/>
    <col min="6125" max="6126" width="9.44140625" style="7" customWidth="1"/>
    <col min="6127" max="6127" width="10.44140625" style="7" customWidth="1"/>
    <col min="6128" max="6129" width="11.109375" style="7" customWidth="1"/>
    <col min="6130" max="6130" width="12" style="7" customWidth="1"/>
    <col min="6131" max="6131" width="13.44140625" style="7" customWidth="1"/>
    <col min="6132" max="6377" width="9.109375" style="7"/>
    <col min="6378" max="6378" width="5.6640625" style="7" customWidth="1"/>
    <col min="6379" max="6379" width="25.88671875" style="7" customWidth="1"/>
    <col min="6380" max="6380" width="19" style="7" customWidth="1"/>
    <col min="6381" max="6382" width="9.44140625" style="7" customWidth="1"/>
    <col min="6383" max="6383" width="10.44140625" style="7" customWidth="1"/>
    <col min="6384" max="6385" width="11.109375" style="7" customWidth="1"/>
    <col min="6386" max="6386" width="12" style="7" customWidth="1"/>
    <col min="6387" max="6387" width="13.44140625" style="7" customWidth="1"/>
    <col min="6388" max="6633" width="9.109375" style="7"/>
    <col min="6634" max="6634" width="5.6640625" style="7" customWidth="1"/>
    <col min="6635" max="6635" width="25.88671875" style="7" customWidth="1"/>
    <col min="6636" max="6636" width="19" style="7" customWidth="1"/>
    <col min="6637" max="6638" width="9.44140625" style="7" customWidth="1"/>
    <col min="6639" max="6639" width="10.44140625" style="7" customWidth="1"/>
    <col min="6640" max="6641" width="11.109375" style="7" customWidth="1"/>
    <col min="6642" max="6642" width="12" style="7" customWidth="1"/>
    <col min="6643" max="6643" width="13.44140625" style="7" customWidth="1"/>
    <col min="6644" max="6889" width="9.109375" style="7"/>
    <col min="6890" max="6890" width="5.6640625" style="7" customWidth="1"/>
    <col min="6891" max="6891" width="25.88671875" style="7" customWidth="1"/>
    <col min="6892" max="6892" width="19" style="7" customWidth="1"/>
    <col min="6893" max="6894" width="9.44140625" style="7" customWidth="1"/>
    <col min="6895" max="6895" width="10.44140625" style="7" customWidth="1"/>
    <col min="6896" max="6897" width="11.109375" style="7" customWidth="1"/>
    <col min="6898" max="6898" width="12" style="7" customWidth="1"/>
    <col min="6899" max="6899" width="13.44140625" style="7" customWidth="1"/>
    <col min="6900" max="7145" width="9.109375" style="7"/>
    <col min="7146" max="7146" width="5.6640625" style="7" customWidth="1"/>
    <col min="7147" max="7147" width="25.88671875" style="7" customWidth="1"/>
    <col min="7148" max="7148" width="19" style="7" customWidth="1"/>
    <col min="7149" max="7150" width="9.44140625" style="7" customWidth="1"/>
    <col min="7151" max="7151" width="10.44140625" style="7" customWidth="1"/>
    <col min="7152" max="7153" width="11.109375" style="7" customWidth="1"/>
    <col min="7154" max="7154" width="12" style="7" customWidth="1"/>
    <col min="7155" max="7155" width="13.44140625" style="7" customWidth="1"/>
    <col min="7156" max="7401" width="9.109375" style="7"/>
    <col min="7402" max="7402" width="5.6640625" style="7" customWidth="1"/>
    <col min="7403" max="7403" width="25.88671875" style="7" customWidth="1"/>
    <col min="7404" max="7404" width="19" style="7" customWidth="1"/>
    <col min="7405" max="7406" width="9.44140625" style="7" customWidth="1"/>
    <col min="7407" max="7407" width="10.44140625" style="7" customWidth="1"/>
    <col min="7408" max="7409" width="11.109375" style="7" customWidth="1"/>
    <col min="7410" max="7410" width="12" style="7" customWidth="1"/>
    <col min="7411" max="7411" width="13.44140625" style="7" customWidth="1"/>
    <col min="7412" max="7657" width="9.109375" style="7"/>
    <col min="7658" max="7658" width="5.6640625" style="7" customWidth="1"/>
    <col min="7659" max="7659" width="25.88671875" style="7" customWidth="1"/>
    <col min="7660" max="7660" width="19" style="7" customWidth="1"/>
    <col min="7661" max="7662" width="9.44140625" style="7" customWidth="1"/>
    <col min="7663" max="7663" width="10.44140625" style="7" customWidth="1"/>
    <col min="7664" max="7665" width="11.109375" style="7" customWidth="1"/>
    <col min="7666" max="7666" width="12" style="7" customWidth="1"/>
    <col min="7667" max="7667" width="13.44140625" style="7" customWidth="1"/>
    <col min="7668" max="7913" width="9.109375" style="7"/>
    <col min="7914" max="7914" width="5.6640625" style="7" customWidth="1"/>
    <col min="7915" max="7915" width="25.88671875" style="7" customWidth="1"/>
    <col min="7916" max="7916" width="19" style="7" customWidth="1"/>
    <col min="7917" max="7918" width="9.44140625" style="7" customWidth="1"/>
    <col min="7919" max="7919" width="10.44140625" style="7" customWidth="1"/>
    <col min="7920" max="7921" width="11.109375" style="7" customWidth="1"/>
    <col min="7922" max="7922" width="12" style="7" customWidth="1"/>
    <col min="7923" max="7923" width="13.44140625" style="7" customWidth="1"/>
    <col min="7924" max="8169" width="9.109375" style="7"/>
    <col min="8170" max="8170" width="5.6640625" style="7" customWidth="1"/>
    <col min="8171" max="8171" width="25.88671875" style="7" customWidth="1"/>
    <col min="8172" max="8172" width="19" style="7" customWidth="1"/>
    <col min="8173" max="8174" width="9.44140625" style="7" customWidth="1"/>
    <col min="8175" max="8175" width="10.44140625" style="7" customWidth="1"/>
    <col min="8176" max="8177" width="11.109375" style="7" customWidth="1"/>
    <col min="8178" max="8178" width="12" style="7" customWidth="1"/>
    <col min="8179" max="8179" width="13.44140625" style="7" customWidth="1"/>
    <col min="8180" max="8425" width="9.109375" style="7"/>
    <col min="8426" max="8426" width="5.6640625" style="7" customWidth="1"/>
    <col min="8427" max="8427" width="25.88671875" style="7" customWidth="1"/>
    <col min="8428" max="8428" width="19" style="7" customWidth="1"/>
    <col min="8429" max="8430" width="9.44140625" style="7" customWidth="1"/>
    <col min="8431" max="8431" width="10.44140625" style="7" customWidth="1"/>
    <col min="8432" max="8433" width="11.109375" style="7" customWidth="1"/>
    <col min="8434" max="8434" width="12" style="7" customWidth="1"/>
    <col min="8435" max="8435" width="13.44140625" style="7" customWidth="1"/>
    <col min="8436" max="8681" width="9.109375" style="7"/>
    <col min="8682" max="8682" width="5.6640625" style="7" customWidth="1"/>
    <col min="8683" max="8683" width="25.88671875" style="7" customWidth="1"/>
    <col min="8684" max="8684" width="19" style="7" customWidth="1"/>
    <col min="8685" max="8686" width="9.44140625" style="7" customWidth="1"/>
    <col min="8687" max="8687" width="10.44140625" style="7" customWidth="1"/>
    <col min="8688" max="8689" width="11.109375" style="7" customWidth="1"/>
    <col min="8690" max="8690" width="12" style="7" customWidth="1"/>
    <col min="8691" max="8691" width="13.44140625" style="7" customWidth="1"/>
    <col min="8692" max="8937" width="9.109375" style="7"/>
    <col min="8938" max="8938" width="5.6640625" style="7" customWidth="1"/>
    <col min="8939" max="8939" width="25.88671875" style="7" customWidth="1"/>
    <col min="8940" max="8940" width="19" style="7" customWidth="1"/>
    <col min="8941" max="8942" width="9.44140625" style="7" customWidth="1"/>
    <col min="8943" max="8943" width="10.44140625" style="7" customWidth="1"/>
    <col min="8944" max="8945" width="11.109375" style="7" customWidth="1"/>
    <col min="8946" max="8946" width="12" style="7" customWidth="1"/>
    <col min="8947" max="8947" width="13.44140625" style="7" customWidth="1"/>
    <col min="8948" max="9193" width="9.109375" style="7"/>
    <col min="9194" max="9194" width="5.6640625" style="7" customWidth="1"/>
    <col min="9195" max="9195" width="25.88671875" style="7" customWidth="1"/>
    <col min="9196" max="9196" width="19" style="7" customWidth="1"/>
    <col min="9197" max="9198" width="9.44140625" style="7" customWidth="1"/>
    <col min="9199" max="9199" width="10.44140625" style="7" customWidth="1"/>
    <col min="9200" max="9201" width="11.109375" style="7" customWidth="1"/>
    <col min="9202" max="9202" width="12" style="7" customWidth="1"/>
    <col min="9203" max="9203" width="13.44140625" style="7" customWidth="1"/>
    <col min="9204" max="9449" width="9.109375" style="7"/>
    <col min="9450" max="9450" width="5.6640625" style="7" customWidth="1"/>
    <col min="9451" max="9451" width="25.88671875" style="7" customWidth="1"/>
    <col min="9452" max="9452" width="19" style="7" customWidth="1"/>
    <col min="9453" max="9454" width="9.44140625" style="7" customWidth="1"/>
    <col min="9455" max="9455" width="10.44140625" style="7" customWidth="1"/>
    <col min="9456" max="9457" width="11.109375" style="7" customWidth="1"/>
    <col min="9458" max="9458" width="12" style="7" customWidth="1"/>
    <col min="9459" max="9459" width="13.44140625" style="7" customWidth="1"/>
    <col min="9460" max="9705" width="9.109375" style="7"/>
    <col min="9706" max="9706" width="5.6640625" style="7" customWidth="1"/>
    <col min="9707" max="9707" width="25.88671875" style="7" customWidth="1"/>
    <col min="9708" max="9708" width="19" style="7" customWidth="1"/>
    <col min="9709" max="9710" width="9.44140625" style="7" customWidth="1"/>
    <col min="9711" max="9711" width="10.44140625" style="7" customWidth="1"/>
    <col min="9712" max="9713" width="11.109375" style="7" customWidth="1"/>
    <col min="9714" max="9714" width="12" style="7" customWidth="1"/>
    <col min="9715" max="9715" width="13.44140625" style="7" customWidth="1"/>
    <col min="9716" max="9961" width="9.109375" style="7"/>
    <col min="9962" max="9962" width="5.6640625" style="7" customWidth="1"/>
    <col min="9963" max="9963" width="25.88671875" style="7" customWidth="1"/>
    <col min="9964" max="9964" width="19" style="7" customWidth="1"/>
    <col min="9965" max="9966" width="9.44140625" style="7" customWidth="1"/>
    <col min="9967" max="9967" width="10.44140625" style="7" customWidth="1"/>
    <col min="9968" max="9969" width="11.109375" style="7" customWidth="1"/>
    <col min="9970" max="9970" width="12" style="7" customWidth="1"/>
    <col min="9971" max="9971" width="13.44140625" style="7" customWidth="1"/>
    <col min="9972" max="10217" width="9.109375" style="7"/>
    <col min="10218" max="10218" width="5.6640625" style="7" customWidth="1"/>
    <col min="10219" max="10219" width="25.88671875" style="7" customWidth="1"/>
    <col min="10220" max="10220" width="19" style="7" customWidth="1"/>
    <col min="10221" max="10222" width="9.44140625" style="7" customWidth="1"/>
    <col min="10223" max="10223" width="10.44140625" style="7" customWidth="1"/>
    <col min="10224" max="10225" width="11.109375" style="7" customWidth="1"/>
    <col min="10226" max="10226" width="12" style="7" customWidth="1"/>
    <col min="10227" max="10227" width="13.44140625" style="7" customWidth="1"/>
    <col min="10228" max="10473" width="9.109375" style="7"/>
    <col min="10474" max="10474" width="5.6640625" style="7" customWidth="1"/>
    <col min="10475" max="10475" width="25.88671875" style="7" customWidth="1"/>
    <col min="10476" max="10476" width="19" style="7" customWidth="1"/>
    <col min="10477" max="10478" width="9.44140625" style="7" customWidth="1"/>
    <col min="10479" max="10479" width="10.44140625" style="7" customWidth="1"/>
    <col min="10480" max="10481" width="11.109375" style="7" customWidth="1"/>
    <col min="10482" max="10482" width="12" style="7" customWidth="1"/>
    <col min="10483" max="10483" width="13.44140625" style="7" customWidth="1"/>
    <col min="10484" max="10729" width="9.109375" style="7"/>
    <col min="10730" max="10730" width="5.6640625" style="7" customWidth="1"/>
    <col min="10731" max="10731" width="25.88671875" style="7" customWidth="1"/>
    <col min="10732" max="10732" width="19" style="7" customWidth="1"/>
    <col min="10733" max="10734" width="9.44140625" style="7" customWidth="1"/>
    <col min="10735" max="10735" width="10.44140625" style="7" customWidth="1"/>
    <col min="10736" max="10737" width="11.109375" style="7" customWidth="1"/>
    <col min="10738" max="10738" width="12" style="7" customWidth="1"/>
    <col min="10739" max="10739" width="13.44140625" style="7" customWidth="1"/>
    <col min="10740" max="10985" width="9.109375" style="7"/>
    <col min="10986" max="10986" width="5.6640625" style="7" customWidth="1"/>
    <col min="10987" max="10987" width="25.88671875" style="7" customWidth="1"/>
    <col min="10988" max="10988" width="19" style="7" customWidth="1"/>
    <col min="10989" max="10990" width="9.44140625" style="7" customWidth="1"/>
    <col min="10991" max="10991" width="10.44140625" style="7" customWidth="1"/>
    <col min="10992" max="10993" width="11.109375" style="7" customWidth="1"/>
    <col min="10994" max="10994" width="12" style="7" customWidth="1"/>
    <col min="10995" max="10995" width="13.44140625" style="7" customWidth="1"/>
    <col min="10996" max="11241" width="9.109375" style="7"/>
    <col min="11242" max="11242" width="5.6640625" style="7" customWidth="1"/>
    <col min="11243" max="11243" width="25.88671875" style="7" customWidth="1"/>
    <col min="11244" max="11244" width="19" style="7" customWidth="1"/>
    <col min="11245" max="11246" width="9.44140625" style="7" customWidth="1"/>
    <col min="11247" max="11247" width="10.44140625" style="7" customWidth="1"/>
    <col min="11248" max="11249" width="11.109375" style="7" customWidth="1"/>
    <col min="11250" max="11250" width="12" style="7" customWidth="1"/>
    <col min="11251" max="11251" width="13.44140625" style="7" customWidth="1"/>
    <col min="11252" max="11497" width="9.109375" style="7"/>
    <col min="11498" max="11498" width="5.6640625" style="7" customWidth="1"/>
    <col min="11499" max="11499" width="25.88671875" style="7" customWidth="1"/>
    <col min="11500" max="11500" width="19" style="7" customWidth="1"/>
    <col min="11501" max="11502" width="9.44140625" style="7" customWidth="1"/>
    <col min="11503" max="11503" width="10.44140625" style="7" customWidth="1"/>
    <col min="11504" max="11505" width="11.109375" style="7" customWidth="1"/>
    <col min="11506" max="11506" width="12" style="7" customWidth="1"/>
    <col min="11507" max="11507" width="13.44140625" style="7" customWidth="1"/>
    <col min="11508" max="11753" width="9.109375" style="7"/>
    <col min="11754" max="11754" width="5.6640625" style="7" customWidth="1"/>
    <col min="11755" max="11755" width="25.88671875" style="7" customWidth="1"/>
    <col min="11756" max="11756" width="19" style="7" customWidth="1"/>
    <col min="11757" max="11758" width="9.44140625" style="7" customWidth="1"/>
    <col min="11759" max="11759" width="10.44140625" style="7" customWidth="1"/>
    <col min="11760" max="11761" width="11.109375" style="7" customWidth="1"/>
    <col min="11762" max="11762" width="12" style="7" customWidth="1"/>
    <col min="11763" max="11763" width="13.44140625" style="7" customWidth="1"/>
    <col min="11764" max="12009" width="9.109375" style="7"/>
    <col min="12010" max="12010" width="5.6640625" style="7" customWidth="1"/>
    <col min="12011" max="12011" width="25.88671875" style="7" customWidth="1"/>
    <col min="12012" max="12012" width="19" style="7" customWidth="1"/>
    <col min="12013" max="12014" width="9.44140625" style="7" customWidth="1"/>
    <col min="12015" max="12015" width="10.44140625" style="7" customWidth="1"/>
    <col min="12016" max="12017" width="11.109375" style="7" customWidth="1"/>
    <col min="12018" max="12018" width="12" style="7" customWidth="1"/>
    <col min="12019" max="12019" width="13.44140625" style="7" customWidth="1"/>
    <col min="12020" max="12265" width="9.109375" style="7"/>
    <col min="12266" max="12266" width="5.6640625" style="7" customWidth="1"/>
    <col min="12267" max="12267" width="25.88671875" style="7" customWidth="1"/>
    <col min="12268" max="12268" width="19" style="7" customWidth="1"/>
    <col min="12269" max="12270" width="9.44140625" style="7" customWidth="1"/>
    <col min="12271" max="12271" width="10.44140625" style="7" customWidth="1"/>
    <col min="12272" max="12273" width="11.109375" style="7" customWidth="1"/>
    <col min="12274" max="12274" width="12" style="7" customWidth="1"/>
    <col min="12275" max="12275" width="13.44140625" style="7" customWidth="1"/>
    <col min="12276" max="12521" width="9.109375" style="7"/>
    <col min="12522" max="12522" width="5.6640625" style="7" customWidth="1"/>
    <col min="12523" max="12523" width="25.88671875" style="7" customWidth="1"/>
    <col min="12524" max="12524" width="19" style="7" customWidth="1"/>
    <col min="12525" max="12526" width="9.44140625" style="7" customWidth="1"/>
    <col min="12527" max="12527" width="10.44140625" style="7" customWidth="1"/>
    <col min="12528" max="12529" width="11.109375" style="7" customWidth="1"/>
    <col min="12530" max="12530" width="12" style="7" customWidth="1"/>
    <col min="12531" max="12531" width="13.44140625" style="7" customWidth="1"/>
    <col min="12532" max="12777" width="9.109375" style="7"/>
    <col min="12778" max="12778" width="5.6640625" style="7" customWidth="1"/>
    <col min="12779" max="12779" width="25.88671875" style="7" customWidth="1"/>
    <col min="12780" max="12780" width="19" style="7" customWidth="1"/>
    <col min="12781" max="12782" width="9.44140625" style="7" customWidth="1"/>
    <col min="12783" max="12783" width="10.44140625" style="7" customWidth="1"/>
    <col min="12784" max="12785" width="11.109375" style="7" customWidth="1"/>
    <col min="12786" max="12786" width="12" style="7" customWidth="1"/>
    <col min="12787" max="12787" width="13.44140625" style="7" customWidth="1"/>
    <col min="12788" max="13033" width="9.109375" style="7"/>
    <col min="13034" max="13034" width="5.6640625" style="7" customWidth="1"/>
    <col min="13035" max="13035" width="25.88671875" style="7" customWidth="1"/>
    <col min="13036" max="13036" width="19" style="7" customWidth="1"/>
    <col min="13037" max="13038" width="9.44140625" style="7" customWidth="1"/>
    <col min="13039" max="13039" width="10.44140625" style="7" customWidth="1"/>
    <col min="13040" max="13041" width="11.109375" style="7" customWidth="1"/>
    <col min="13042" max="13042" width="12" style="7" customWidth="1"/>
    <col min="13043" max="13043" width="13.44140625" style="7" customWidth="1"/>
    <col min="13044" max="13289" width="9.109375" style="7"/>
    <col min="13290" max="13290" width="5.6640625" style="7" customWidth="1"/>
    <col min="13291" max="13291" width="25.88671875" style="7" customWidth="1"/>
    <col min="13292" max="13292" width="19" style="7" customWidth="1"/>
    <col min="13293" max="13294" width="9.44140625" style="7" customWidth="1"/>
    <col min="13295" max="13295" width="10.44140625" style="7" customWidth="1"/>
    <col min="13296" max="13297" width="11.109375" style="7" customWidth="1"/>
    <col min="13298" max="13298" width="12" style="7" customWidth="1"/>
    <col min="13299" max="13299" width="13.44140625" style="7" customWidth="1"/>
    <col min="13300" max="13545" width="9.109375" style="7"/>
    <col min="13546" max="13546" width="5.6640625" style="7" customWidth="1"/>
    <col min="13547" max="13547" width="25.88671875" style="7" customWidth="1"/>
    <col min="13548" max="13548" width="19" style="7" customWidth="1"/>
    <col min="13549" max="13550" width="9.44140625" style="7" customWidth="1"/>
    <col min="13551" max="13551" width="10.44140625" style="7" customWidth="1"/>
    <col min="13552" max="13553" width="11.109375" style="7" customWidth="1"/>
    <col min="13554" max="13554" width="12" style="7" customWidth="1"/>
    <col min="13555" max="13555" width="13.44140625" style="7" customWidth="1"/>
    <col min="13556" max="13801" width="9.109375" style="7"/>
    <col min="13802" max="13802" width="5.6640625" style="7" customWidth="1"/>
    <col min="13803" max="13803" width="25.88671875" style="7" customWidth="1"/>
    <col min="13804" max="13804" width="19" style="7" customWidth="1"/>
    <col min="13805" max="13806" width="9.44140625" style="7" customWidth="1"/>
    <col min="13807" max="13807" width="10.44140625" style="7" customWidth="1"/>
    <col min="13808" max="13809" width="11.109375" style="7" customWidth="1"/>
    <col min="13810" max="13810" width="12" style="7" customWidth="1"/>
    <col min="13811" max="13811" width="13.44140625" style="7" customWidth="1"/>
    <col min="13812" max="14057" width="9.109375" style="7"/>
    <col min="14058" max="14058" width="5.6640625" style="7" customWidth="1"/>
    <col min="14059" max="14059" width="25.88671875" style="7" customWidth="1"/>
    <col min="14060" max="14060" width="19" style="7" customWidth="1"/>
    <col min="14061" max="14062" width="9.44140625" style="7" customWidth="1"/>
    <col min="14063" max="14063" width="10.44140625" style="7" customWidth="1"/>
    <col min="14064" max="14065" width="11.109375" style="7" customWidth="1"/>
    <col min="14066" max="14066" width="12" style="7" customWidth="1"/>
    <col min="14067" max="14067" width="13.44140625" style="7" customWidth="1"/>
    <col min="14068" max="14313" width="9.109375" style="7"/>
    <col min="14314" max="14314" width="5.6640625" style="7" customWidth="1"/>
    <col min="14315" max="14315" width="25.88671875" style="7" customWidth="1"/>
    <col min="14316" max="14316" width="19" style="7" customWidth="1"/>
    <col min="14317" max="14318" width="9.44140625" style="7" customWidth="1"/>
    <col min="14319" max="14319" width="10.44140625" style="7" customWidth="1"/>
    <col min="14320" max="14321" width="11.109375" style="7" customWidth="1"/>
    <col min="14322" max="14322" width="12" style="7" customWidth="1"/>
    <col min="14323" max="14323" width="13.44140625" style="7" customWidth="1"/>
    <col min="14324" max="14569" width="9.109375" style="7"/>
    <col min="14570" max="14570" width="5.6640625" style="7" customWidth="1"/>
    <col min="14571" max="14571" width="25.88671875" style="7" customWidth="1"/>
    <col min="14572" max="14572" width="19" style="7" customWidth="1"/>
    <col min="14573" max="14574" width="9.44140625" style="7" customWidth="1"/>
    <col min="14575" max="14575" width="10.44140625" style="7" customWidth="1"/>
    <col min="14576" max="14577" width="11.109375" style="7" customWidth="1"/>
    <col min="14578" max="14578" width="12" style="7" customWidth="1"/>
    <col min="14579" max="14579" width="13.44140625" style="7" customWidth="1"/>
    <col min="14580" max="14825" width="9.109375" style="7"/>
    <col min="14826" max="14826" width="5.6640625" style="7" customWidth="1"/>
    <col min="14827" max="14827" width="25.88671875" style="7" customWidth="1"/>
    <col min="14828" max="14828" width="19" style="7" customWidth="1"/>
    <col min="14829" max="14830" width="9.44140625" style="7" customWidth="1"/>
    <col min="14831" max="14831" width="10.44140625" style="7" customWidth="1"/>
    <col min="14832" max="14833" width="11.109375" style="7" customWidth="1"/>
    <col min="14834" max="14834" width="12" style="7" customWidth="1"/>
    <col min="14835" max="14835" width="13.44140625" style="7" customWidth="1"/>
    <col min="14836" max="15081" width="9.109375" style="7"/>
    <col min="15082" max="15082" width="5.6640625" style="7" customWidth="1"/>
    <col min="15083" max="15083" width="25.88671875" style="7" customWidth="1"/>
    <col min="15084" max="15084" width="19" style="7" customWidth="1"/>
    <col min="15085" max="15086" width="9.44140625" style="7" customWidth="1"/>
    <col min="15087" max="15087" width="10.44140625" style="7" customWidth="1"/>
    <col min="15088" max="15089" width="11.109375" style="7" customWidth="1"/>
    <col min="15090" max="15090" width="12" style="7" customWidth="1"/>
    <col min="15091" max="15091" width="13.44140625" style="7" customWidth="1"/>
    <col min="15092" max="15337" width="9.109375" style="7"/>
    <col min="15338" max="15338" width="5.6640625" style="7" customWidth="1"/>
    <col min="15339" max="15339" width="25.88671875" style="7" customWidth="1"/>
    <col min="15340" max="15340" width="19" style="7" customWidth="1"/>
    <col min="15341" max="15342" width="9.44140625" style="7" customWidth="1"/>
    <col min="15343" max="15343" width="10.44140625" style="7" customWidth="1"/>
    <col min="15344" max="15345" width="11.109375" style="7" customWidth="1"/>
    <col min="15346" max="15346" width="12" style="7" customWidth="1"/>
    <col min="15347" max="15347" width="13.44140625" style="7" customWidth="1"/>
    <col min="15348" max="15593" width="9.109375" style="7"/>
    <col min="15594" max="15594" width="5.6640625" style="7" customWidth="1"/>
    <col min="15595" max="15595" width="25.88671875" style="7" customWidth="1"/>
    <col min="15596" max="15596" width="19" style="7" customWidth="1"/>
    <col min="15597" max="15598" width="9.44140625" style="7" customWidth="1"/>
    <col min="15599" max="15599" width="10.44140625" style="7" customWidth="1"/>
    <col min="15600" max="15601" width="11.109375" style="7" customWidth="1"/>
    <col min="15602" max="15602" width="12" style="7" customWidth="1"/>
    <col min="15603" max="15603" width="13.44140625" style="7" customWidth="1"/>
    <col min="15604" max="15849" width="9.109375" style="7"/>
    <col min="15850" max="15850" width="5.6640625" style="7" customWidth="1"/>
    <col min="15851" max="15851" width="25.88671875" style="7" customWidth="1"/>
    <col min="15852" max="15852" width="19" style="7" customWidth="1"/>
    <col min="15853" max="15854" width="9.44140625" style="7" customWidth="1"/>
    <col min="15855" max="15855" width="10.44140625" style="7" customWidth="1"/>
    <col min="15856" max="15857" width="11.109375" style="7" customWidth="1"/>
    <col min="15858" max="15858" width="12" style="7" customWidth="1"/>
    <col min="15859" max="15859" width="13.44140625" style="7" customWidth="1"/>
    <col min="15860" max="16105" width="9.109375" style="7"/>
    <col min="16106" max="16106" width="5.6640625" style="7" customWidth="1"/>
    <col min="16107" max="16107" width="25.88671875" style="7" customWidth="1"/>
    <col min="16108" max="16108" width="19" style="7" customWidth="1"/>
    <col min="16109" max="16110" width="9.44140625" style="7" customWidth="1"/>
    <col min="16111" max="16111" width="10.44140625" style="7" customWidth="1"/>
    <col min="16112" max="16113" width="11.109375" style="7" customWidth="1"/>
    <col min="16114" max="16114" width="12" style="7" customWidth="1"/>
    <col min="16115" max="16115" width="13.44140625" style="7" customWidth="1"/>
    <col min="16116" max="16384" width="9.109375" style="7"/>
  </cols>
  <sheetData>
    <row r="1" spans="1:9" ht="13.8" x14ac:dyDescent="0.25">
      <c r="A1" s="48"/>
      <c r="B1" s="49"/>
      <c r="C1" s="48"/>
      <c r="D1" s="48"/>
      <c r="E1" s="48"/>
      <c r="F1" s="50"/>
      <c r="G1" s="48"/>
      <c r="H1" s="51"/>
      <c r="I1" s="52" t="s">
        <v>61</v>
      </c>
    </row>
    <row r="2" spans="1:9" ht="17.399999999999999" x14ac:dyDescent="0.3">
      <c r="A2" s="48"/>
      <c r="B2" s="3" t="s">
        <v>9</v>
      </c>
      <c r="C2" s="48"/>
      <c r="D2" s="48"/>
      <c r="E2" s="48"/>
      <c r="F2" s="50"/>
      <c r="G2" s="48"/>
      <c r="H2" s="48"/>
      <c r="I2" s="48"/>
    </row>
    <row r="3" spans="1:9" x14ac:dyDescent="0.25">
      <c r="A3" s="48"/>
      <c r="B3" s="49"/>
      <c r="C3" s="48"/>
      <c r="D3" s="48"/>
      <c r="E3" s="48"/>
      <c r="F3" s="50"/>
      <c r="G3" s="48"/>
      <c r="H3" s="48"/>
      <c r="I3" s="48"/>
    </row>
    <row r="4" spans="1:9" ht="50.4" customHeight="1" x14ac:dyDescent="0.25">
      <c r="A4" s="103" t="s">
        <v>58</v>
      </c>
      <c r="B4" s="103"/>
      <c r="C4" s="103"/>
      <c r="D4" s="103"/>
      <c r="E4" s="103"/>
      <c r="F4" s="103"/>
      <c r="G4" s="103"/>
      <c r="H4" s="103"/>
      <c r="I4" s="103"/>
    </row>
    <row r="5" spans="1:9" s="8" customFormat="1" ht="14.25" customHeight="1" x14ac:dyDescent="0.25">
      <c r="A5" s="12"/>
      <c r="B5" s="12"/>
      <c r="C5" s="12"/>
      <c r="D5" s="12"/>
      <c r="E5" s="12"/>
      <c r="F5" s="12"/>
      <c r="G5" s="12"/>
      <c r="H5" s="12"/>
      <c r="I5" s="12"/>
    </row>
    <row r="6" spans="1:9" s="9" customFormat="1" ht="61.5" customHeight="1" x14ac:dyDescent="0.25">
      <c r="A6" s="13" t="s">
        <v>0</v>
      </c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5" t="s">
        <v>6</v>
      </c>
      <c r="H6" s="16" t="s">
        <v>7</v>
      </c>
      <c r="I6" s="17" t="s">
        <v>8</v>
      </c>
    </row>
    <row r="7" spans="1:9" s="10" customFormat="1" ht="21.75" customHeight="1" x14ac:dyDescent="0.25">
      <c r="A7" s="104" t="s">
        <v>16</v>
      </c>
      <c r="B7" s="104"/>
      <c r="C7" s="104"/>
      <c r="D7" s="20"/>
      <c r="E7" s="20"/>
      <c r="F7" s="18">
        <f>SUM(F8:F37)</f>
        <v>687</v>
      </c>
      <c r="G7" s="19">
        <f>SUM(G8:G37)</f>
        <v>11010.350000000002</v>
      </c>
      <c r="H7" s="19">
        <f>SUM(H8:H37)</f>
        <v>2597.34</v>
      </c>
      <c r="I7" s="19">
        <f>SUM(I8:I37)</f>
        <v>13607.689999999997</v>
      </c>
    </row>
    <row r="8" spans="1:9" s="11" customFormat="1" ht="26.4" x14ac:dyDescent="0.25">
      <c r="A8" s="54">
        <v>1</v>
      </c>
      <c r="B8" s="55" t="s">
        <v>10</v>
      </c>
      <c r="C8" s="55" t="s">
        <v>18</v>
      </c>
      <c r="D8" s="56" t="s">
        <v>26</v>
      </c>
      <c r="E8" s="57">
        <f t="shared" ref="E8:E37" si="0">G8/F8/2</f>
        <v>5.4490625000000001</v>
      </c>
      <c r="F8" s="57">
        <v>32</v>
      </c>
      <c r="G8" s="58">
        <v>348.74</v>
      </c>
      <c r="H8" s="59">
        <f>ROUND(G8*23.59%,2)</f>
        <v>82.27</v>
      </c>
      <c r="I8" s="60">
        <f>G8+H8</f>
        <v>431.01</v>
      </c>
    </row>
    <row r="9" spans="1:9" s="11" customFormat="1" ht="34.5" customHeight="1" x14ac:dyDescent="0.25">
      <c r="A9" s="54">
        <v>2</v>
      </c>
      <c r="B9" s="55" t="s">
        <v>10</v>
      </c>
      <c r="C9" s="55" t="s">
        <v>18</v>
      </c>
      <c r="D9" s="56" t="s">
        <v>26</v>
      </c>
      <c r="E9" s="57">
        <f t="shared" si="0"/>
        <v>5.4491666666666667</v>
      </c>
      <c r="F9" s="57">
        <v>24</v>
      </c>
      <c r="G9" s="58">
        <v>261.56</v>
      </c>
      <c r="H9" s="59">
        <f>ROUND(G9*23.59%,2)</f>
        <v>61.7</v>
      </c>
      <c r="I9" s="60">
        <f>G9+H9</f>
        <v>323.26</v>
      </c>
    </row>
    <row r="10" spans="1:9" s="11" customFormat="1" ht="36.75" customHeight="1" x14ac:dyDescent="0.25">
      <c r="A10" s="54">
        <v>3</v>
      </c>
      <c r="B10" s="55" t="s">
        <v>10</v>
      </c>
      <c r="C10" s="55" t="s">
        <v>18</v>
      </c>
      <c r="D10" s="56" t="s">
        <v>26</v>
      </c>
      <c r="E10" s="57">
        <f t="shared" si="0"/>
        <v>5.4490625000000001</v>
      </c>
      <c r="F10" s="57">
        <v>32</v>
      </c>
      <c r="G10" s="58">
        <v>348.74</v>
      </c>
      <c r="H10" s="59">
        <f t="shared" ref="H10:H37" si="1">ROUND(G10*23.59%,2)</f>
        <v>82.27</v>
      </c>
      <c r="I10" s="60">
        <f t="shared" ref="I10:I37" si="2">G10+H10</f>
        <v>431.01</v>
      </c>
    </row>
    <row r="11" spans="1:9" s="11" customFormat="1" ht="49.5" customHeight="1" x14ac:dyDescent="0.25">
      <c r="A11" s="54">
        <v>4</v>
      </c>
      <c r="B11" s="55" t="s">
        <v>10</v>
      </c>
      <c r="C11" s="55" t="s">
        <v>18</v>
      </c>
      <c r="D11" s="56" t="s">
        <v>59</v>
      </c>
      <c r="E11" s="57">
        <f t="shared" si="0"/>
        <v>6.25</v>
      </c>
      <c r="F11" s="57">
        <v>2</v>
      </c>
      <c r="G11" s="58">
        <v>25</v>
      </c>
      <c r="H11" s="59">
        <f t="shared" si="1"/>
        <v>5.9</v>
      </c>
      <c r="I11" s="60">
        <f t="shared" si="2"/>
        <v>30.9</v>
      </c>
    </row>
    <row r="12" spans="1:9" s="11" customFormat="1" ht="49.5" customHeight="1" x14ac:dyDescent="0.25">
      <c r="A12" s="54">
        <v>5</v>
      </c>
      <c r="B12" s="55" t="s">
        <v>10</v>
      </c>
      <c r="C12" s="55" t="s">
        <v>18</v>
      </c>
      <c r="D12" s="56" t="s">
        <v>26</v>
      </c>
      <c r="E12" s="57">
        <f t="shared" si="0"/>
        <v>5.4491999999999994</v>
      </c>
      <c r="F12" s="57">
        <v>25</v>
      </c>
      <c r="G12" s="58">
        <v>272.45999999999998</v>
      </c>
      <c r="H12" s="59">
        <f t="shared" si="1"/>
        <v>64.27</v>
      </c>
      <c r="I12" s="60">
        <f t="shared" si="2"/>
        <v>336.72999999999996</v>
      </c>
    </row>
    <row r="13" spans="1:9" s="11" customFormat="1" ht="51" customHeight="1" x14ac:dyDescent="0.25">
      <c r="A13" s="54">
        <v>6</v>
      </c>
      <c r="B13" s="55" t="s">
        <v>10</v>
      </c>
      <c r="C13" s="55" t="s">
        <v>18</v>
      </c>
      <c r="D13" s="56" t="s">
        <v>26</v>
      </c>
      <c r="E13" s="57">
        <f t="shared" si="0"/>
        <v>5.4491463414634147</v>
      </c>
      <c r="F13" s="57">
        <v>41</v>
      </c>
      <c r="G13" s="58">
        <v>446.83</v>
      </c>
      <c r="H13" s="59">
        <f t="shared" si="1"/>
        <v>105.41</v>
      </c>
      <c r="I13" s="60">
        <f t="shared" si="2"/>
        <v>552.24</v>
      </c>
    </row>
    <row r="14" spans="1:9" s="11" customFormat="1" ht="26.4" x14ac:dyDescent="0.25">
      <c r="A14" s="54">
        <v>7</v>
      </c>
      <c r="B14" s="55" t="s">
        <v>10</v>
      </c>
      <c r="C14" s="55" t="s">
        <v>18</v>
      </c>
      <c r="D14" s="56" t="s">
        <v>26</v>
      </c>
      <c r="E14" s="57">
        <f t="shared" si="0"/>
        <v>5.4493749999999999</v>
      </c>
      <c r="F14" s="57">
        <v>8</v>
      </c>
      <c r="G14" s="58">
        <v>87.19</v>
      </c>
      <c r="H14" s="59">
        <f t="shared" si="1"/>
        <v>20.57</v>
      </c>
      <c r="I14" s="60">
        <f t="shared" si="2"/>
        <v>107.75999999999999</v>
      </c>
    </row>
    <row r="15" spans="1:9" s="11" customFormat="1" ht="52.8" x14ac:dyDescent="0.25">
      <c r="A15" s="54">
        <v>8</v>
      </c>
      <c r="B15" s="55" t="s">
        <v>12</v>
      </c>
      <c r="C15" s="61" t="s">
        <v>13</v>
      </c>
      <c r="D15" s="56" t="s">
        <v>21</v>
      </c>
      <c r="E15" s="57">
        <f t="shared" si="0"/>
        <v>14.719038461538462</v>
      </c>
      <c r="F15" s="57">
        <v>26</v>
      </c>
      <c r="G15" s="58">
        <v>765.39</v>
      </c>
      <c r="H15" s="59">
        <f t="shared" si="1"/>
        <v>180.56</v>
      </c>
      <c r="I15" s="60">
        <f t="shared" si="2"/>
        <v>945.95</v>
      </c>
    </row>
    <row r="16" spans="1:9" s="11" customFormat="1" ht="52.8" x14ac:dyDescent="0.25">
      <c r="A16" s="54">
        <v>9</v>
      </c>
      <c r="B16" s="55" t="s">
        <v>12</v>
      </c>
      <c r="C16" s="61" t="s">
        <v>14</v>
      </c>
      <c r="D16" s="56" t="s">
        <v>28</v>
      </c>
      <c r="E16" s="57">
        <f t="shared" si="0"/>
        <v>10.680961538461538</v>
      </c>
      <c r="F16" s="57">
        <v>26</v>
      </c>
      <c r="G16" s="58">
        <v>555.41</v>
      </c>
      <c r="H16" s="59">
        <f t="shared" si="1"/>
        <v>131.02000000000001</v>
      </c>
      <c r="I16" s="60">
        <f t="shared" si="2"/>
        <v>686.43</v>
      </c>
    </row>
    <row r="17" spans="1:11" s="11" customFormat="1" ht="52.8" x14ac:dyDescent="0.25">
      <c r="A17" s="54">
        <v>10</v>
      </c>
      <c r="B17" s="55" t="s">
        <v>12</v>
      </c>
      <c r="C17" s="61" t="s">
        <v>14</v>
      </c>
      <c r="D17" s="56" t="s">
        <v>28</v>
      </c>
      <c r="E17" s="57">
        <f t="shared" si="0"/>
        <v>10.681000000000001</v>
      </c>
      <c r="F17" s="57">
        <v>40</v>
      </c>
      <c r="G17" s="58">
        <v>854.48</v>
      </c>
      <c r="H17" s="59">
        <f t="shared" si="1"/>
        <v>201.57</v>
      </c>
      <c r="I17" s="60">
        <f t="shared" si="2"/>
        <v>1056.05</v>
      </c>
    </row>
    <row r="18" spans="1:11" s="11" customFormat="1" x14ac:dyDescent="0.25">
      <c r="A18" s="54">
        <v>11</v>
      </c>
      <c r="B18" s="55" t="s">
        <v>12</v>
      </c>
      <c r="C18" s="61" t="s">
        <v>15</v>
      </c>
      <c r="D18" s="56" t="s">
        <v>29</v>
      </c>
      <c r="E18" s="57">
        <f t="shared" si="0"/>
        <v>7.2439999999999998</v>
      </c>
      <c r="F18" s="57">
        <v>30</v>
      </c>
      <c r="G18" s="58">
        <v>434.64</v>
      </c>
      <c r="H18" s="59">
        <f t="shared" si="1"/>
        <v>102.53</v>
      </c>
      <c r="I18" s="60">
        <f t="shared" si="2"/>
        <v>537.16999999999996</v>
      </c>
    </row>
    <row r="19" spans="1:11" s="11" customFormat="1" x14ac:dyDescent="0.25">
      <c r="A19" s="54">
        <v>12</v>
      </c>
      <c r="B19" s="55" t="s">
        <v>12</v>
      </c>
      <c r="C19" s="61" t="s">
        <v>15</v>
      </c>
      <c r="D19" s="56" t="s">
        <v>29</v>
      </c>
      <c r="E19" s="57">
        <f t="shared" si="0"/>
        <v>7.2439999999999998</v>
      </c>
      <c r="F19" s="57">
        <v>40</v>
      </c>
      <c r="G19" s="58">
        <v>579.52</v>
      </c>
      <c r="H19" s="59">
        <f t="shared" si="1"/>
        <v>136.71</v>
      </c>
      <c r="I19" s="60">
        <f t="shared" si="2"/>
        <v>716.23</v>
      </c>
    </row>
    <row r="20" spans="1:11" s="11" customFormat="1" x14ac:dyDescent="0.25">
      <c r="A20" s="54">
        <v>13</v>
      </c>
      <c r="B20" s="55" t="s">
        <v>12</v>
      </c>
      <c r="C20" s="61" t="s">
        <v>15</v>
      </c>
      <c r="D20" s="56" t="s">
        <v>29</v>
      </c>
      <c r="E20" s="57">
        <f t="shared" si="0"/>
        <v>7.2439999999999998</v>
      </c>
      <c r="F20" s="57">
        <v>40</v>
      </c>
      <c r="G20" s="58">
        <v>579.52</v>
      </c>
      <c r="H20" s="59">
        <f t="shared" si="1"/>
        <v>136.71</v>
      </c>
      <c r="I20" s="60">
        <f t="shared" si="2"/>
        <v>716.23</v>
      </c>
    </row>
    <row r="21" spans="1:11" s="11" customFormat="1" x14ac:dyDescent="0.25">
      <c r="A21" s="54">
        <v>14</v>
      </c>
      <c r="B21" s="55" t="s">
        <v>12</v>
      </c>
      <c r="C21" s="61" t="s">
        <v>15</v>
      </c>
      <c r="D21" s="56" t="s">
        <v>29</v>
      </c>
      <c r="E21" s="57">
        <f t="shared" si="0"/>
        <v>7.2441666666666675</v>
      </c>
      <c r="F21" s="57">
        <v>6</v>
      </c>
      <c r="G21" s="58">
        <v>86.93</v>
      </c>
      <c r="H21" s="59">
        <f t="shared" si="1"/>
        <v>20.51</v>
      </c>
      <c r="I21" s="60">
        <f t="shared" si="2"/>
        <v>107.44000000000001</v>
      </c>
    </row>
    <row r="22" spans="1:11" x14ac:dyDescent="0.25">
      <c r="A22" s="54">
        <v>15</v>
      </c>
      <c r="B22" s="55" t="s">
        <v>12</v>
      </c>
      <c r="C22" s="61" t="s">
        <v>15</v>
      </c>
      <c r="D22" s="56" t="s">
        <v>29</v>
      </c>
      <c r="E22" s="57">
        <f t="shared" si="0"/>
        <v>7.2439285714285715</v>
      </c>
      <c r="F22" s="57">
        <v>28</v>
      </c>
      <c r="G22" s="58">
        <v>405.66</v>
      </c>
      <c r="H22" s="59">
        <f t="shared" si="1"/>
        <v>95.7</v>
      </c>
      <c r="I22" s="60">
        <f t="shared" si="2"/>
        <v>501.36</v>
      </c>
      <c r="K22" s="11"/>
    </row>
    <row r="23" spans="1:11" x14ac:dyDescent="0.25">
      <c r="A23" s="54">
        <v>16</v>
      </c>
      <c r="B23" s="55" t="s">
        <v>12</v>
      </c>
      <c r="C23" s="61" t="s">
        <v>15</v>
      </c>
      <c r="D23" s="56" t="s">
        <v>29</v>
      </c>
      <c r="E23" s="57">
        <f t="shared" si="0"/>
        <v>7.2439999999999998</v>
      </c>
      <c r="F23" s="57">
        <v>40</v>
      </c>
      <c r="G23" s="58">
        <v>579.52</v>
      </c>
      <c r="H23" s="59">
        <f t="shared" si="1"/>
        <v>136.71</v>
      </c>
      <c r="I23" s="60">
        <f t="shared" si="2"/>
        <v>716.23</v>
      </c>
      <c r="K23" s="11"/>
    </row>
    <row r="24" spans="1:11" x14ac:dyDescent="0.25">
      <c r="A24" s="54">
        <v>17</v>
      </c>
      <c r="B24" s="55" t="s">
        <v>12</v>
      </c>
      <c r="C24" s="61" t="s">
        <v>15</v>
      </c>
      <c r="D24" s="56" t="s">
        <v>29</v>
      </c>
      <c r="E24" s="57">
        <f t="shared" si="0"/>
        <v>7.2439999999999998</v>
      </c>
      <c r="F24" s="57">
        <v>40</v>
      </c>
      <c r="G24" s="58">
        <v>579.52</v>
      </c>
      <c r="H24" s="59">
        <f t="shared" si="1"/>
        <v>136.71</v>
      </c>
      <c r="I24" s="60">
        <f t="shared" si="2"/>
        <v>716.23</v>
      </c>
      <c r="K24" s="11"/>
    </row>
    <row r="25" spans="1:11" x14ac:dyDescent="0.25">
      <c r="A25" s="54">
        <v>18</v>
      </c>
      <c r="B25" s="55" t="s">
        <v>12</v>
      </c>
      <c r="C25" s="61" t="s">
        <v>11</v>
      </c>
      <c r="D25" s="56" t="s">
        <v>30</v>
      </c>
      <c r="E25" s="57">
        <f t="shared" si="0"/>
        <v>6.4060000000000006</v>
      </c>
      <c r="F25" s="57">
        <v>40</v>
      </c>
      <c r="G25" s="58">
        <v>512.48</v>
      </c>
      <c r="H25" s="59">
        <f t="shared" si="1"/>
        <v>120.89</v>
      </c>
      <c r="I25" s="60">
        <f t="shared" si="2"/>
        <v>633.37</v>
      </c>
      <c r="K25" s="11"/>
    </row>
    <row r="26" spans="1:11" x14ac:dyDescent="0.25">
      <c r="A26" s="54">
        <v>19</v>
      </c>
      <c r="B26" s="55" t="s">
        <v>12</v>
      </c>
      <c r="C26" s="61" t="s">
        <v>17</v>
      </c>
      <c r="D26" s="56" t="s">
        <v>31</v>
      </c>
      <c r="E26" s="57">
        <f t="shared" si="0"/>
        <v>8.0629999999999988</v>
      </c>
      <c r="F26" s="57">
        <v>40</v>
      </c>
      <c r="G26" s="58">
        <v>645.04</v>
      </c>
      <c r="H26" s="59">
        <f t="shared" si="1"/>
        <v>152.16</v>
      </c>
      <c r="I26" s="60">
        <f t="shared" si="2"/>
        <v>797.19999999999993</v>
      </c>
      <c r="K26" s="11"/>
    </row>
    <row r="27" spans="1:11" ht="39.6" x14ac:dyDescent="0.25">
      <c r="A27" s="54">
        <v>20</v>
      </c>
      <c r="B27" s="55" t="s">
        <v>19</v>
      </c>
      <c r="C27" s="55" t="s">
        <v>24</v>
      </c>
      <c r="D27" s="56" t="s">
        <v>21</v>
      </c>
      <c r="E27" s="57">
        <f t="shared" si="0"/>
        <v>14.718958333333333</v>
      </c>
      <c r="F27" s="57">
        <v>24</v>
      </c>
      <c r="G27" s="58">
        <v>706.51</v>
      </c>
      <c r="H27" s="59">
        <f t="shared" si="1"/>
        <v>166.67</v>
      </c>
      <c r="I27" s="60">
        <f t="shared" si="2"/>
        <v>873.18</v>
      </c>
      <c r="K27" s="11"/>
    </row>
    <row r="28" spans="1:11" ht="39.6" x14ac:dyDescent="0.25">
      <c r="A28" s="54">
        <v>21</v>
      </c>
      <c r="B28" s="55" t="s">
        <v>19</v>
      </c>
      <c r="C28" s="55" t="s">
        <v>25</v>
      </c>
      <c r="D28" s="56" t="s">
        <v>22</v>
      </c>
      <c r="E28" s="57">
        <f t="shared" si="0"/>
        <v>10.625</v>
      </c>
      <c r="F28" s="57">
        <v>16</v>
      </c>
      <c r="G28" s="58">
        <v>340</v>
      </c>
      <c r="H28" s="59">
        <f t="shared" si="1"/>
        <v>80.209999999999994</v>
      </c>
      <c r="I28" s="60">
        <f t="shared" si="2"/>
        <v>420.21</v>
      </c>
      <c r="K28" s="11"/>
    </row>
    <row r="29" spans="1:11" x14ac:dyDescent="0.25">
      <c r="A29" s="54">
        <v>22</v>
      </c>
      <c r="B29" s="55" t="s">
        <v>19</v>
      </c>
      <c r="C29" s="61" t="s">
        <v>20</v>
      </c>
      <c r="D29" s="56" t="s">
        <v>32</v>
      </c>
      <c r="E29" s="57">
        <f t="shared" si="0"/>
        <v>8.5441666666666674</v>
      </c>
      <c r="F29" s="57">
        <v>12</v>
      </c>
      <c r="G29" s="58">
        <v>205.06</v>
      </c>
      <c r="H29" s="59">
        <f t="shared" si="1"/>
        <v>48.37</v>
      </c>
      <c r="I29" s="60">
        <f t="shared" si="2"/>
        <v>253.43</v>
      </c>
      <c r="K29" s="11"/>
    </row>
    <row r="30" spans="1:11" x14ac:dyDescent="0.25">
      <c r="A30" s="54">
        <v>23</v>
      </c>
      <c r="B30" s="55" t="s">
        <v>19</v>
      </c>
      <c r="C30" s="61" t="s">
        <v>20</v>
      </c>
      <c r="D30" s="56" t="s">
        <v>33</v>
      </c>
      <c r="E30" s="57">
        <f t="shared" si="0"/>
        <v>10.230833333333333</v>
      </c>
      <c r="F30" s="57">
        <v>12</v>
      </c>
      <c r="G30" s="58">
        <v>245.54</v>
      </c>
      <c r="H30" s="59">
        <f t="shared" si="1"/>
        <v>57.92</v>
      </c>
      <c r="I30" s="60">
        <f t="shared" si="2"/>
        <v>303.45999999999998</v>
      </c>
      <c r="K30" s="11"/>
    </row>
    <row r="31" spans="1:11" x14ac:dyDescent="0.25">
      <c r="A31" s="54">
        <v>24</v>
      </c>
      <c r="B31" s="55" t="s">
        <v>19</v>
      </c>
      <c r="C31" s="61" t="s">
        <v>20</v>
      </c>
      <c r="D31" s="56" t="s">
        <v>32</v>
      </c>
      <c r="E31" s="57">
        <f t="shared" si="0"/>
        <v>8.5441666666666674</v>
      </c>
      <c r="F31" s="57">
        <v>12</v>
      </c>
      <c r="G31" s="58">
        <v>205.06</v>
      </c>
      <c r="H31" s="59">
        <f t="shared" si="1"/>
        <v>48.37</v>
      </c>
      <c r="I31" s="60">
        <f t="shared" si="2"/>
        <v>253.43</v>
      </c>
      <c r="K31" s="11"/>
    </row>
    <row r="32" spans="1:11" x14ac:dyDescent="0.25">
      <c r="A32" s="54">
        <v>25</v>
      </c>
      <c r="B32" s="55" t="s">
        <v>19</v>
      </c>
      <c r="C32" s="61" t="s">
        <v>20</v>
      </c>
      <c r="D32" s="56" t="s">
        <v>32</v>
      </c>
      <c r="E32" s="57">
        <f t="shared" si="0"/>
        <v>8.5441666666666674</v>
      </c>
      <c r="F32" s="57">
        <v>12</v>
      </c>
      <c r="G32" s="58">
        <v>205.06</v>
      </c>
      <c r="H32" s="59">
        <f t="shared" si="1"/>
        <v>48.37</v>
      </c>
      <c r="I32" s="60">
        <f t="shared" si="2"/>
        <v>253.43</v>
      </c>
      <c r="K32" s="11"/>
    </row>
    <row r="33" spans="1:11" x14ac:dyDescent="0.25">
      <c r="A33" s="54">
        <v>26</v>
      </c>
      <c r="B33" s="55" t="s">
        <v>19</v>
      </c>
      <c r="C33" s="61" t="s">
        <v>20</v>
      </c>
      <c r="D33" s="56" t="s">
        <v>33</v>
      </c>
      <c r="E33" s="57">
        <f t="shared" si="0"/>
        <v>10.230833333333333</v>
      </c>
      <c r="F33" s="57">
        <v>12</v>
      </c>
      <c r="G33" s="58">
        <v>245.54</v>
      </c>
      <c r="H33" s="59">
        <f t="shared" si="1"/>
        <v>57.92</v>
      </c>
      <c r="I33" s="60">
        <f t="shared" si="2"/>
        <v>303.45999999999998</v>
      </c>
      <c r="K33" s="11"/>
    </row>
    <row r="34" spans="1:11" x14ac:dyDescent="0.25">
      <c r="A34" s="54">
        <v>27</v>
      </c>
      <c r="B34" s="55" t="s">
        <v>19</v>
      </c>
      <c r="C34" s="61" t="s">
        <v>20</v>
      </c>
      <c r="D34" s="56" t="s">
        <v>33</v>
      </c>
      <c r="E34" s="57">
        <f t="shared" si="0"/>
        <v>10.230833333333333</v>
      </c>
      <c r="F34" s="57">
        <v>12</v>
      </c>
      <c r="G34" s="58">
        <v>245.54</v>
      </c>
      <c r="H34" s="59">
        <f t="shared" si="1"/>
        <v>57.92</v>
      </c>
      <c r="I34" s="60">
        <f t="shared" si="2"/>
        <v>303.45999999999998</v>
      </c>
      <c r="K34" s="11"/>
    </row>
    <row r="35" spans="1:11" x14ac:dyDescent="0.25">
      <c r="A35" s="54">
        <v>28</v>
      </c>
      <c r="B35" s="55" t="s">
        <v>23</v>
      </c>
      <c r="C35" s="61" t="s">
        <v>15</v>
      </c>
      <c r="D35" s="56" t="s">
        <v>34</v>
      </c>
      <c r="E35" s="57">
        <f t="shared" si="0"/>
        <v>8.4</v>
      </c>
      <c r="F35" s="57">
        <v>5</v>
      </c>
      <c r="G35" s="58">
        <v>84</v>
      </c>
      <c r="H35" s="59">
        <f t="shared" si="1"/>
        <v>19.82</v>
      </c>
      <c r="I35" s="60">
        <f t="shared" si="2"/>
        <v>103.82</v>
      </c>
      <c r="K35" s="11"/>
    </row>
    <row r="36" spans="1:11" x14ac:dyDescent="0.25">
      <c r="A36" s="54">
        <v>29</v>
      </c>
      <c r="B36" s="55" t="s">
        <v>23</v>
      </c>
      <c r="C36" s="61" t="s">
        <v>15</v>
      </c>
      <c r="D36" s="56" t="s">
        <v>35</v>
      </c>
      <c r="E36" s="57">
        <f t="shared" si="0"/>
        <v>6.9683333333333337</v>
      </c>
      <c r="F36" s="57">
        <v>3</v>
      </c>
      <c r="G36" s="58">
        <v>41.81</v>
      </c>
      <c r="H36" s="59">
        <f t="shared" si="1"/>
        <v>9.86</v>
      </c>
      <c r="I36" s="60">
        <f t="shared" si="2"/>
        <v>51.67</v>
      </c>
      <c r="K36" s="11"/>
    </row>
    <row r="37" spans="1:11" x14ac:dyDescent="0.25">
      <c r="A37" s="54">
        <v>30</v>
      </c>
      <c r="B37" s="55" t="s">
        <v>23</v>
      </c>
      <c r="C37" s="61" t="s">
        <v>15</v>
      </c>
      <c r="D37" s="56" t="s">
        <v>34</v>
      </c>
      <c r="E37" s="57">
        <f t="shared" si="0"/>
        <v>8.4</v>
      </c>
      <c r="F37" s="57">
        <v>7</v>
      </c>
      <c r="G37" s="58">
        <v>117.6</v>
      </c>
      <c r="H37" s="59">
        <f t="shared" si="1"/>
        <v>27.74</v>
      </c>
      <c r="I37" s="60">
        <f t="shared" si="2"/>
        <v>145.34</v>
      </c>
      <c r="K37" s="11"/>
    </row>
  </sheetData>
  <mergeCells count="2">
    <mergeCell ref="A4:I4"/>
    <mergeCell ref="A7:C7"/>
  </mergeCells>
  <pageMargins left="0.7" right="0.7" top="0.75" bottom="0.75" header="0.3" footer="0.3"/>
  <pageSetup paperSize="9" scale="76" fitToHeight="0" orientation="portrait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178C-A0F8-4595-8EE2-3B91C072182B}">
  <sheetPr>
    <pageSetUpPr fitToPage="1"/>
  </sheetPr>
  <dimension ref="A1:J50"/>
  <sheetViews>
    <sheetView zoomScaleNormal="100" workbookViewId="0">
      <selection activeCell="K8" sqref="K8"/>
    </sheetView>
  </sheetViews>
  <sheetFormatPr defaultColWidth="9.109375" defaultRowHeight="13.2" x14ac:dyDescent="0.25"/>
  <cols>
    <col min="1" max="1" width="6" style="48" customWidth="1"/>
    <col min="2" max="2" width="27.44140625" style="49" customWidth="1"/>
    <col min="3" max="3" width="20.88671875" style="48" customWidth="1"/>
    <col min="4" max="4" width="13.109375" style="48" customWidth="1"/>
    <col min="5" max="5" width="11.88671875" style="48" customWidth="1"/>
    <col min="6" max="6" width="15.6640625" style="50" customWidth="1"/>
    <col min="7" max="7" width="11.109375" style="48" customWidth="1"/>
    <col min="8" max="8" width="12" style="48" customWidth="1"/>
    <col min="9" max="253" width="9.109375" style="51"/>
    <col min="254" max="254" width="6" style="51" customWidth="1"/>
    <col min="255" max="255" width="27.44140625" style="51" customWidth="1"/>
    <col min="256" max="256" width="20.88671875" style="51" customWidth="1"/>
    <col min="257" max="257" width="13.109375" style="51" customWidth="1"/>
    <col min="258" max="258" width="11.88671875" style="51" customWidth="1"/>
    <col min="259" max="259" width="15.6640625" style="51" customWidth="1"/>
    <col min="260" max="260" width="11.109375" style="51" customWidth="1"/>
    <col min="261" max="261" width="12" style="51" customWidth="1"/>
    <col min="262" max="509" width="9.109375" style="51"/>
    <col min="510" max="510" width="6" style="51" customWidth="1"/>
    <col min="511" max="511" width="27.44140625" style="51" customWidth="1"/>
    <col min="512" max="512" width="20.88671875" style="51" customWidth="1"/>
    <col min="513" max="513" width="13.109375" style="51" customWidth="1"/>
    <col min="514" max="514" width="11.88671875" style="51" customWidth="1"/>
    <col min="515" max="515" width="15.6640625" style="51" customWidth="1"/>
    <col min="516" max="516" width="11.109375" style="51" customWidth="1"/>
    <col min="517" max="517" width="12" style="51" customWidth="1"/>
    <col min="518" max="765" width="9.109375" style="51"/>
    <col min="766" max="766" width="6" style="51" customWidth="1"/>
    <col min="767" max="767" width="27.44140625" style="51" customWidth="1"/>
    <col min="768" max="768" width="20.88671875" style="51" customWidth="1"/>
    <col min="769" max="769" width="13.109375" style="51" customWidth="1"/>
    <col min="770" max="770" width="11.88671875" style="51" customWidth="1"/>
    <col min="771" max="771" width="15.6640625" style="51" customWidth="1"/>
    <col min="772" max="772" width="11.109375" style="51" customWidth="1"/>
    <col min="773" max="773" width="12" style="51" customWidth="1"/>
    <col min="774" max="1021" width="9.109375" style="51"/>
    <col min="1022" max="1022" width="6" style="51" customWidth="1"/>
    <col min="1023" max="1023" width="27.44140625" style="51" customWidth="1"/>
    <col min="1024" max="1024" width="20.88671875" style="51" customWidth="1"/>
    <col min="1025" max="1025" width="13.109375" style="51" customWidth="1"/>
    <col min="1026" max="1026" width="11.88671875" style="51" customWidth="1"/>
    <col min="1027" max="1027" width="15.6640625" style="51" customWidth="1"/>
    <col min="1028" max="1028" width="11.109375" style="51" customWidth="1"/>
    <col min="1029" max="1029" width="12" style="51" customWidth="1"/>
    <col min="1030" max="1277" width="9.109375" style="51"/>
    <col min="1278" max="1278" width="6" style="51" customWidth="1"/>
    <col min="1279" max="1279" width="27.44140625" style="51" customWidth="1"/>
    <col min="1280" max="1280" width="20.88671875" style="51" customWidth="1"/>
    <col min="1281" max="1281" width="13.109375" style="51" customWidth="1"/>
    <col min="1282" max="1282" width="11.88671875" style="51" customWidth="1"/>
    <col min="1283" max="1283" width="15.6640625" style="51" customWidth="1"/>
    <col min="1284" max="1284" width="11.109375" style="51" customWidth="1"/>
    <col min="1285" max="1285" width="12" style="51" customWidth="1"/>
    <col min="1286" max="1533" width="9.109375" style="51"/>
    <col min="1534" max="1534" width="6" style="51" customWidth="1"/>
    <col min="1535" max="1535" width="27.44140625" style="51" customWidth="1"/>
    <col min="1536" max="1536" width="20.88671875" style="51" customWidth="1"/>
    <col min="1537" max="1537" width="13.109375" style="51" customWidth="1"/>
    <col min="1538" max="1538" width="11.88671875" style="51" customWidth="1"/>
    <col min="1539" max="1539" width="15.6640625" style="51" customWidth="1"/>
    <col min="1540" max="1540" width="11.109375" style="51" customWidth="1"/>
    <col min="1541" max="1541" width="12" style="51" customWidth="1"/>
    <col min="1542" max="1789" width="9.109375" style="51"/>
    <col min="1790" max="1790" width="6" style="51" customWidth="1"/>
    <col min="1791" max="1791" width="27.44140625" style="51" customWidth="1"/>
    <col min="1792" max="1792" width="20.88671875" style="51" customWidth="1"/>
    <col min="1793" max="1793" width="13.109375" style="51" customWidth="1"/>
    <col min="1794" max="1794" width="11.88671875" style="51" customWidth="1"/>
    <col min="1795" max="1795" width="15.6640625" style="51" customWidth="1"/>
    <col min="1796" max="1796" width="11.109375" style="51" customWidth="1"/>
    <col min="1797" max="1797" width="12" style="51" customWidth="1"/>
    <col min="1798" max="2045" width="9.109375" style="51"/>
    <col min="2046" max="2046" width="6" style="51" customWidth="1"/>
    <col min="2047" max="2047" width="27.44140625" style="51" customWidth="1"/>
    <col min="2048" max="2048" width="20.88671875" style="51" customWidth="1"/>
    <col min="2049" max="2049" width="13.109375" style="51" customWidth="1"/>
    <col min="2050" max="2050" width="11.88671875" style="51" customWidth="1"/>
    <col min="2051" max="2051" width="15.6640625" style="51" customWidth="1"/>
    <col min="2052" max="2052" width="11.109375" style="51" customWidth="1"/>
    <col min="2053" max="2053" width="12" style="51" customWidth="1"/>
    <col min="2054" max="2301" width="9.109375" style="51"/>
    <col min="2302" max="2302" width="6" style="51" customWidth="1"/>
    <col min="2303" max="2303" width="27.44140625" style="51" customWidth="1"/>
    <col min="2304" max="2304" width="20.88671875" style="51" customWidth="1"/>
    <col min="2305" max="2305" width="13.109375" style="51" customWidth="1"/>
    <col min="2306" max="2306" width="11.88671875" style="51" customWidth="1"/>
    <col min="2307" max="2307" width="15.6640625" style="51" customWidth="1"/>
    <col min="2308" max="2308" width="11.109375" style="51" customWidth="1"/>
    <col min="2309" max="2309" width="12" style="51" customWidth="1"/>
    <col min="2310" max="2557" width="9.109375" style="51"/>
    <col min="2558" max="2558" width="6" style="51" customWidth="1"/>
    <col min="2559" max="2559" width="27.44140625" style="51" customWidth="1"/>
    <col min="2560" max="2560" width="20.88671875" style="51" customWidth="1"/>
    <col min="2561" max="2561" width="13.109375" style="51" customWidth="1"/>
    <col min="2562" max="2562" width="11.88671875" style="51" customWidth="1"/>
    <col min="2563" max="2563" width="15.6640625" style="51" customWidth="1"/>
    <col min="2564" max="2564" width="11.109375" style="51" customWidth="1"/>
    <col min="2565" max="2565" width="12" style="51" customWidth="1"/>
    <col min="2566" max="2813" width="9.109375" style="51"/>
    <col min="2814" max="2814" width="6" style="51" customWidth="1"/>
    <col min="2815" max="2815" width="27.44140625" style="51" customWidth="1"/>
    <col min="2816" max="2816" width="20.88671875" style="51" customWidth="1"/>
    <col min="2817" max="2817" width="13.109375" style="51" customWidth="1"/>
    <col min="2818" max="2818" width="11.88671875" style="51" customWidth="1"/>
    <col min="2819" max="2819" width="15.6640625" style="51" customWidth="1"/>
    <col min="2820" max="2820" width="11.109375" style="51" customWidth="1"/>
    <col min="2821" max="2821" width="12" style="51" customWidth="1"/>
    <col min="2822" max="3069" width="9.109375" style="51"/>
    <col min="3070" max="3070" width="6" style="51" customWidth="1"/>
    <col min="3071" max="3071" width="27.44140625" style="51" customWidth="1"/>
    <col min="3072" max="3072" width="20.88671875" style="51" customWidth="1"/>
    <col min="3073" max="3073" width="13.109375" style="51" customWidth="1"/>
    <col min="3074" max="3074" width="11.88671875" style="51" customWidth="1"/>
    <col min="3075" max="3075" width="15.6640625" style="51" customWidth="1"/>
    <col min="3076" max="3076" width="11.109375" style="51" customWidth="1"/>
    <col min="3077" max="3077" width="12" style="51" customWidth="1"/>
    <col min="3078" max="3325" width="9.109375" style="51"/>
    <col min="3326" max="3326" width="6" style="51" customWidth="1"/>
    <col min="3327" max="3327" width="27.44140625" style="51" customWidth="1"/>
    <col min="3328" max="3328" width="20.88671875" style="51" customWidth="1"/>
    <col min="3329" max="3329" width="13.109375" style="51" customWidth="1"/>
    <col min="3330" max="3330" width="11.88671875" style="51" customWidth="1"/>
    <col min="3331" max="3331" width="15.6640625" style="51" customWidth="1"/>
    <col min="3332" max="3332" width="11.109375" style="51" customWidth="1"/>
    <col min="3333" max="3333" width="12" style="51" customWidth="1"/>
    <col min="3334" max="3581" width="9.109375" style="51"/>
    <col min="3582" max="3582" width="6" style="51" customWidth="1"/>
    <col min="3583" max="3583" width="27.44140625" style="51" customWidth="1"/>
    <col min="3584" max="3584" width="20.88671875" style="51" customWidth="1"/>
    <col min="3585" max="3585" width="13.109375" style="51" customWidth="1"/>
    <col min="3586" max="3586" width="11.88671875" style="51" customWidth="1"/>
    <col min="3587" max="3587" width="15.6640625" style="51" customWidth="1"/>
    <col min="3588" max="3588" width="11.109375" style="51" customWidth="1"/>
    <col min="3589" max="3589" width="12" style="51" customWidth="1"/>
    <col min="3590" max="3837" width="9.109375" style="51"/>
    <col min="3838" max="3838" width="6" style="51" customWidth="1"/>
    <col min="3839" max="3839" width="27.44140625" style="51" customWidth="1"/>
    <col min="3840" max="3840" width="20.88671875" style="51" customWidth="1"/>
    <col min="3841" max="3841" width="13.109375" style="51" customWidth="1"/>
    <col min="3842" max="3842" width="11.88671875" style="51" customWidth="1"/>
    <col min="3843" max="3843" width="15.6640625" style="51" customWidth="1"/>
    <col min="3844" max="3844" width="11.109375" style="51" customWidth="1"/>
    <col min="3845" max="3845" width="12" style="51" customWidth="1"/>
    <col min="3846" max="4093" width="9.109375" style="51"/>
    <col min="4094" max="4094" width="6" style="51" customWidth="1"/>
    <col min="4095" max="4095" width="27.44140625" style="51" customWidth="1"/>
    <col min="4096" max="4096" width="20.88671875" style="51" customWidth="1"/>
    <col min="4097" max="4097" width="13.109375" style="51" customWidth="1"/>
    <col min="4098" max="4098" width="11.88671875" style="51" customWidth="1"/>
    <col min="4099" max="4099" width="15.6640625" style="51" customWidth="1"/>
    <col min="4100" max="4100" width="11.109375" style="51" customWidth="1"/>
    <col min="4101" max="4101" width="12" style="51" customWidth="1"/>
    <col min="4102" max="4349" width="9.109375" style="51"/>
    <col min="4350" max="4350" width="6" style="51" customWidth="1"/>
    <col min="4351" max="4351" width="27.44140625" style="51" customWidth="1"/>
    <col min="4352" max="4352" width="20.88671875" style="51" customWidth="1"/>
    <col min="4353" max="4353" width="13.109375" style="51" customWidth="1"/>
    <col min="4354" max="4354" width="11.88671875" style="51" customWidth="1"/>
    <col min="4355" max="4355" width="15.6640625" style="51" customWidth="1"/>
    <col min="4356" max="4356" width="11.109375" style="51" customWidth="1"/>
    <col min="4357" max="4357" width="12" style="51" customWidth="1"/>
    <col min="4358" max="4605" width="9.109375" style="51"/>
    <col min="4606" max="4606" width="6" style="51" customWidth="1"/>
    <col min="4607" max="4607" width="27.44140625" style="51" customWidth="1"/>
    <col min="4608" max="4608" width="20.88671875" style="51" customWidth="1"/>
    <col min="4609" max="4609" width="13.109375" style="51" customWidth="1"/>
    <col min="4610" max="4610" width="11.88671875" style="51" customWidth="1"/>
    <col min="4611" max="4611" width="15.6640625" style="51" customWidth="1"/>
    <col min="4612" max="4612" width="11.109375" style="51" customWidth="1"/>
    <col min="4613" max="4613" width="12" style="51" customWidth="1"/>
    <col min="4614" max="4861" width="9.109375" style="51"/>
    <col min="4862" max="4862" width="6" style="51" customWidth="1"/>
    <col min="4863" max="4863" width="27.44140625" style="51" customWidth="1"/>
    <col min="4864" max="4864" width="20.88671875" style="51" customWidth="1"/>
    <col min="4865" max="4865" width="13.109375" style="51" customWidth="1"/>
    <col min="4866" max="4866" width="11.88671875" style="51" customWidth="1"/>
    <col min="4867" max="4867" width="15.6640625" style="51" customWidth="1"/>
    <col min="4868" max="4868" width="11.109375" style="51" customWidth="1"/>
    <col min="4869" max="4869" width="12" style="51" customWidth="1"/>
    <col min="4870" max="5117" width="9.109375" style="51"/>
    <col min="5118" max="5118" width="6" style="51" customWidth="1"/>
    <col min="5119" max="5119" width="27.44140625" style="51" customWidth="1"/>
    <col min="5120" max="5120" width="20.88671875" style="51" customWidth="1"/>
    <col min="5121" max="5121" width="13.109375" style="51" customWidth="1"/>
    <col min="5122" max="5122" width="11.88671875" style="51" customWidth="1"/>
    <col min="5123" max="5123" width="15.6640625" style="51" customWidth="1"/>
    <col min="5124" max="5124" width="11.109375" style="51" customWidth="1"/>
    <col min="5125" max="5125" width="12" style="51" customWidth="1"/>
    <col min="5126" max="5373" width="9.109375" style="51"/>
    <col min="5374" max="5374" width="6" style="51" customWidth="1"/>
    <col min="5375" max="5375" width="27.44140625" style="51" customWidth="1"/>
    <col min="5376" max="5376" width="20.88671875" style="51" customWidth="1"/>
    <col min="5377" max="5377" width="13.109375" style="51" customWidth="1"/>
    <col min="5378" max="5378" width="11.88671875" style="51" customWidth="1"/>
    <col min="5379" max="5379" width="15.6640625" style="51" customWidth="1"/>
    <col min="5380" max="5380" width="11.109375" style="51" customWidth="1"/>
    <col min="5381" max="5381" width="12" style="51" customWidth="1"/>
    <col min="5382" max="5629" width="9.109375" style="51"/>
    <col min="5630" max="5630" width="6" style="51" customWidth="1"/>
    <col min="5631" max="5631" width="27.44140625" style="51" customWidth="1"/>
    <col min="5632" max="5632" width="20.88671875" style="51" customWidth="1"/>
    <col min="5633" max="5633" width="13.109375" style="51" customWidth="1"/>
    <col min="5634" max="5634" width="11.88671875" style="51" customWidth="1"/>
    <col min="5635" max="5635" width="15.6640625" style="51" customWidth="1"/>
    <col min="5636" max="5636" width="11.109375" style="51" customWidth="1"/>
    <col min="5637" max="5637" width="12" style="51" customWidth="1"/>
    <col min="5638" max="5885" width="9.109375" style="51"/>
    <col min="5886" max="5886" width="6" style="51" customWidth="1"/>
    <col min="5887" max="5887" width="27.44140625" style="51" customWidth="1"/>
    <col min="5888" max="5888" width="20.88671875" style="51" customWidth="1"/>
    <col min="5889" max="5889" width="13.109375" style="51" customWidth="1"/>
    <col min="5890" max="5890" width="11.88671875" style="51" customWidth="1"/>
    <col min="5891" max="5891" width="15.6640625" style="51" customWidth="1"/>
    <col min="5892" max="5892" width="11.109375" style="51" customWidth="1"/>
    <col min="5893" max="5893" width="12" style="51" customWidth="1"/>
    <col min="5894" max="6141" width="9.109375" style="51"/>
    <col min="6142" max="6142" width="6" style="51" customWidth="1"/>
    <col min="6143" max="6143" width="27.44140625" style="51" customWidth="1"/>
    <col min="6144" max="6144" width="20.88671875" style="51" customWidth="1"/>
    <col min="6145" max="6145" width="13.109375" style="51" customWidth="1"/>
    <col min="6146" max="6146" width="11.88671875" style="51" customWidth="1"/>
    <col min="6147" max="6147" width="15.6640625" style="51" customWidth="1"/>
    <col min="6148" max="6148" width="11.109375" style="51" customWidth="1"/>
    <col min="6149" max="6149" width="12" style="51" customWidth="1"/>
    <col min="6150" max="6397" width="9.109375" style="51"/>
    <col min="6398" max="6398" width="6" style="51" customWidth="1"/>
    <col min="6399" max="6399" width="27.44140625" style="51" customWidth="1"/>
    <col min="6400" max="6400" width="20.88671875" style="51" customWidth="1"/>
    <col min="6401" max="6401" width="13.109375" style="51" customWidth="1"/>
    <col min="6402" max="6402" width="11.88671875" style="51" customWidth="1"/>
    <col min="6403" max="6403" width="15.6640625" style="51" customWidth="1"/>
    <col min="6404" max="6404" width="11.109375" style="51" customWidth="1"/>
    <col min="6405" max="6405" width="12" style="51" customWidth="1"/>
    <col min="6406" max="6653" width="9.109375" style="51"/>
    <col min="6654" max="6654" width="6" style="51" customWidth="1"/>
    <col min="6655" max="6655" width="27.44140625" style="51" customWidth="1"/>
    <col min="6656" max="6656" width="20.88671875" style="51" customWidth="1"/>
    <col min="6657" max="6657" width="13.109375" style="51" customWidth="1"/>
    <col min="6658" max="6658" width="11.88671875" style="51" customWidth="1"/>
    <col min="6659" max="6659" width="15.6640625" style="51" customWidth="1"/>
    <col min="6660" max="6660" width="11.109375" style="51" customWidth="1"/>
    <col min="6661" max="6661" width="12" style="51" customWidth="1"/>
    <col min="6662" max="6909" width="9.109375" style="51"/>
    <col min="6910" max="6910" width="6" style="51" customWidth="1"/>
    <col min="6911" max="6911" width="27.44140625" style="51" customWidth="1"/>
    <col min="6912" max="6912" width="20.88671875" style="51" customWidth="1"/>
    <col min="6913" max="6913" width="13.109375" style="51" customWidth="1"/>
    <col min="6914" max="6914" width="11.88671875" style="51" customWidth="1"/>
    <col min="6915" max="6915" width="15.6640625" style="51" customWidth="1"/>
    <col min="6916" max="6916" width="11.109375" style="51" customWidth="1"/>
    <col min="6917" max="6917" width="12" style="51" customWidth="1"/>
    <col min="6918" max="7165" width="9.109375" style="51"/>
    <col min="7166" max="7166" width="6" style="51" customWidth="1"/>
    <col min="7167" max="7167" width="27.44140625" style="51" customWidth="1"/>
    <col min="7168" max="7168" width="20.88671875" style="51" customWidth="1"/>
    <col min="7169" max="7169" width="13.109375" style="51" customWidth="1"/>
    <col min="7170" max="7170" width="11.88671875" style="51" customWidth="1"/>
    <col min="7171" max="7171" width="15.6640625" style="51" customWidth="1"/>
    <col min="7172" max="7172" width="11.109375" style="51" customWidth="1"/>
    <col min="7173" max="7173" width="12" style="51" customWidth="1"/>
    <col min="7174" max="7421" width="9.109375" style="51"/>
    <col min="7422" max="7422" width="6" style="51" customWidth="1"/>
    <col min="7423" max="7423" width="27.44140625" style="51" customWidth="1"/>
    <col min="7424" max="7424" width="20.88671875" style="51" customWidth="1"/>
    <col min="7425" max="7425" width="13.109375" style="51" customWidth="1"/>
    <col min="7426" max="7426" width="11.88671875" style="51" customWidth="1"/>
    <col min="7427" max="7427" width="15.6640625" style="51" customWidth="1"/>
    <col min="7428" max="7428" width="11.109375" style="51" customWidth="1"/>
    <col min="7429" max="7429" width="12" style="51" customWidth="1"/>
    <col min="7430" max="7677" width="9.109375" style="51"/>
    <col min="7678" max="7678" width="6" style="51" customWidth="1"/>
    <col min="7679" max="7679" width="27.44140625" style="51" customWidth="1"/>
    <col min="7680" max="7680" width="20.88671875" style="51" customWidth="1"/>
    <col min="7681" max="7681" width="13.109375" style="51" customWidth="1"/>
    <col min="7682" max="7682" width="11.88671875" style="51" customWidth="1"/>
    <col min="7683" max="7683" width="15.6640625" style="51" customWidth="1"/>
    <col min="7684" max="7684" width="11.109375" style="51" customWidth="1"/>
    <col min="7685" max="7685" width="12" style="51" customWidth="1"/>
    <col min="7686" max="7933" width="9.109375" style="51"/>
    <col min="7934" max="7934" width="6" style="51" customWidth="1"/>
    <col min="7935" max="7935" width="27.44140625" style="51" customWidth="1"/>
    <col min="7936" max="7936" width="20.88671875" style="51" customWidth="1"/>
    <col min="7937" max="7937" width="13.109375" style="51" customWidth="1"/>
    <col min="7938" max="7938" width="11.88671875" style="51" customWidth="1"/>
    <col min="7939" max="7939" width="15.6640625" style="51" customWidth="1"/>
    <col min="7940" max="7940" width="11.109375" style="51" customWidth="1"/>
    <col min="7941" max="7941" width="12" style="51" customWidth="1"/>
    <col min="7942" max="8189" width="9.109375" style="51"/>
    <col min="8190" max="8190" width="6" style="51" customWidth="1"/>
    <col min="8191" max="8191" width="27.44140625" style="51" customWidth="1"/>
    <col min="8192" max="8192" width="20.88671875" style="51" customWidth="1"/>
    <col min="8193" max="8193" width="13.109375" style="51" customWidth="1"/>
    <col min="8194" max="8194" width="11.88671875" style="51" customWidth="1"/>
    <col min="8195" max="8195" width="15.6640625" style="51" customWidth="1"/>
    <col min="8196" max="8196" width="11.109375" style="51" customWidth="1"/>
    <col min="8197" max="8197" width="12" style="51" customWidth="1"/>
    <col min="8198" max="8445" width="9.109375" style="51"/>
    <col min="8446" max="8446" width="6" style="51" customWidth="1"/>
    <col min="8447" max="8447" width="27.44140625" style="51" customWidth="1"/>
    <col min="8448" max="8448" width="20.88671875" style="51" customWidth="1"/>
    <col min="8449" max="8449" width="13.109375" style="51" customWidth="1"/>
    <col min="8450" max="8450" width="11.88671875" style="51" customWidth="1"/>
    <col min="8451" max="8451" width="15.6640625" style="51" customWidth="1"/>
    <col min="8452" max="8452" width="11.109375" style="51" customWidth="1"/>
    <col min="8453" max="8453" width="12" style="51" customWidth="1"/>
    <col min="8454" max="8701" width="9.109375" style="51"/>
    <col min="8702" max="8702" width="6" style="51" customWidth="1"/>
    <col min="8703" max="8703" width="27.44140625" style="51" customWidth="1"/>
    <col min="8704" max="8704" width="20.88671875" style="51" customWidth="1"/>
    <col min="8705" max="8705" width="13.109375" style="51" customWidth="1"/>
    <col min="8706" max="8706" width="11.88671875" style="51" customWidth="1"/>
    <col min="8707" max="8707" width="15.6640625" style="51" customWidth="1"/>
    <col min="8708" max="8708" width="11.109375" style="51" customWidth="1"/>
    <col min="8709" max="8709" width="12" style="51" customWidth="1"/>
    <col min="8710" max="8957" width="9.109375" style="51"/>
    <col min="8958" max="8958" width="6" style="51" customWidth="1"/>
    <col min="8959" max="8959" width="27.44140625" style="51" customWidth="1"/>
    <col min="8960" max="8960" width="20.88671875" style="51" customWidth="1"/>
    <col min="8961" max="8961" width="13.109375" style="51" customWidth="1"/>
    <col min="8962" max="8962" width="11.88671875" style="51" customWidth="1"/>
    <col min="8963" max="8963" width="15.6640625" style="51" customWidth="1"/>
    <col min="8964" max="8964" width="11.109375" style="51" customWidth="1"/>
    <col min="8965" max="8965" width="12" style="51" customWidth="1"/>
    <col min="8966" max="9213" width="9.109375" style="51"/>
    <col min="9214" max="9214" width="6" style="51" customWidth="1"/>
    <col min="9215" max="9215" width="27.44140625" style="51" customWidth="1"/>
    <col min="9216" max="9216" width="20.88671875" style="51" customWidth="1"/>
    <col min="9217" max="9217" width="13.109375" style="51" customWidth="1"/>
    <col min="9218" max="9218" width="11.88671875" style="51" customWidth="1"/>
    <col min="9219" max="9219" width="15.6640625" style="51" customWidth="1"/>
    <col min="9220" max="9220" width="11.109375" style="51" customWidth="1"/>
    <col min="9221" max="9221" width="12" style="51" customWidth="1"/>
    <col min="9222" max="9469" width="9.109375" style="51"/>
    <col min="9470" max="9470" width="6" style="51" customWidth="1"/>
    <col min="9471" max="9471" width="27.44140625" style="51" customWidth="1"/>
    <col min="9472" max="9472" width="20.88671875" style="51" customWidth="1"/>
    <col min="9473" max="9473" width="13.109375" style="51" customWidth="1"/>
    <col min="9474" max="9474" width="11.88671875" style="51" customWidth="1"/>
    <col min="9475" max="9475" width="15.6640625" style="51" customWidth="1"/>
    <col min="9476" max="9476" width="11.109375" style="51" customWidth="1"/>
    <col min="9477" max="9477" width="12" style="51" customWidth="1"/>
    <col min="9478" max="9725" width="9.109375" style="51"/>
    <col min="9726" max="9726" width="6" style="51" customWidth="1"/>
    <col min="9727" max="9727" width="27.44140625" style="51" customWidth="1"/>
    <col min="9728" max="9728" width="20.88671875" style="51" customWidth="1"/>
    <col min="9729" max="9729" width="13.109375" style="51" customWidth="1"/>
    <col min="9730" max="9730" width="11.88671875" style="51" customWidth="1"/>
    <col min="9731" max="9731" width="15.6640625" style="51" customWidth="1"/>
    <col min="9732" max="9732" width="11.109375" style="51" customWidth="1"/>
    <col min="9733" max="9733" width="12" style="51" customWidth="1"/>
    <col min="9734" max="9981" width="9.109375" style="51"/>
    <col min="9982" max="9982" width="6" style="51" customWidth="1"/>
    <col min="9983" max="9983" width="27.44140625" style="51" customWidth="1"/>
    <col min="9984" max="9984" width="20.88671875" style="51" customWidth="1"/>
    <col min="9985" max="9985" width="13.109375" style="51" customWidth="1"/>
    <col min="9986" max="9986" width="11.88671875" style="51" customWidth="1"/>
    <col min="9987" max="9987" width="15.6640625" style="51" customWidth="1"/>
    <col min="9988" max="9988" width="11.109375" style="51" customWidth="1"/>
    <col min="9989" max="9989" width="12" style="51" customWidth="1"/>
    <col min="9990" max="10237" width="9.109375" style="51"/>
    <col min="10238" max="10238" width="6" style="51" customWidth="1"/>
    <col min="10239" max="10239" width="27.44140625" style="51" customWidth="1"/>
    <col min="10240" max="10240" width="20.88671875" style="51" customWidth="1"/>
    <col min="10241" max="10241" width="13.109375" style="51" customWidth="1"/>
    <col min="10242" max="10242" width="11.88671875" style="51" customWidth="1"/>
    <col min="10243" max="10243" width="15.6640625" style="51" customWidth="1"/>
    <col min="10244" max="10244" width="11.109375" style="51" customWidth="1"/>
    <col min="10245" max="10245" width="12" style="51" customWidth="1"/>
    <col min="10246" max="10493" width="9.109375" style="51"/>
    <col min="10494" max="10494" width="6" style="51" customWidth="1"/>
    <col min="10495" max="10495" width="27.44140625" style="51" customWidth="1"/>
    <col min="10496" max="10496" width="20.88671875" style="51" customWidth="1"/>
    <col min="10497" max="10497" width="13.109375" style="51" customWidth="1"/>
    <col min="10498" max="10498" width="11.88671875" style="51" customWidth="1"/>
    <col min="10499" max="10499" width="15.6640625" style="51" customWidth="1"/>
    <col min="10500" max="10500" width="11.109375" style="51" customWidth="1"/>
    <col min="10501" max="10501" width="12" style="51" customWidth="1"/>
    <col min="10502" max="10749" width="9.109375" style="51"/>
    <col min="10750" max="10750" width="6" style="51" customWidth="1"/>
    <col min="10751" max="10751" width="27.44140625" style="51" customWidth="1"/>
    <col min="10752" max="10752" width="20.88671875" style="51" customWidth="1"/>
    <col min="10753" max="10753" width="13.109375" style="51" customWidth="1"/>
    <col min="10754" max="10754" width="11.88671875" style="51" customWidth="1"/>
    <col min="10755" max="10755" width="15.6640625" style="51" customWidth="1"/>
    <col min="10756" max="10756" width="11.109375" style="51" customWidth="1"/>
    <col min="10757" max="10757" width="12" style="51" customWidth="1"/>
    <col min="10758" max="11005" width="9.109375" style="51"/>
    <col min="11006" max="11006" width="6" style="51" customWidth="1"/>
    <col min="11007" max="11007" width="27.44140625" style="51" customWidth="1"/>
    <col min="11008" max="11008" width="20.88671875" style="51" customWidth="1"/>
    <col min="11009" max="11009" width="13.109375" style="51" customWidth="1"/>
    <col min="11010" max="11010" width="11.88671875" style="51" customWidth="1"/>
    <col min="11011" max="11011" width="15.6640625" style="51" customWidth="1"/>
    <col min="11012" max="11012" width="11.109375" style="51" customWidth="1"/>
    <col min="11013" max="11013" width="12" style="51" customWidth="1"/>
    <col min="11014" max="11261" width="9.109375" style="51"/>
    <col min="11262" max="11262" width="6" style="51" customWidth="1"/>
    <col min="11263" max="11263" width="27.44140625" style="51" customWidth="1"/>
    <col min="11264" max="11264" width="20.88671875" style="51" customWidth="1"/>
    <col min="11265" max="11265" width="13.109375" style="51" customWidth="1"/>
    <col min="11266" max="11266" width="11.88671875" style="51" customWidth="1"/>
    <col min="11267" max="11267" width="15.6640625" style="51" customWidth="1"/>
    <col min="11268" max="11268" width="11.109375" style="51" customWidth="1"/>
    <col min="11269" max="11269" width="12" style="51" customWidth="1"/>
    <col min="11270" max="11517" width="9.109375" style="51"/>
    <col min="11518" max="11518" width="6" style="51" customWidth="1"/>
    <col min="11519" max="11519" width="27.44140625" style="51" customWidth="1"/>
    <col min="11520" max="11520" width="20.88671875" style="51" customWidth="1"/>
    <col min="11521" max="11521" width="13.109375" style="51" customWidth="1"/>
    <col min="11522" max="11522" width="11.88671875" style="51" customWidth="1"/>
    <col min="11523" max="11523" width="15.6640625" style="51" customWidth="1"/>
    <col min="11524" max="11524" width="11.109375" style="51" customWidth="1"/>
    <col min="11525" max="11525" width="12" style="51" customWidth="1"/>
    <col min="11526" max="11773" width="9.109375" style="51"/>
    <col min="11774" max="11774" width="6" style="51" customWidth="1"/>
    <col min="11775" max="11775" width="27.44140625" style="51" customWidth="1"/>
    <col min="11776" max="11776" width="20.88671875" style="51" customWidth="1"/>
    <col min="11777" max="11777" width="13.109375" style="51" customWidth="1"/>
    <col min="11778" max="11778" width="11.88671875" style="51" customWidth="1"/>
    <col min="11779" max="11779" width="15.6640625" style="51" customWidth="1"/>
    <col min="11780" max="11780" width="11.109375" style="51" customWidth="1"/>
    <col min="11781" max="11781" width="12" style="51" customWidth="1"/>
    <col min="11782" max="12029" width="9.109375" style="51"/>
    <col min="12030" max="12030" width="6" style="51" customWidth="1"/>
    <col min="12031" max="12031" width="27.44140625" style="51" customWidth="1"/>
    <col min="12032" max="12032" width="20.88671875" style="51" customWidth="1"/>
    <col min="12033" max="12033" width="13.109375" style="51" customWidth="1"/>
    <col min="12034" max="12034" width="11.88671875" style="51" customWidth="1"/>
    <col min="12035" max="12035" width="15.6640625" style="51" customWidth="1"/>
    <col min="12036" max="12036" width="11.109375" style="51" customWidth="1"/>
    <col min="12037" max="12037" width="12" style="51" customWidth="1"/>
    <col min="12038" max="12285" width="9.109375" style="51"/>
    <col min="12286" max="12286" width="6" style="51" customWidth="1"/>
    <col min="12287" max="12287" width="27.44140625" style="51" customWidth="1"/>
    <col min="12288" max="12288" width="20.88671875" style="51" customWidth="1"/>
    <col min="12289" max="12289" width="13.109375" style="51" customWidth="1"/>
    <col min="12290" max="12290" width="11.88671875" style="51" customWidth="1"/>
    <col min="12291" max="12291" width="15.6640625" style="51" customWidth="1"/>
    <col min="12292" max="12292" width="11.109375" style="51" customWidth="1"/>
    <col min="12293" max="12293" width="12" style="51" customWidth="1"/>
    <col min="12294" max="12541" width="9.109375" style="51"/>
    <col min="12542" max="12542" width="6" style="51" customWidth="1"/>
    <col min="12543" max="12543" width="27.44140625" style="51" customWidth="1"/>
    <col min="12544" max="12544" width="20.88671875" style="51" customWidth="1"/>
    <col min="12545" max="12545" width="13.109375" style="51" customWidth="1"/>
    <col min="12546" max="12546" width="11.88671875" style="51" customWidth="1"/>
    <col min="12547" max="12547" width="15.6640625" style="51" customWidth="1"/>
    <col min="12548" max="12548" width="11.109375" style="51" customWidth="1"/>
    <col min="12549" max="12549" width="12" style="51" customWidth="1"/>
    <col min="12550" max="12797" width="9.109375" style="51"/>
    <col min="12798" max="12798" width="6" style="51" customWidth="1"/>
    <col min="12799" max="12799" width="27.44140625" style="51" customWidth="1"/>
    <col min="12800" max="12800" width="20.88671875" style="51" customWidth="1"/>
    <col min="12801" max="12801" width="13.109375" style="51" customWidth="1"/>
    <col min="12802" max="12802" width="11.88671875" style="51" customWidth="1"/>
    <col min="12803" max="12803" width="15.6640625" style="51" customWidth="1"/>
    <col min="12804" max="12804" width="11.109375" style="51" customWidth="1"/>
    <col min="12805" max="12805" width="12" style="51" customWidth="1"/>
    <col min="12806" max="13053" width="9.109375" style="51"/>
    <col min="13054" max="13054" width="6" style="51" customWidth="1"/>
    <col min="13055" max="13055" width="27.44140625" style="51" customWidth="1"/>
    <col min="13056" max="13056" width="20.88671875" style="51" customWidth="1"/>
    <col min="13057" max="13057" width="13.109375" style="51" customWidth="1"/>
    <col min="13058" max="13058" width="11.88671875" style="51" customWidth="1"/>
    <col min="13059" max="13059" width="15.6640625" style="51" customWidth="1"/>
    <col min="13060" max="13060" width="11.109375" style="51" customWidth="1"/>
    <col min="13061" max="13061" width="12" style="51" customWidth="1"/>
    <col min="13062" max="13309" width="9.109375" style="51"/>
    <col min="13310" max="13310" width="6" style="51" customWidth="1"/>
    <col min="13311" max="13311" width="27.44140625" style="51" customWidth="1"/>
    <col min="13312" max="13312" width="20.88671875" style="51" customWidth="1"/>
    <col min="13313" max="13313" width="13.109375" style="51" customWidth="1"/>
    <col min="13314" max="13314" width="11.88671875" style="51" customWidth="1"/>
    <col min="13315" max="13315" width="15.6640625" style="51" customWidth="1"/>
    <col min="13316" max="13316" width="11.109375" style="51" customWidth="1"/>
    <col min="13317" max="13317" width="12" style="51" customWidth="1"/>
    <col min="13318" max="13565" width="9.109375" style="51"/>
    <col min="13566" max="13566" width="6" style="51" customWidth="1"/>
    <col min="13567" max="13567" width="27.44140625" style="51" customWidth="1"/>
    <col min="13568" max="13568" width="20.88671875" style="51" customWidth="1"/>
    <col min="13569" max="13569" width="13.109375" style="51" customWidth="1"/>
    <col min="13570" max="13570" width="11.88671875" style="51" customWidth="1"/>
    <col min="13571" max="13571" width="15.6640625" style="51" customWidth="1"/>
    <col min="13572" max="13572" width="11.109375" style="51" customWidth="1"/>
    <col min="13573" max="13573" width="12" style="51" customWidth="1"/>
    <col min="13574" max="13821" width="9.109375" style="51"/>
    <col min="13822" max="13822" width="6" style="51" customWidth="1"/>
    <col min="13823" max="13823" width="27.44140625" style="51" customWidth="1"/>
    <col min="13824" max="13824" width="20.88671875" style="51" customWidth="1"/>
    <col min="13825" max="13825" width="13.109375" style="51" customWidth="1"/>
    <col min="13826" max="13826" width="11.88671875" style="51" customWidth="1"/>
    <col min="13827" max="13827" width="15.6640625" style="51" customWidth="1"/>
    <col min="13828" max="13828" width="11.109375" style="51" customWidth="1"/>
    <col min="13829" max="13829" width="12" style="51" customWidth="1"/>
    <col min="13830" max="14077" width="9.109375" style="51"/>
    <col min="14078" max="14078" width="6" style="51" customWidth="1"/>
    <col min="14079" max="14079" width="27.44140625" style="51" customWidth="1"/>
    <col min="14080" max="14080" width="20.88671875" style="51" customWidth="1"/>
    <col min="14081" max="14081" width="13.109375" style="51" customWidth="1"/>
    <col min="14082" max="14082" width="11.88671875" style="51" customWidth="1"/>
    <col min="14083" max="14083" width="15.6640625" style="51" customWidth="1"/>
    <col min="14084" max="14084" width="11.109375" style="51" customWidth="1"/>
    <col min="14085" max="14085" width="12" style="51" customWidth="1"/>
    <col min="14086" max="14333" width="9.109375" style="51"/>
    <col min="14334" max="14334" width="6" style="51" customWidth="1"/>
    <col min="14335" max="14335" width="27.44140625" style="51" customWidth="1"/>
    <col min="14336" max="14336" width="20.88671875" style="51" customWidth="1"/>
    <col min="14337" max="14337" width="13.109375" style="51" customWidth="1"/>
    <col min="14338" max="14338" width="11.88671875" style="51" customWidth="1"/>
    <col min="14339" max="14339" width="15.6640625" style="51" customWidth="1"/>
    <col min="14340" max="14340" width="11.109375" style="51" customWidth="1"/>
    <col min="14341" max="14341" width="12" style="51" customWidth="1"/>
    <col min="14342" max="14589" width="9.109375" style="51"/>
    <col min="14590" max="14590" width="6" style="51" customWidth="1"/>
    <col min="14591" max="14591" width="27.44140625" style="51" customWidth="1"/>
    <col min="14592" max="14592" width="20.88671875" style="51" customWidth="1"/>
    <col min="14593" max="14593" width="13.109375" style="51" customWidth="1"/>
    <col min="14594" max="14594" width="11.88671875" style="51" customWidth="1"/>
    <col min="14595" max="14595" width="15.6640625" style="51" customWidth="1"/>
    <col min="14596" max="14596" width="11.109375" style="51" customWidth="1"/>
    <col min="14597" max="14597" width="12" style="51" customWidth="1"/>
    <col min="14598" max="14845" width="9.109375" style="51"/>
    <col min="14846" max="14846" width="6" style="51" customWidth="1"/>
    <col min="14847" max="14847" width="27.44140625" style="51" customWidth="1"/>
    <col min="14848" max="14848" width="20.88671875" style="51" customWidth="1"/>
    <col min="14849" max="14849" width="13.109375" style="51" customWidth="1"/>
    <col min="14850" max="14850" width="11.88671875" style="51" customWidth="1"/>
    <col min="14851" max="14851" width="15.6640625" style="51" customWidth="1"/>
    <col min="14852" max="14852" width="11.109375" style="51" customWidth="1"/>
    <col min="14853" max="14853" width="12" style="51" customWidth="1"/>
    <col min="14854" max="15101" width="9.109375" style="51"/>
    <col min="15102" max="15102" width="6" style="51" customWidth="1"/>
    <col min="15103" max="15103" width="27.44140625" style="51" customWidth="1"/>
    <col min="15104" max="15104" width="20.88671875" style="51" customWidth="1"/>
    <col min="15105" max="15105" width="13.109375" style="51" customWidth="1"/>
    <col min="15106" max="15106" width="11.88671875" style="51" customWidth="1"/>
    <col min="15107" max="15107" width="15.6640625" style="51" customWidth="1"/>
    <col min="15108" max="15108" width="11.109375" style="51" customWidth="1"/>
    <col min="15109" max="15109" width="12" style="51" customWidth="1"/>
    <col min="15110" max="15357" width="9.109375" style="51"/>
    <col min="15358" max="15358" width="6" style="51" customWidth="1"/>
    <col min="15359" max="15359" width="27.44140625" style="51" customWidth="1"/>
    <col min="15360" max="15360" width="20.88671875" style="51" customWidth="1"/>
    <col min="15361" max="15361" width="13.109375" style="51" customWidth="1"/>
    <col min="15362" max="15362" width="11.88671875" style="51" customWidth="1"/>
    <col min="15363" max="15363" width="15.6640625" style="51" customWidth="1"/>
    <col min="15364" max="15364" width="11.109375" style="51" customWidth="1"/>
    <col min="15365" max="15365" width="12" style="51" customWidth="1"/>
    <col min="15366" max="15613" width="9.109375" style="51"/>
    <col min="15614" max="15614" width="6" style="51" customWidth="1"/>
    <col min="15615" max="15615" width="27.44140625" style="51" customWidth="1"/>
    <col min="15616" max="15616" width="20.88671875" style="51" customWidth="1"/>
    <col min="15617" max="15617" width="13.109375" style="51" customWidth="1"/>
    <col min="15618" max="15618" width="11.88671875" style="51" customWidth="1"/>
    <col min="15619" max="15619" width="15.6640625" style="51" customWidth="1"/>
    <col min="15620" max="15620" width="11.109375" style="51" customWidth="1"/>
    <col min="15621" max="15621" width="12" style="51" customWidth="1"/>
    <col min="15622" max="15869" width="9.109375" style="51"/>
    <col min="15870" max="15870" width="6" style="51" customWidth="1"/>
    <col min="15871" max="15871" width="27.44140625" style="51" customWidth="1"/>
    <col min="15872" max="15872" width="20.88671875" style="51" customWidth="1"/>
    <col min="15873" max="15873" width="13.109375" style="51" customWidth="1"/>
    <col min="15874" max="15874" width="11.88671875" style="51" customWidth="1"/>
    <col min="15875" max="15875" width="15.6640625" style="51" customWidth="1"/>
    <col min="15876" max="15876" width="11.109375" style="51" customWidth="1"/>
    <col min="15877" max="15877" width="12" style="51" customWidth="1"/>
    <col min="15878" max="16125" width="9.109375" style="51"/>
    <col min="16126" max="16126" width="6" style="51" customWidth="1"/>
    <col min="16127" max="16127" width="27.44140625" style="51" customWidth="1"/>
    <col min="16128" max="16128" width="20.88671875" style="51" customWidth="1"/>
    <col min="16129" max="16129" width="13.109375" style="51" customWidth="1"/>
    <col min="16130" max="16130" width="11.88671875" style="51" customWidth="1"/>
    <col min="16131" max="16131" width="15.6640625" style="51" customWidth="1"/>
    <col min="16132" max="16132" width="11.109375" style="51" customWidth="1"/>
    <col min="16133" max="16133" width="12" style="51" customWidth="1"/>
    <col min="16134" max="16384" width="9.109375" style="51"/>
  </cols>
  <sheetData>
    <row r="1" spans="1:9" s="62" customFormat="1" ht="13.8" x14ac:dyDescent="0.25">
      <c r="A1" s="48"/>
      <c r="B1" s="49"/>
      <c r="C1" s="48"/>
      <c r="D1" s="48"/>
      <c r="E1" s="50"/>
      <c r="F1" s="48"/>
      <c r="G1" s="51"/>
      <c r="H1" s="52" t="s">
        <v>62</v>
      </c>
    </row>
    <row r="2" spans="1:9" s="63" customFormat="1" ht="17.399999999999999" x14ac:dyDescent="0.3">
      <c r="A2" s="48"/>
      <c r="B2" s="3" t="s">
        <v>9</v>
      </c>
      <c r="C2" s="48"/>
      <c r="D2" s="48"/>
      <c r="E2" s="50"/>
      <c r="F2" s="48"/>
      <c r="G2" s="48"/>
      <c r="H2" s="48"/>
    </row>
    <row r="3" spans="1:9" s="63" customFormat="1" x14ac:dyDescent="0.25">
      <c r="A3" s="48"/>
      <c r="B3" s="49"/>
      <c r="C3" s="48"/>
      <c r="D3" s="48"/>
      <c r="E3" s="50"/>
      <c r="F3" s="48"/>
      <c r="G3" s="48"/>
      <c r="H3" s="48"/>
    </row>
    <row r="4" spans="1:9" s="63" customFormat="1" ht="53.4" customHeight="1" x14ac:dyDescent="0.25">
      <c r="A4" s="105" t="s">
        <v>60</v>
      </c>
      <c r="B4" s="105"/>
      <c r="C4" s="105"/>
      <c r="D4" s="105"/>
      <c r="E4" s="105"/>
      <c r="F4" s="105"/>
      <c r="G4" s="105"/>
      <c r="H4" s="105"/>
    </row>
    <row r="5" spans="1:9" s="65" customFormat="1" ht="17.25" customHeight="1" x14ac:dyDescent="0.25">
      <c r="A5" s="64"/>
      <c r="B5" s="64"/>
      <c r="C5" s="64"/>
      <c r="D5" s="64"/>
      <c r="E5" s="64"/>
      <c r="F5" s="64"/>
      <c r="G5" s="64"/>
      <c r="H5" s="64"/>
    </row>
    <row r="6" spans="1:9" s="70" customFormat="1" ht="84" customHeight="1" x14ac:dyDescent="0.25">
      <c r="A6" s="66" t="s">
        <v>0</v>
      </c>
      <c r="B6" s="54" t="s">
        <v>1</v>
      </c>
      <c r="C6" s="54" t="s">
        <v>2</v>
      </c>
      <c r="D6" s="54" t="s">
        <v>3</v>
      </c>
      <c r="E6" s="54" t="s">
        <v>51</v>
      </c>
      <c r="F6" s="67" t="s">
        <v>52</v>
      </c>
      <c r="G6" s="68" t="s">
        <v>7</v>
      </c>
      <c r="H6" s="69" t="s">
        <v>8</v>
      </c>
    </row>
    <row r="7" spans="1:9" s="73" customFormat="1" ht="21.75" customHeight="1" x14ac:dyDescent="0.25">
      <c r="A7" s="106" t="s">
        <v>16</v>
      </c>
      <c r="B7" s="106"/>
      <c r="C7" s="106"/>
      <c r="D7" s="71"/>
      <c r="E7" s="71"/>
      <c r="F7" s="72">
        <f t="shared" ref="F7:G7" si="0">SUM(F8:F38)</f>
        <v>7787.7100000000019</v>
      </c>
      <c r="G7" s="72">
        <f t="shared" si="0"/>
        <v>1836.2599999999998</v>
      </c>
      <c r="H7" s="72">
        <f>SUM(H8:H38)</f>
        <v>9623.9700000000012</v>
      </c>
      <c r="I7" s="70"/>
    </row>
    <row r="8" spans="1:9" s="75" customFormat="1" ht="26.4" x14ac:dyDescent="0.25">
      <c r="A8" s="54">
        <v>1</v>
      </c>
      <c r="B8" s="61" t="s">
        <v>10</v>
      </c>
      <c r="C8" s="61" t="s">
        <v>53</v>
      </c>
      <c r="D8" s="58">
        <f t="shared" ref="D8:D38" si="1">F8/E8%</f>
        <v>695.6</v>
      </c>
      <c r="E8" s="74">
        <v>20</v>
      </c>
      <c r="F8" s="58">
        <v>139.12</v>
      </c>
      <c r="G8" s="59">
        <f t="shared" ref="G8:G19" si="2">ROUND(F8*23.59%,2)</f>
        <v>32.82</v>
      </c>
      <c r="H8" s="60">
        <f t="shared" ref="H8:H38" si="3">F8+G8</f>
        <v>171.94</v>
      </c>
      <c r="I8" s="70"/>
    </row>
    <row r="9" spans="1:9" s="75" customFormat="1" ht="39.6" x14ac:dyDescent="0.25">
      <c r="A9" s="54">
        <v>2</v>
      </c>
      <c r="B9" s="61" t="s">
        <v>10</v>
      </c>
      <c r="C9" s="61" t="s">
        <v>54</v>
      </c>
      <c r="D9" s="58">
        <f t="shared" si="1"/>
        <v>556</v>
      </c>
      <c r="E9" s="74">
        <v>20</v>
      </c>
      <c r="F9" s="58">
        <v>111.2</v>
      </c>
      <c r="G9" s="59">
        <f t="shared" si="2"/>
        <v>26.23</v>
      </c>
      <c r="H9" s="60">
        <f t="shared" si="3"/>
        <v>137.43</v>
      </c>
      <c r="I9" s="70"/>
    </row>
    <row r="10" spans="1:9" s="75" customFormat="1" ht="26.4" x14ac:dyDescent="0.25">
      <c r="A10" s="54">
        <v>3</v>
      </c>
      <c r="B10" s="61" t="s">
        <v>10</v>
      </c>
      <c r="C10" s="61" t="s">
        <v>11</v>
      </c>
      <c r="D10" s="58">
        <f t="shared" si="1"/>
        <v>320.7</v>
      </c>
      <c r="E10" s="74">
        <v>10</v>
      </c>
      <c r="F10" s="58">
        <v>32.07</v>
      </c>
      <c r="G10" s="59">
        <f t="shared" si="2"/>
        <v>7.57</v>
      </c>
      <c r="H10" s="60">
        <f t="shared" si="3"/>
        <v>39.64</v>
      </c>
      <c r="I10" s="70"/>
    </row>
    <row r="11" spans="1:9" s="75" customFormat="1" ht="26.4" x14ac:dyDescent="0.25">
      <c r="A11" s="54">
        <v>4</v>
      </c>
      <c r="B11" s="61" t="s">
        <v>10</v>
      </c>
      <c r="C11" s="61" t="s">
        <v>18</v>
      </c>
      <c r="D11" s="58">
        <f t="shared" si="1"/>
        <v>348.73333333333335</v>
      </c>
      <c r="E11" s="74">
        <v>15</v>
      </c>
      <c r="F11" s="58">
        <v>52.31</v>
      </c>
      <c r="G11" s="59">
        <f t="shared" si="2"/>
        <v>12.34</v>
      </c>
      <c r="H11" s="60">
        <f t="shared" si="3"/>
        <v>64.650000000000006</v>
      </c>
      <c r="I11" s="70"/>
    </row>
    <row r="12" spans="1:9" s="75" customFormat="1" ht="26.4" x14ac:dyDescent="0.25">
      <c r="A12" s="54">
        <v>5</v>
      </c>
      <c r="B12" s="61" t="s">
        <v>10</v>
      </c>
      <c r="C12" s="61" t="s">
        <v>18</v>
      </c>
      <c r="D12" s="58">
        <f t="shared" si="1"/>
        <v>348.73333333333335</v>
      </c>
      <c r="E12" s="74">
        <v>15</v>
      </c>
      <c r="F12" s="58">
        <v>52.31</v>
      </c>
      <c r="G12" s="59">
        <f t="shared" si="2"/>
        <v>12.34</v>
      </c>
      <c r="H12" s="60">
        <f t="shared" si="3"/>
        <v>64.650000000000006</v>
      </c>
      <c r="I12" s="70"/>
    </row>
    <row r="13" spans="1:9" s="75" customFormat="1" ht="26.4" x14ac:dyDescent="0.25">
      <c r="A13" s="54">
        <v>6</v>
      </c>
      <c r="B13" s="61" t="s">
        <v>10</v>
      </c>
      <c r="C13" s="61" t="s">
        <v>18</v>
      </c>
      <c r="D13" s="58">
        <f t="shared" si="1"/>
        <v>348.73333333333335</v>
      </c>
      <c r="E13" s="74">
        <v>15</v>
      </c>
      <c r="F13" s="58">
        <v>52.31</v>
      </c>
      <c r="G13" s="59">
        <f t="shared" si="2"/>
        <v>12.34</v>
      </c>
      <c r="H13" s="60">
        <f t="shared" si="3"/>
        <v>64.650000000000006</v>
      </c>
      <c r="I13" s="70"/>
    </row>
    <row r="14" spans="1:9" s="75" customFormat="1" ht="26.4" x14ac:dyDescent="0.25">
      <c r="A14" s="54">
        <v>7</v>
      </c>
      <c r="B14" s="61" t="s">
        <v>10</v>
      </c>
      <c r="C14" s="61" t="s">
        <v>18</v>
      </c>
      <c r="D14" s="58">
        <f t="shared" si="1"/>
        <v>348.73333333333335</v>
      </c>
      <c r="E14" s="74">
        <v>15</v>
      </c>
      <c r="F14" s="58">
        <v>52.31</v>
      </c>
      <c r="G14" s="59">
        <f t="shared" si="2"/>
        <v>12.34</v>
      </c>
      <c r="H14" s="60">
        <f t="shared" si="3"/>
        <v>64.650000000000006</v>
      </c>
      <c r="I14" s="70"/>
    </row>
    <row r="15" spans="1:9" s="75" customFormat="1" ht="26.4" x14ac:dyDescent="0.25">
      <c r="A15" s="54">
        <v>8</v>
      </c>
      <c r="B15" s="61" t="s">
        <v>10</v>
      </c>
      <c r="C15" s="61" t="s">
        <v>18</v>
      </c>
      <c r="D15" s="58">
        <f t="shared" si="1"/>
        <v>348.73333333333335</v>
      </c>
      <c r="E15" s="74">
        <v>15</v>
      </c>
      <c r="F15" s="58">
        <v>52.31</v>
      </c>
      <c r="G15" s="59">
        <f t="shared" si="2"/>
        <v>12.34</v>
      </c>
      <c r="H15" s="60">
        <f t="shared" si="3"/>
        <v>64.650000000000006</v>
      </c>
      <c r="I15" s="70"/>
    </row>
    <row r="16" spans="1:9" s="75" customFormat="1" ht="26.4" x14ac:dyDescent="0.25">
      <c r="A16" s="54">
        <v>9</v>
      </c>
      <c r="B16" s="61" t="s">
        <v>10</v>
      </c>
      <c r="C16" s="61" t="s">
        <v>18</v>
      </c>
      <c r="D16" s="58">
        <f t="shared" si="1"/>
        <v>400</v>
      </c>
      <c r="E16" s="74">
        <v>15</v>
      </c>
      <c r="F16" s="58">
        <v>60</v>
      </c>
      <c r="G16" s="59">
        <f t="shared" si="2"/>
        <v>14.15</v>
      </c>
      <c r="H16" s="60">
        <f t="shared" si="3"/>
        <v>74.150000000000006</v>
      </c>
      <c r="I16" s="70"/>
    </row>
    <row r="17" spans="1:10" s="75" customFormat="1" ht="26.4" x14ac:dyDescent="0.25">
      <c r="A17" s="54">
        <v>10</v>
      </c>
      <c r="B17" s="61" t="s">
        <v>10</v>
      </c>
      <c r="C17" s="61" t="s">
        <v>18</v>
      </c>
      <c r="D17" s="58">
        <f t="shared" si="1"/>
        <v>348.73333333333335</v>
      </c>
      <c r="E17" s="74">
        <v>15</v>
      </c>
      <c r="F17" s="58">
        <v>52.31</v>
      </c>
      <c r="G17" s="59">
        <f t="shared" si="2"/>
        <v>12.34</v>
      </c>
      <c r="H17" s="60">
        <f t="shared" si="3"/>
        <v>64.650000000000006</v>
      </c>
      <c r="I17" s="70"/>
    </row>
    <row r="18" spans="1:10" s="75" customFormat="1" ht="26.4" x14ac:dyDescent="0.25">
      <c r="A18" s="54">
        <v>11</v>
      </c>
      <c r="B18" s="61" t="s">
        <v>10</v>
      </c>
      <c r="C18" s="61" t="s">
        <v>18</v>
      </c>
      <c r="D18" s="58">
        <f t="shared" si="1"/>
        <v>348.73333333333335</v>
      </c>
      <c r="E18" s="74">
        <v>15</v>
      </c>
      <c r="F18" s="58">
        <v>52.31</v>
      </c>
      <c r="G18" s="59">
        <f t="shared" si="2"/>
        <v>12.34</v>
      </c>
      <c r="H18" s="60">
        <f t="shared" si="3"/>
        <v>64.650000000000006</v>
      </c>
      <c r="I18" s="70"/>
    </row>
    <row r="19" spans="1:10" s="75" customFormat="1" ht="26.4" x14ac:dyDescent="0.25">
      <c r="A19" s="54">
        <v>12</v>
      </c>
      <c r="B19" s="61" t="s">
        <v>10</v>
      </c>
      <c r="C19" s="61" t="s">
        <v>18</v>
      </c>
      <c r="D19" s="58">
        <f t="shared" si="1"/>
        <v>348.73333333333335</v>
      </c>
      <c r="E19" s="74">
        <v>15</v>
      </c>
      <c r="F19" s="58">
        <v>52.31</v>
      </c>
      <c r="G19" s="59">
        <f t="shared" si="2"/>
        <v>12.34</v>
      </c>
      <c r="H19" s="60">
        <f t="shared" si="3"/>
        <v>64.650000000000006</v>
      </c>
      <c r="I19" s="70"/>
    </row>
    <row r="20" spans="1:10" s="75" customFormat="1" ht="52.8" x14ac:dyDescent="0.25">
      <c r="A20" s="54">
        <v>13</v>
      </c>
      <c r="B20" s="61" t="s">
        <v>10</v>
      </c>
      <c r="C20" s="61" t="s">
        <v>18</v>
      </c>
      <c r="D20" s="58">
        <f t="shared" si="1"/>
        <v>348.73333333333335</v>
      </c>
      <c r="E20" s="74">
        <v>15</v>
      </c>
      <c r="F20" s="58">
        <v>52.31</v>
      </c>
      <c r="G20" s="59">
        <f>ROUND(F20*21.94%,2)</f>
        <v>11.48</v>
      </c>
      <c r="H20" s="60">
        <f t="shared" si="3"/>
        <v>63.790000000000006</v>
      </c>
      <c r="I20" s="76" t="s">
        <v>27</v>
      </c>
    </row>
    <row r="21" spans="1:10" ht="39.6" x14ac:dyDescent="0.25">
      <c r="A21" s="54">
        <v>14</v>
      </c>
      <c r="B21" s="61" t="s">
        <v>12</v>
      </c>
      <c r="C21" s="61" t="s">
        <v>13</v>
      </c>
      <c r="D21" s="58">
        <f t="shared" si="1"/>
        <v>1884.0000000000002</v>
      </c>
      <c r="E21" s="74">
        <v>30</v>
      </c>
      <c r="F21" s="58">
        <v>565.20000000000005</v>
      </c>
      <c r="G21" s="59">
        <f>ROUND(F21*23.59%,2)</f>
        <v>133.33000000000001</v>
      </c>
      <c r="H21" s="60">
        <f t="shared" si="3"/>
        <v>698.53000000000009</v>
      </c>
      <c r="I21" s="48"/>
      <c r="J21" s="48"/>
    </row>
    <row r="22" spans="1:10" ht="52.8" x14ac:dyDescent="0.25">
      <c r="A22" s="54">
        <v>15</v>
      </c>
      <c r="B22" s="61" t="s">
        <v>12</v>
      </c>
      <c r="C22" s="61" t="s">
        <v>14</v>
      </c>
      <c r="D22" s="58">
        <f t="shared" si="1"/>
        <v>1110.8666666666668</v>
      </c>
      <c r="E22" s="74">
        <v>30</v>
      </c>
      <c r="F22" s="58">
        <v>333.26</v>
      </c>
      <c r="G22" s="59">
        <f>ROUND(F22*23.59%,2)</f>
        <v>78.62</v>
      </c>
      <c r="H22" s="60">
        <f t="shared" si="3"/>
        <v>411.88</v>
      </c>
      <c r="I22" s="48"/>
      <c r="J22" s="48"/>
    </row>
    <row r="23" spans="1:10" ht="52.8" x14ac:dyDescent="0.25">
      <c r="A23" s="54">
        <v>16</v>
      </c>
      <c r="B23" s="61" t="s">
        <v>12</v>
      </c>
      <c r="C23" s="61" t="s">
        <v>14</v>
      </c>
      <c r="D23" s="58">
        <f t="shared" si="1"/>
        <v>1709.0000000000002</v>
      </c>
      <c r="E23" s="74">
        <v>30</v>
      </c>
      <c r="F23" s="58">
        <v>512.70000000000005</v>
      </c>
      <c r="G23" s="59">
        <f>ROUND(F23*23.59%,2)</f>
        <v>120.95</v>
      </c>
      <c r="H23" s="60">
        <f t="shared" si="3"/>
        <v>633.65000000000009</v>
      </c>
      <c r="I23" s="48"/>
      <c r="J23" s="48"/>
    </row>
    <row r="24" spans="1:10" x14ac:dyDescent="0.25">
      <c r="A24" s="54">
        <v>17</v>
      </c>
      <c r="B24" s="61" t="s">
        <v>12</v>
      </c>
      <c r="C24" s="61" t="s">
        <v>15</v>
      </c>
      <c r="D24" s="58">
        <f t="shared" si="1"/>
        <v>869.26666666666665</v>
      </c>
      <c r="E24" s="74">
        <v>30</v>
      </c>
      <c r="F24" s="58">
        <v>260.77999999999997</v>
      </c>
      <c r="G24" s="59">
        <f>ROUND(F24*23.59%,2)-0.01</f>
        <v>61.510000000000005</v>
      </c>
      <c r="H24" s="60">
        <f t="shared" si="3"/>
        <v>322.28999999999996</v>
      </c>
      <c r="I24" s="48"/>
      <c r="J24" s="48"/>
    </row>
    <row r="25" spans="1:10" x14ac:dyDescent="0.25">
      <c r="A25" s="54">
        <v>18</v>
      </c>
      <c r="B25" s="61" t="s">
        <v>12</v>
      </c>
      <c r="C25" s="61" t="s">
        <v>15</v>
      </c>
      <c r="D25" s="58">
        <f t="shared" si="1"/>
        <v>1159</v>
      </c>
      <c r="E25" s="74">
        <v>30</v>
      </c>
      <c r="F25" s="58">
        <v>347.7</v>
      </c>
      <c r="G25" s="59">
        <f>ROUND(F25*23.59%,2)</f>
        <v>82.02</v>
      </c>
      <c r="H25" s="60">
        <f t="shared" si="3"/>
        <v>429.71999999999997</v>
      </c>
      <c r="I25" s="48"/>
      <c r="J25" s="48"/>
    </row>
    <row r="26" spans="1:10" x14ac:dyDescent="0.25">
      <c r="A26" s="54">
        <v>19</v>
      </c>
      <c r="B26" s="61" t="s">
        <v>12</v>
      </c>
      <c r="C26" s="61" t="s">
        <v>15</v>
      </c>
      <c r="D26" s="58">
        <f t="shared" si="1"/>
        <v>1159</v>
      </c>
      <c r="E26" s="74">
        <v>30</v>
      </c>
      <c r="F26" s="58">
        <v>347.7</v>
      </c>
      <c r="G26" s="59">
        <f>ROUND(F26*23.59%,2)</f>
        <v>82.02</v>
      </c>
      <c r="H26" s="60">
        <f t="shared" si="3"/>
        <v>429.71999999999997</v>
      </c>
      <c r="I26" s="48"/>
      <c r="J26" s="48"/>
    </row>
    <row r="27" spans="1:10" x14ac:dyDescent="0.25">
      <c r="A27" s="54">
        <v>20</v>
      </c>
      <c r="B27" s="61" t="s">
        <v>12</v>
      </c>
      <c r="C27" s="61" t="s">
        <v>15</v>
      </c>
      <c r="D27" s="58">
        <f t="shared" si="1"/>
        <v>1159</v>
      </c>
      <c r="E27" s="74">
        <v>30</v>
      </c>
      <c r="F27" s="58">
        <v>347.7</v>
      </c>
      <c r="G27" s="59">
        <f>ROUND(F27*23.59%,2)</f>
        <v>82.02</v>
      </c>
      <c r="H27" s="60">
        <f t="shared" si="3"/>
        <v>429.71999999999997</v>
      </c>
      <c r="I27" s="48"/>
      <c r="J27" s="48"/>
    </row>
    <row r="28" spans="1:10" x14ac:dyDescent="0.25">
      <c r="A28" s="54">
        <v>21</v>
      </c>
      <c r="B28" s="61" t="s">
        <v>12</v>
      </c>
      <c r="C28" s="61" t="s">
        <v>15</v>
      </c>
      <c r="D28" s="58">
        <f t="shared" si="1"/>
        <v>811.3</v>
      </c>
      <c r="E28" s="74">
        <v>30</v>
      </c>
      <c r="F28" s="58">
        <v>243.39</v>
      </c>
      <c r="G28" s="59">
        <f>ROUND(F28*23.59%,2)+0.01</f>
        <v>57.43</v>
      </c>
      <c r="H28" s="60">
        <f t="shared" si="3"/>
        <v>300.82</v>
      </c>
      <c r="I28" s="48"/>
      <c r="J28" s="48"/>
    </row>
    <row r="29" spans="1:10" x14ac:dyDescent="0.25">
      <c r="A29" s="54">
        <v>22</v>
      </c>
      <c r="B29" s="61" t="s">
        <v>12</v>
      </c>
      <c r="C29" s="61" t="s">
        <v>15</v>
      </c>
      <c r="D29" s="58">
        <f t="shared" si="1"/>
        <v>1159</v>
      </c>
      <c r="E29" s="74">
        <v>30</v>
      </c>
      <c r="F29" s="58">
        <v>347.7</v>
      </c>
      <c r="G29" s="59">
        <f>ROUND(F29*23.59%,2)</f>
        <v>82.02</v>
      </c>
      <c r="H29" s="60">
        <f t="shared" si="3"/>
        <v>429.71999999999997</v>
      </c>
      <c r="I29" s="48"/>
      <c r="J29" s="48"/>
    </row>
    <row r="30" spans="1:10" x14ac:dyDescent="0.25">
      <c r="A30" s="54">
        <v>23</v>
      </c>
      <c r="B30" s="61" t="s">
        <v>12</v>
      </c>
      <c r="C30" s="61" t="s">
        <v>15</v>
      </c>
      <c r="D30" s="58">
        <f t="shared" si="1"/>
        <v>1159</v>
      </c>
      <c r="E30" s="74">
        <v>30</v>
      </c>
      <c r="F30" s="58">
        <v>347.7</v>
      </c>
      <c r="G30" s="59">
        <f>ROUND(F30*23.59%,2)</f>
        <v>82.02</v>
      </c>
      <c r="H30" s="60">
        <f t="shared" si="3"/>
        <v>429.71999999999997</v>
      </c>
      <c r="I30" s="48"/>
      <c r="J30" s="48"/>
    </row>
    <row r="31" spans="1:10" x14ac:dyDescent="0.25">
      <c r="A31" s="54">
        <v>24</v>
      </c>
      <c r="B31" s="61" t="s">
        <v>12</v>
      </c>
      <c r="C31" s="61" t="s">
        <v>11</v>
      </c>
      <c r="D31" s="58">
        <f t="shared" si="1"/>
        <v>1025</v>
      </c>
      <c r="E31" s="74">
        <v>30</v>
      </c>
      <c r="F31" s="58">
        <v>307.5</v>
      </c>
      <c r="G31" s="59">
        <f>ROUND(F31*23.59%,2)+0.01</f>
        <v>72.550000000000011</v>
      </c>
      <c r="H31" s="60">
        <f t="shared" si="3"/>
        <v>380.05</v>
      </c>
      <c r="I31" s="48"/>
      <c r="J31" s="48"/>
    </row>
    <row r="32" spans="1:10" x14ac:dyDescent="0.25">
      <c r="A32" s="54">
        <v>25</v>
      </c>
      <c r="B32" s="61" t="s">
        <v>12</v>
      </c>
      <c r="C32" s="61" t="s">
        <v>17</v>
      </c>
      <c r="D32" s="58">
        <f t="shared" si="1"/>
        <v>1032.0000000000002</v>
      </c>
      <c r="E32" s="74">
        <v>30</v>
      </c>
      <c r="F32" s="58">
        <v>309.60000000000002</v>
      </c>
      <c r="G32" s="59">
        <f t="shared" ref="G32:G38" si="4">ROUND(F32*23.59%,2)</f>
        <v>73.03</v>
      </c>
      <c r="H32" s="60">
        <f t="shared" si="3"/>
        <v>382.63</v>
      </c>
      <c r="I32" s="48"/>
      <c r="J32" s="48"/>
    </row>
    <row r="33" spans="1:10" x14ac:dyDescent="0.25">
      <c r="A33" s="54">
        <v>26</v>
      </c>
      <c r="B33" s="61" t="s">
        <v>19</v>
      </c>
      <c r="C33" s="61" t="s">
        <v>20</v>
      </c>
      <c r="D33" s="58">
        <f t="shared" si="1"/>
        <v>1367.0000000000002</v>
      </c>
      <c r="E33" s="74">
        <v>30</v>
      </c>
      <c r="F33" s="58">
        <v>410.1</v>
      </c>
      <c r="G33" s="59">
        <f t="shared" si="4"/>
        <v>96.74</v>
      </c>
      <c r="H33" s="60">
        <f t="shared" si="3"/>
        <v>506.84000000000003</v>
      </c>
      <c r="I33" s="48"/>
      <c r="J33" s="48"/>
    </row>
    <row r="34" spans="1:10" x14ac:dyDescent="0.25">
      <c r="A34" s="54">
        <v>27</v>
      </c>
      <c r="B34" s="61" t="s">
        <v>19</v>
      </c>
      <c r="C34" s="61" t="s">
        <v>20</v>
      </c>
      <c r="D34" s="58">
        <f t="shared" si="1"/>
        <v>1637.0000000000002</v>
      </c>
      <c r="E34" s="74">
        <v>30</v>
      </c>
      <c r="F34" s="58">
        <v>491.1</v>
      </c>
      <c r="G34" s="59">
        <f t="shared" si="4"/>
        <v>115.85</v>
      </c>
      <c r="H34" s="60">
        <f t="shared" si="3"/>
        <v>606.95000000000005</v>
      </c>
      <c r="I34" s="48"/>
      <c r="J34" s="48"/>
    </row>
    <row r="35" spans="1:10" x14ac:dyDescent="0.25">
      <c r="A35" s="54">
        <v>28</v>
      </c>
      <c r="B35" s="61" t="s">
        <v>19</v>
      </c>
      <c r="C35" s="61" t="s">
        <v>20</v>
      </c>
      <c r="D35" s="58">
        <f t="shared" si="1"/>
        <v>1367.0000000000002</v>
      </c>
      <c r="E35" s="74">
        <v>30</v>
      </c>
      <c r="F35" s="58">
        <v>410.1</v>
      </c>
      <c r="G35" s="59">
        <f t="shared" si="4"/>
        <v>96.74</v>
      </c>
      <c r="H35" s="60">
        <f t="shared" si="3"/>
        <v>506.84000000000003</v>
      </c>
      <c r="I35" s="48"/>
      <c r="J35" s="48"/>
    </row>
    <row r="36" spans="1:10" x14ac:dyDescent="0.25">
      <c r="A36" s="54">
        <v>29</v>
      </c>
      <c r="B36" s="61" t="s">
        <v>19</v>
      </c>
      <c r="C36" s="61" t="s">
        <v>20</v>
      </c>
      <c r="D36" s="58">
        <f t="shared" si="1"/>
        <v>1367.0000000000002</v>
      </c>
      <c r="E36" s="74">
        <v>30</v>
      </c>
      <c r="F36" s="58">
        <v>410.1</v>
      </c>
      <c r="G36" s="59">
        <f t="shared" si="4"/>
        <v>96.74</v>
      </c>
      <c r="H36" s="60">
        <f t="shared" si="3"/>
        <v>506.84000000000003</v>
      </c>
      <c r="I36" s="48"/>
      <c r="J36" s="48"/>
    </row>
    <row r="37" spans="1:10" x14ac:dyDescent="0.25">
      <c r="A37" s="54">
        <v>30</v>
      </c>
      <c r="B37" s="61" t="s">
        <v>19</v>
      </c>
      <c r="C37" s="61" t="s">
        <v>20</v>
      </c>
      <c r="D37" s="58">
        <f t="shared" si="1"/>
        <v>1637.0000000000002</v>
      </c>
      <c r="E37" s="74">
        <v>30</v>
      </c>
      <c r="F37" s="58">
        <v>491.1</v>
      </c>
      <c r="G37" s="59">
        <f t="shared" si="4"/>
        <v>115.85</v>
      </c>
      <c r="H37" s="60">
        <f t="shared" si="3"/>
        <v>606.95000000000005</v>
      </c>
      <c r="I37" s="48"/>
      <c r="J37" s="48"/>
    </row>
    <row r="38" spans="1:10" x14ac:dyDescent="0.25">
      <c r="A38" s="54">
        <v>31</v>
      </c>
      <c r="B38" s="61" t="s">
        <v>19</v>
      </c>
      <c r="C38" s="61" t="s">
        <v>20</v>
      </c>
      <c r="D38" s="58">
        <f t="shared" si="1"/>
        <v>1637.0000000000002</v>
      </c>
      <c r="E38" s="74">
        <v>30</v>
      </c>
      <c r="F38" s="58">
        <v>491.1</v>
      </c>
      <c r="G38" s="59">
        <f t="shared" si="4"/>
        <v>115.85</v>
      </c>
      <c r="H38" s="60">
        <f t="shared" si="3"/>
        <v>606.95000000000005</v>
      </c>
      <c r="I38" s="48"/>
      <c r="J38" s="48"/>
    </row>
    <row r="39" spans="1:10" x14ac:dyDescent="0.25">
      <c r="F39" s="48"/>
      <c r="I39" s="48"/>
      <c r="J39" s="48"/>
    </row>
    <row r="40" spans="1:10" x14ac:dyDescent="0.25">
      <c r="F40" s="48"/>
      <c r="I40" s="48"/>
      <c r="J40" s="48"/>
    </row>
    <row r="41" spans="1:10" x14ac:dyDescent="0.25">
      <c r="F41" s="48"/>
      <c r="I41" s="48"/>
      <c r="J41" s="48"/>
    </row>
    <row r="42" spans="1:10" x14ac:dyDescent="0.25">
      <c r="F42" s="48"/>
      <c r="I42" s="48"/>
      <c r="J42" s="48"/>
    </row>
    <row r="43" spans="1:10" x14ac:dyDescent="0.25">
      <c r="F43" s="48"/>
      <c r="I43" s="48"/>
      <c r="J43" s="48"/>
    </row>
    <row r="44" spans="1:10" x14ac:dyDescent="0.25">
      <c r="F44" s="48"/>
      <c r="I44" s="48"/>
      <c r="J44" s="48"/>
    </row>
    <row r="45" spans="1:10" x14ac:dyDescent="0.25">
      <c r="F45" s="48"/>
      <c r="I45" s="48"/>
      <c r="J45" s="48"/>
    </row>
    <row r="46" spans="1:10" x14ac:dyDescent="0.25">
      <c r="F46" s="48"/>
      <c r="I46" s="48"/>
      <c r="J46" s="48"/>
    </row>
    <row r="47" spans="1:10" x14ac:dyDescent="0.25">
      <c r="F47" s="48"/>
      <c r="I47" s="48"/>
      <c r="J47" s="48"/>
    </row>
    <row r="48" spans="1:10" x14ac:dyDescent="0.25">
      <c r="F48" s="48"/>
      <c r="I48" s="48"/>
      <c r="J48" s="48"/>
    </row>
    <row r="49" spans="9:10" x14ac:dyDescent="0.25">
      <c r="I49" s="48"/>
      <c r="J49" s="48"/>
    </row>
    <row r="50" spans="9:10" x14ac:dyDescent="0.25">
      <c r="I50" s="48"/>
      <c r="J50" s="48"/>
    </row>
  </sheetData>
  <mergeCells count="2">
    <mergeCell ref="A4:H4"/>
    <mergeCell ref="A7:C7"/>
  </mergeCells>
  <pageMargins left="0.7" right="0.7" top="0.75" bottom="0.75" header="0.3" footer="0.3"/>
  <pageSetup paperSize="9" scale="70" fitToHeight="0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PMLP feb</vt:lpstr>
      <vt:lpstr>1.tabula</vt:lpstr>
      <vt:lpstr>2.tabula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12.pielikums anotācijai</dc:title>
  <dc:creator>Inga Ošiņa</dc:creator>
  <cp:lastModifiedBy>Inga Ošiņa</cp:lastModifiedBy>
  <cp:lastPrinted>2023-06-06T11:54:16Z</cp:lastPrinted>
  <dcterms:created xsi:type="dcterms:W3CDTF">2021-10-12T08:46:52Z</dcterms:created>
  <dcterms:modified xsi:type="dcterms:W3CDTF">2023-06-20T11:36:30Z</dcterms:modified>
</cp:coreProperties>
</file>