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 l="1"/>
  <c r="H10" i="1"/>
  <c r="G10" i="1"/>
  <c r="F10" i="1"/>
  <c r="E10" i="1" l="1"/>
  <c r="C15" i="1" l="1"/>
  <c r="D15" i="1"/>
  <c r="G15" i="1"/>
  <c r="H15" i="1"/>
  <c r="I15" i="1"/>
  <c r="D14" i="1"/>
  <c r="F14" i="1"/>
  <c r="G14" i="1"/>
  <c r="H14" i="1"/>
  <c r="I14" i="1"/>
  <c r="C14" i="1"/>
  <c r="D8" i="1" l="1"/>
  <c r="D7" i="1" s="1"/>
  <c r="F8" i="1"/>
  <c r="F7" i="1" s="1"/>
  <c r="G8" i="1"/>
  <c r="G7" i="1" s="1"/>
  <c r="H8" i="1"/>
  <c r="H7" i="1" s="1"/>
  <c r="I8" i="1"/>
  <c r="I7" i="1" s="1"/>
  <c r="C8" i="1"/>
  <c r="C7" i="1" s="1"/>
  <c r="E4" i="1"/>
  <c r="F4" i="1"/>
  <c r="G4" i="1"/>
  <c r="H4" i="1"/>
  <c r="I4" i="1"/>
  <c r="C4" i="1"/>
  <c r="F12" i="1" l="1"/>
  <c r="G12" i="1"/>
  <c r="C12" i="1"/>
  <c r="I12" i="1"/>
  <c r="H12" i="1"/>
  <c r="E11" i="1"/>
  <c r="E15" i="1" s="1"/>
  <c r="E9" i="1" l="1"/>
  <c r="E8" i="1" l="1"/>
  <c r="E7" i="1" s="1"/>
  <c r="E12" i="1" s="1"/>
  <c r="E14" i="1"/>
  <c r="D6" i="1"/>
  <c r="D5" i="1"/>
  <c r="D4" i="1" l="1"/>
  <c r="D12" i="1" s="1"/>
</calcChain>
</file>

<file path=xl/sharedStrings.xml><?xml version="1.0" encoding="utf-8"?>
<sst xmlns="http://schemas.openxmlformats.org/spreadsheetml/2006/main" count="33" uniqueCount="30">
  <si>
    <t>3.pielikums Ministru kabineta rīkojuma projekta “Grozījumi Ministru kabineta 
2011.gada 27.jūlija rīkojumā Nr.347 “Par informācijas 
sistēmas darbības koncepcijas aprakstu “Pasu sistēmas 
un Vienotās migrācijas informācijas sistēmas attīstības
elektronisko identifikācijas karšu un elektronisko 
uzturēšanās atļauju (karšu) izsniegšanai”””
sākotnējās ietekmes novērtējumam ziņojumam (anotācijai)</t>
  </si>
  <si>
    <t>Ieņēmumi kopā</t>
  </si>
  <si>
    <t>Nodeva par pasu izsniegšanu</t>
  </si>
  <si>
    <t>Nodeva par personas apliecību izsniegšanu</t>
  </si>
  <si>
    <t>Izdevumi kopā</t>
  </si>
  <si>
    <t>Izdevumi Iekšlietu ministrijas budžeta  apakšprogrammā 02.03.00 “Vienotās sakaru un informācijas sistēmas uzturēšana un vadība”</t>
  </si>
  <si>
    <t xml:space="preserve">Izmaiņas </t>
  </si>
  <si>
    <t>2023. gada plāns ar izmaiņām</t>
  </si>
  <si>
    <t xml:space="preserve">2024. gada plāns </t>
  </si>
  <si>
    <t xml:space="preserve">2025. gada plāns </t>
  </si>
  <si>
    <t xml:space="preserve">2026. gada plāns </t>
  </si>
  <si>
    <t xml:space="preserve">2027. gada plāns </t>
  </si>
  <si>
    <t>2023. gada apstiprinātais plāns*</t>
  </si>
  <si>
    <t>Finansiālā ietekme</t>
  </si>
  <si>
    <t>Ilgtermiņa saistību pasākuma "Eiropas Savienības prasībām atbilstošu pasu, elektronisko identifikācijas karšu un uzturēšanās atļauju izsniegšana" izdevumi kopā</t>
  </si>
  <si>
    <t xml:space="preserve"> Izdevumi Iekšlietu ministrijas budžeta apakšprogrammai 11.01.00 „Pilsonības un migrācijas lietu pārvalde” </t>
  </si>
  <si>
    <t>Ieņēmumu un izdevumu kopasaviklums</t>
  </si>
  <si>
    <t>1.</t>
  </si>
  <si>
    <t>2.</t>
  </si>
  <si>
    <t>1.1.</t>
  </si>
  <si>
    <t>1.2.</t>
  </si>
  <si>
    <t xml:space="preserve"> 2.1.</t>
  </si>
  <si>
    <t>2.1.1.</t>
  </si>
  <si>
    <t>2.1.2.</t>
  </si>
  <si>
    <t>2.2.</t>
  </si>
  <si>
    <t>3. (1.-2.)</t>
  </si>
  <si>
    <t>* apstiprināts ar  MK 27.07.2011. rīkojumu Nr. 347</t>
  </si>
  <si>
    <t>Kopā izdevumi, sadalījumā pa budžeta apakšprogrammām</t>
  </si>
  <si>
    <t>2.1.2.+2.2.</t>
  </si>
  <si>
    <t xml:space="preserve"> Izdevumi Iekšlietu ministrijas budžeta apakšprogrammai 11.01.00 „Pilsonības un migrācijas lietu pārvalde” atlīdzībai ( izdevumi pamatdarbībai (atlīdzībai))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</si>
</sst>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1"/>
      <color rgb="FF006100"/>
      <name val="Calibri"/>
      <family val="2"/>
      <charset val="186"/>
      <scheme val="minor"/>
    </font>
    <font>
      <sz val="8"/>
      <color theme="1"/>
      <name val="Times New Roman"/>
      <family val="1"/>
      <charset val="186"/>
    </font>
    <font>
      <b/>
      <sz val="14"/>
      <color theme="1"/>
      <name val="Times New Roman"/>
      <family val="1"/>
      <charset val="186"/>
    </font>
    <font>
      <sz val="14"/>
      <color theme="1"/>
      <name val="Times New Roman"/>
      <family val="1"/>
      <charset val="186"/>
    </font>
    <font>
      <b/>
      <sz val="12"/>
      <color theme="1"/>
      <name val="Times New Roman"/>
      <family val="1"/>
      <charset val="186"/>
    </font>
    <font>
      <sz val="12"/>
      <color theme="1"/>
      <name val="Times New Roman"/>
      <family val="1"/>
      <charset val="186"/>
    </font>
    <font>
      <b/>
      <sz val="12"/>
      <name val="Times New Roman"/>
      <family val="1"/>
      <charset val="186"/>
    </font>
    <font>
      <b/>
      <sz val="9"/>
      <color theme="1"/>
      <name val="Times New Roman"/>
      <family val="1"/>
      <charset val="186"/>
    </font>
    <font>
      <sz val="11"/>
      <color theme="1"/>
      <name val="Times New Roman"/>
      <family val="1"/>
      <charset val="186"/>
    </font>
    <font>
      <b/>
      <sz val="11"/>
      <color theme="1"/>
      <name val="Times New Roman"/>
      <family val="1"/>
      <charset val="186"/>
    </font>
    <font>
      <sz val="12"/>
      <name val="Times New Roman"/>
      <family val="1"/>
      <charset val="186"/>
    </font>
    <font>
      <sz val="9"/>
      <color theme="1"/>
      <name val="Times New Roman"/>
      <family val="1"/>
      <charset val="186"/>
    </font>
  </fonts>
  <fills count="7">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00"/>
        <bgColor indexed="64"/>
      </patternFill>
    </fill>
  </fills>
  <borders count="5">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right/>
      <top style="thin">
        <color theme="0" tint="-0.24994659260841701"/>
      </top>
      <bottom/>
      <diagonal/>
    </border>
  </borders>
  <cellStyleXfs count="2">
    <xf numFmtId="0" fontId="0" fillId="0" borderId="0"/>
    <xf numFmtId="0" fontId="1" fillId="2" borderId="0" applyNumberFormat="0" applyBorder="0" applyAlignment="0" applyProtection="0"/>
  </cellStyleXfs>
  <cellXfs count="38">
    <xf numFmtId="0" fontId="0" fillId="0" borderId="0" xfId="0"/>
    <xf numFmtId="0" fontId="3" fillId="0" borderId="0" xfId="0" applyFont="1"/>
    <xf numFmtId="3" fontId="0" fillId="0" borderId="0" xfId="0" applyNumberFormat="1"/>
    <xf numFmtId="0" fontId="5" fillId="4" borderId="1" xfId="0" applyFont="1" applyFill="1" applyBorder="1" applyAlignment="1">
      <alignment horizontal="left" vertical="top" wrapText="1"/>
    </xf>
    <xf numFmtId="3" fontId="5" fillId="4"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0" fontId="4" fillId="0" borderId="1" xfId="0" applyFont="1" applyBorder="1"/>
    <xf numFmtId="0" fontId="5" fillId="0" borderId="1" xfId="0" applyFont="1" applyBorder="1" applyAlignment="1">
      <alignment horizontal="center" vertical="center" wrapText="1"/>
    </xf>
    <xf numFmtId="0" fontId="8" fillId="3" borderId="1" xfId="0" applyFont="1" applyFill="1" applyBorder="1" applyAlignment="1">
      <alignment horizontal="left" vertical="center" wrapText="1"/>
    </xf>
    <xf numFmtId="0" fontId="9" fillId="0" borderId="1" xfId="0" applyFont="1" applyBorder="1"/>
    <xf numFmtId="0" fontId="9" fillId="0" borderId="1" xfId="0" applyFont="1" applyBorder="1" applyAlignment="1">
      <alignment horizontal="right" vertical="center"/>
    </xf>
    <xf numFmtId="3" fontId="6" fillId="0" borderId="1" xfId="0" applyNumberFormat="1" applyFont="1" applyBorder="1" applyAlignment="1">
      <alignment horizontal="center" vertical="center"/>
    </xf>
    <xf numFmtId="3" fontId="6" fillId="0" borderId="1" xfId="0" applyNumberFormat="1" applyFont="1" applyBorder="1" applyAlignment="1">
      <alignment horizontal="right" vertical="center"/>
    </xf>
    <xf numFmtId="3" fontId="11" fillId="0" borderId="1" xfId="0" applyNumberFormat="1" applyFont="1" applyBorder="1" applyAlignment="1">
      <alignment horizontal="right" vertical="center"/>
    </xf>
    <xf numFmtId="0" fontId="8" fillId="0" borderId="1" xfId="0" applyFont="1" applyBorder="1" applyAlignment="1">
      <alignment horizontal="left" vertical="center" wrapText="1"/>
    </xf>
    <xf numFmtId="3" fontId="11" fillId="0" borderId="1" xfId="0" applyNumberFormat="1" applyFont="1" applyBorder="1" applyAlignment="1">
      <alignment horizontal="center" vertical="center"/>
    </xf>
    <xf numFmtId="0" fontId="12" fillId="0" borderId="1" xfId="0" applyFont="1" applyBorder="1" applyAlignment="1">
      <alignment horizontal="right" vertical="center" wrapText="1"/>
    </xf>
    <xf numFmtId="16"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4" borderId="1" xfId="0" applyFont="1" applyFill="1" applyBorder="1" applyAlignment="1">
      <alignment horizontal="center" vertical="center"/>
    </xf>
    <xf numFmtId="0" fontId="5" fillId="4" borderId="1" xfId="0" applyFont="1" applyFill="1" applyBorder="1" applyAlignment="1">
      <alignment horizontal="left" vertical="center"/>
    </xf>
    <xf numFmtId="0" fontId="10" fillId="5" borderId="3" xfId="0" applyFont="1" applyFill="1" applyBorder="1" applyAlignment="1">
      <alignment horizontal="center" vertical="center"/>
    </xf>
    <xf numFmtId="0" fontId="5" fillId="5" borderId="3" xfId="0" applyFont="1" applyFill="1" applyBorder="1" applyAlignment="1">
      <alignment horizontal="left" vertical="center" wrapText="1"/>
    </xf>
    <xf numFmtId="3" fontId="5" fillId="5" borderId="3" xfId="0" applyNumberFormat="1" applyFont="1" applyFill="1" applyBorder="1" applyAlignment="1">
      <alignment horizontal="center" vertical="center"/>
    </xf>
    <xf numFmtId="0" fontId="10" fillId="3" borderId="2" xfId="0" applyFont="1" applyFill="1" applyBorder="1" applyAlignment="1">
      <alignment horizontal="center" vertical="center"/>
    </xf>
    <xf numFmtId="0" fontId="8" fillId="3" borderId="2" xfId="0" applyFont="1" applyFill="1" applyBorder="1" applyAlignment="1">
      <alignment horizontal="left" vertical="center" wrapText="1"/>
    </xf>
    <xf numFmtId="3" fontId="5" fillId="3" borderId="2" xfId="0" applyNumberFormat="1" applyFont="1" applyFill="1" applyBorder="1" applyAlignment="1">
      <alignment horizontal="center" vertical="center"/>
    </xf>
    <xf numFmtId="0" fontId="9" fillId="3" borderId="2" xfId="0" applyFont="1" applyFill="1" applyBorder="1" applyAlignment="1">
      <alignment horizontal="center" vertical="center"/>
    </xf>
    <xf numFmtId="0" fontId="12" fillId="0" borderId="2" xfId="0" applyFont="1" applyBorder="1" applyAlignment="1">
      <alignment horizontal="right" vertical="center" wrapText="1"/>
    </xf>
    <xf numFmtId="3" fontId="6" fillId="3" borderId="2" xfId="0" applyNumberFormat="1" applyFont="1" applyFill="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3" fontId="7" fillId="6" borderId="1" xfId="1" applyNumberFormat="1" applyFont="1" applyFill="1" applyBorder="1" applyAlignment="1">
      <alignment horizontal="center" vertical="center"/>
    </xf>
    <xf numFmtId="3" fontId="11" fillId="6" borderId="1" xfId="1" applyNumberFormat="1" applyFont="1" applyFill="1" applyBorder="1" applyAlignment="1">
      <alignment horizontal="center" vertical="center"/>
    </xf>
    <xf numFmtId="3" fontId="6" fillId="6" borderId="1" xfId="0" applyNumberFormat="1" applyFont="1" applyFill="1" applyBorder="1" applyAlignment="1">
      <alignment horizontal="center" vertical="center"/>
    </xf>
    <xf numFmtId="0" fontId="2" fillId="0" borderId="0" xfId="0" applyFont="1" applyBorder="1" applyAlignment="1">
      <alignment horizontal="right" vertical="top" wrapText="1"/>
    </xf>
    <xf numFmtId="0" fontId="10" fillId="0" borderId="0" xfId="0" applyFont="1" applyBorder="1" applyAlignment="1">
      <alignment horizontal="center" vertical="center"/>
    </xf>
    <xf numFmtId="0" fontId="9" fillId="0" borderId="4" xfId="0" applyFont="1" applyFill="1" applyBorder="1" applyAlignment="1">
      <alignment horizontal="left"/>
    </xf>
  </cellXfs>
  <cellStyles count="2">
    <cellStyle name="Good"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tabSelected="1" topLeftCell="A2" workbookViewId="0">
      <selection activeCell="J14" sqref="J14"/>
    </sheetView>
  </sheetViews>
  <sheetFormatPr defaultRowHeight="15" x14ac:dyDescent="0.25"/>
  <cols>
    <col min="1" max="1" width="11.5703125" customWidth="1"/>
    <col min="2" max="2" width="40.42578125" customWidth="1"/>
    <col min="3" max="3" width="14.85546875" customWidth="1"/>
    <col min="4" max="6" width="14.7109375" customWidth="1"/>
    <col min="7" max="7" width="14.5703125" customWidth="1"/>
    <col min="8" max="8" width="12.85546875" customWidth="1"/>
    <col min="9" max="9" width="12.28515625" customWidth="1"/>
    <col min="11" max="11" width="9.85546875" bestFit="1" customWidth="1"/>
  </cols>
  <sheetData>
    <row r="1" spans="1:11" ht="87.75" customHeight="1" x14ac:dyDescent="0.3">
      <c r="C1" s="1"/>
      <c r="D1" s="1"/>
      <c r="E1" s="1"/>
      <c r="F1" s="35" t="s">
        <v>0</v>
      </c>
      <c r="G1" s="35"/>
      <c r="H1" s="35"/>
      <c r="I1" s="35"/>
    </row>
    <row r="2" spans="1:11" ht="24.75" customHeight="1" x14ac:dyDescent="0.25">
      <c r="B2" s="36" t="s">
        <v>16</v>
      </c>
      <c r="C2" s="36"/>
      <c r="D2" s="36"/>
      <c r="E2" s="36"/>
      <c r="F2" s="36"/>
      <c r="G2" s="36"/>
      <c r="H2" s="36"/>
      <c r="I2" s="36"/>
    </row>
    <row r="3" spans="1:11" ht="54" customHeight="1" x14ac:dyDescent="0.3">
      <c r="A3" s="9"/>
      <c r="B3" s="6"/>
      <c r="C3" s="7" t="s">
        <v>12</v>
      </c>
      <c r="D3" s="7" t="s">
        <v>6</v>
      </c>
      <c r="E3" s="7" t="s">
        <v>7</v>
      </c>
      <c r="F3" s="7" t="s">
        <v>8</v>
      </c>
      <c r="G3" s="7" t="s">
        <v>9</v>
      </c>
      <c r="H3" s="7" t="s">
        <v>10</v>
      </c>
      <c r="I3" s="7" t="s">
        <v>11</v>
      </c>
    </row>
    <row r="4" spans="1:11" ht="19.5" customHeight="1" x14ac:dyDescent="0.25">
      <c r="A4" s="19" t="s">
        <v>17</v>
      </c>
      <c r="B4" s="20" t="s">
        <v>1</v>
      </c>
      <c r="C4" s="32">
        <f>C5+C6</f>
        <v>8666241</v>
      </c>
      <c r="D4" s="32">
        <f t="shared" ref="D4:I4" si="0">D5+D6</f>
        <v>6710012</v>
      </c>
      <c r="E4" s="32">
        <f t="shared" si="0"/>
        <v>15376253</v>
      </c>
      <c r="F4" s="32">
        <f t="shared" si="0"/>
        <v>11114344</v>
      </c>
      <c r="G4" s="32">
        <f t="shared" si="0"/>
        <v>6195518</v>
      </c>
      <c r="H4" s="32">
        <f t="shared" si="0"/>
        <v>5377918</v>
      </c>
      <c r="I4" s="32">
        <f t="shared" si="0"/>
        <v>4214128</v>
      </c>
    </row>
    <row r="5" spans="1:11" ht="24.75" customHeight="1" x14ac:dyDescent="0.25">
      <c r="A5" s="30" t="s">
        <v>19</v>
      </c>
      <c r="B5" s="31" t="s">
        <v>2</v>
      </c>
      <c r="C5" s="33">
        <v>5000506</v>
      </c>
      <c r="D5" s="33">
        <f>E5-C5</f>
        <v>3793574</v>
      </c>
      <c r="E5" s="33">
        <v>8794080</v>
      </c>
      <c r="F5" s="34">
        <v>6088527</v>
      </c>
      <c r="G5" s="34">
        <v>4892773</v>
      </c>
      <c r="H5" s="34">
        <v>4328397</v>
      </c>
      <c r="I5" s="34">
        <v>2409394</v>
      </c>
    </row>
    <row r="6" spans="1:11" ht="24.75" customHeight="1" x14ac:dyDescent="0.25">
      <c r="A6" s="30" t="s">
        <v>20</v>
      </c>
      <c r="B6" s="31" t="s">
        <v>3</v>
      </c>
      <c r="C6" s="33">
        <v>3665735</v>
      </c>
      <c r="D6" s="33">
        <f>E6-C6</f>
        <v>2916438</v>
      </c>
      <c r="E6" s="33">
        <v>6582173</v>
      </c>
      <c r="F6" s="34">
        <v>5025817</v>
      </c>
      <c r="G6" s="34">
        <v>1302745</v>
      </c>
      <c r="H6" s="34">
        <v>1049521</v>
      </c>
      <c r="I6" s="34">
        <v>1804734</v>
      </c>
    </row>
    <row r="7" spans="1:11" ht="19.5" customHeight="1" x14ac:dyDescent="0.25">
      <c r="A7" s="19" t="s">
        <v>18</v>
      </c>
      <c r="B7" s="3" t="s">
        <v>4</v>
      </c>
      <c r="C7" s="4">
        <f>C8+C11</f>
        <v>6314929</v>
      </c>
      <c r="D7" s="4">
        <f t="shared" ref="D7:I7" si="1">D8+D11</f>
        <v>6661537</v>
      </c>
      <c r="E7" s="4">
        <f t="shared" si="1"/>
        <v>12976466</v>
      </c>
      <c r="F7" s="4">
        <f t="shared" si="1"/>
        <v>11038092</v>
      </c>
      <c r="G7" s="4">
        <f t="shared" si="1"/>
        <v>7588858</v>
      </c>
      <c r="H7" s="4">
        <f t="shared" si="1"/>
        <v>6710023</v>
      </c>
      <c r="I7" s="4">
        <f t="shared" si="1"/>
        <v>2261715</v>
      </c>
    </row>
    <row r="8" spans="1:11" ht="55.5" customHeight="1" x14ac:dyDescent="0.25">
      <c r="A8" s="17" t="s">
        <v>21</v>
      </c>
      <c r="B8" s="8" t="s">
        <v>14</v>
      </c>
      <c r="C8" s="5">
        <f>C9+C10</f>
        <v>6314929</v>
      </c>
      <c r="D8" s="5">
        <f t="shared" ref="D8:I8" si="2">D9+D10</f>
        <v>5743857</v>
      </c>
      <c r="E8" s="5">
        <f t="shared" si="2"/>
        <v>12058786</v>
      </c>
      <c r="F8" s="5">
        <f t="shared" si="2"/>
        <v>10120412</v>
      </c>
      <c r="G8" s="5">
        <f t="shared" si="2"/>
        <v>7588858</v>
      </c>
      <c r="H8" s="5">
        <f t="shared" si="2"/>
        <v>6710023</v>
      </c>
      <c r="I8" s="5">
        <f t="shared" si="2"/>
        <v>2261715</v>
      </c>
      <c r="K8" s="2"/>
    </row>
    <row r="9" spans="1:11" ht="37.5" customHeight="1" x14ac:dyDescent="0.25">
      <c r="A9" s="10" t="s">
        <v>22</v>
      </c>
      <c r="B9" s="16" t="s">
        <v>5</v>
      </c>
      <c r="C9" s="12">
        <v>188951</v>
      </c>
      <c r="D9" s="12">
        <v>102135</v>
      </c>
      <c r="E9" s="12">
        <f>D9+C9</f>
        <v>291086</v>
      </c>
      <c r="F9" s="13">
        <v>236548</v>
      </c>
      <c r="G9" s="13">
        <v>236548</v>
      </c>
      <c r="H9" s="13">
        <v>151848</v>
      </c>
      <c r="I9" s="13">
        <v>151848</v>
      </c>
    </row>
    <row r="10" spans="1:11" ht="31.5" customHeight="1" x14ac:dyDescent="0.25">
      <c r="A10" s="10" t="s">
        <v>23</v>
      </c>
      <c r="B10" s="16" t="s">
        <v>15</v>
      </c>
      <c r="C10" s="12">
        <v>6125978</v>
      </c>
      <c r="D10" s="12">
        <v>5641722</v>
      </c>
      <c r="E10" s="12">
        <f>D10+C10</f>
        <v>11767700</v>
      </c>
      <c r="F10" s="13">
        <f>6163498+3720366</f>
        <v>9883864</v>
      </c>
      <c r="G10" s="13">
        <f>3631944+3720366</f>
        <v>7352310</v>
      </c>
      <c r="H10" s="13">
        <f>2837809+3720366</f>
        <v>6558175</v>
      </c>
      <c r="I10" s="13">
        <v>2109867</v>
      </c>
    </row>
    <row r="11" spans="1:11" ht="55.5" customHeight="1" x14ac:dyDescent="0.25">
      <c r="A11" s="18" t="s">
        <v>24</v>
      </c>
      <c r="B11" s="14" t="s">
        <v>29</v>
      </c>
      <c r="C11" s="11"/>
      <c r="D11" s="11">
        <v>917680</v>
      </c>
      <c r="E11" s="11">
        <f t="shared" ref="E11" si="3">D11+C11</f>
        <v>917680</v>
      </c>
      <c r="F11" s="15">
        <v>917680</v>
      </c>
      <c r="G11" s="15"/>
      <c r="H11" s="15"/>
      <c r="I11" s="15"/>
    </row>
    <row r="12" spans="1:11" ht="21.75" customHeight="1" x14ac:dyDescent="0.25">
      <c r="A12" s="21" t="s">
        <v>25</v>
      </c>
      <c r="B12" s="22" t="s">
        <v>13</v>
      </c>
      <c r="C12" s="23">
        <f>C4-C7</f>
        <v>2351312</v>
      </c>
      <c r="D12" s="23">
        <f>D4-D7</f>
        <v>48475</v>
      </c>
      <c r="E12" s="23">
        <f>E4-E7</f>
        <v>2399787</v>
      </c>
      <c r="F12" s="23">
        <f t="shared" ref="F12:I12" si="4">F4-F7</f>
        <v>76252</v>
      </c>
      <c r="G12" s="23">
        <f t="shared" si="4"/>
        <v>-1393340</v>
      </c>
      <c r="H12" s="23">
        <f t="shared" si="4"/>
        <v>-1332105</v>
      </c>
      <c r="I12" s="23">
        <f t="shared" si="4"/>
        <v>1952413</v>
      </c>
    </row>
    <row r="13" spans="1:11" ht="27.75" customHeight="1" x14ac:dyDescent="0.25">
      <c r="A13" s="24"/>
      <c r="B13" s="25" t="s">
        <v>27</v>
      </c>
      <c r="C13" s="26"/>
      <c r="D13" s="26"/>
      <c r="E13" s="26"/>
      <c r="F13" s="26"/>
      <c r="G13" s="26"/>
      <c r="H13" s="26"/>
      <c r="I13" s="26"/>
    </row>
    <row r="14" spans="1:11" ht="37.5" customHeight="1" x14ac:dyDescent="0.25">
      <c r="A14" s="27" t="s">
        <v>22</v>
      </c>
      <c r="B14" s="28" t="s">
        <v>5</v>
      </c>
      <c r="C14" s="29">
        <f>C9</f>
        <v>188951</v>
      </c>
      <c r="D14" s="29">
        <f t="shared" ref="D14:I14" si="5">D9</f>
        <v>102135</v>
      </c>
      <c r="E14" s="29">
        <f t="shared" si="5"/>
        <v>291086</v>
      </c>
      <c r="F14" s="29">
        <f t="shared" si="5"/>
        <v>236548</v>
      </c>
      <c r="G14" s="29">
        <f t="shared" si="5"/>
        <v>236548</v>
      </c>
      <c r="H14" s="29">
        <f t="shared" si="5"/>
        <v>151848</v>
      </c>
      <c r="I14" s="29">
        <f t="shared" si="5"/>
        <v>151848</v>
      </c>
    </row>
    <row r="15" spans="1:11" ht="31.5" customHeight="1" x14ac:dyDescent="0.25">
      <c r="A15" s="27" t="s">
        <v>28</v>
      </c>
      <c r="B15" s="28" t="s">
        <v>15</v>
      </c>
      <c r="C15" s="29">
        <f>C10+C11</f>
        <v>6125978</v>
      </c>
      <c r="D15" s="29">
        <f t="shared" ref="D15:I15" si="6">D10+D11</f>
        <v>6559402</v>
      </c>
      <c r="E15" s="29">
        <f t="shared" si="6"/>
        <v>12685380</v>
      </c>
      <c r="F15" s="29">
        <f>F10+F11</f>
        <v>10801544</v>
      </c>
      <c r="G15" s="29">
        <f t="shared" si="6"/>
        <v>7352310</v>
      </c>
      <c r="H15" s="29">
        <f t="shared" si="6"/>
        <v>6558175</v>
      </c>
      <c r="I15" s="29">
        <f t="shared" si="6"/>
        <v>2109867</v>
      </c>
    </row>
    <row r="16" spans="1:11" x14ac:dyDescent="0.25">
      <c r="A16" s="37" t="s">
        <v>26</v>
      </c>
      <c r="B16" s="37"/>
      <c r="C16" s="37"/>
      <c r="D16" s="2"/>
      <c r="E16" s="2"/>
      <c r="F16" s="2"/>
      <c r="G16" s="2"/>
      <c r="H16" s="2"/>
      <c r="I16" s="2"/>
    </row>
    <row r="17" spans="4:9" x14ac:dyDescent="0.25">
      <c r="D17" s="2"/>
      <c r="E17" s="2"/>
      <c r="F17" s="2"/>
      <c r="G17" s="2"/>
      <c r="H17" s="2"/>
      <c r="I17" s="2"/>
    </row>
  </sheetData>
  <mergeCells count="3">
    <mergeCell ref="F1:I1"/>
    <mergeCell ref="B2:I2"/>
    <mergeCell ref="A16:C16"/>
  </mergeCells>
  <pageMargins left="0.42" right="0.5" top="0.74803149606299213" bottom="0.49" header="0.31496062992125984" footer="0.31496062992125984"/>
  <pageSetup paperSize="9" scale="91"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2022-08-15T11:34:34Z</dcterms:modified>
</cp:coreProperties>
</file>