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esem\Desktop\FPRIS_MK\Mak.pak\PMLP mak.pak_2023\1.0_labojam\Precizēti pielikumi\"/>
    </mc:Choice>
  </mc:AlternateContent>
  <bookViews>
    <workbookView xWindow="0" yWindow="0" windowWidth="23310" windowHeight="9990"/>
  </bookViews>
  <sheets>
    <sheet name="4.piel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1" i="1" l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10" i="1"/>
  <c r="O14" i="1" l="1"/>
  <c r="O19" i="1"/>
  <c r="O26" i="1"/>
  <c r="O28" i="1"/>
  <c r="O38" i="1"/>
  <c r="O49" i="1"/>
  <c r="O50" i="1"/>
  <c r="O51" i="1"/>
  <c r="O52" i="1"/>
  <c r="O55" i="1"/>
  <c r="O56" i="1"/>
  <c r="V36" i="1" l="1"/>
  <c r="V15" i="1" l="1"/>
  <c r="V58" i="1" l="1"/>
  <c r="K58" i="1"/>
  <c r="G58" i="1" s="1"/>
  <c r="J58" i="1"/>
  <c r="V57" i="1"/>
  <c r="W57" i="1" s="1"/>
  <c r="Q57" i="1" s="1"/>
  <c r="V56" i="1"/>
  <c r="K56" i="1"/>
  <c r="G56" i="1" s="1"/>
  <c r="J56" i="1"/>
  <c r="T56" i="1" s="1"/>
  <c r="F56" i="1"/>
  <c r="V55" i="1"/>
  <c r="K55" i="1"/>
  <c r="G55" i="1" s="1"/>
  <c r="J55" i="1"/>
  <c r="T55" i="1" s="1"/>
  <c r="F55" i="1"/>
  <c r="V54" i="1"/>
  <c r="K54" i="1"/>
  <c r="G54" i="1" s="1"/>
  <c r="J54" i="1"/>
  <c r="T54" i="1" s="1"/>
  <c r="F54" i="1"/>
  <c r="V53" i="1"/>
  <c r="W53" i="1" s="1"/>
  <c r="Q53" i="1" s="1"/>
  <c r="V52" i="1"/>
  <c r="K52" i="1"/>
  <c r="G52" i="1" s="1"/>
  <c r="J52" i="1"/>
  <c r="T52" i="1" s="1"/>
  <c r="F52" i="1"/>
  <c r="V51" i="1"/>
  <c r="K51" i="1"/>
  <c r="G51" i="1" s="1"/>
  <c r="J51" i="1"/>
  <c r="T51" i="1" s="1"/>
  <c r="F51" i="1"/>
  <c r="V50" i="1"/>
  <c r="K50" i="1"/>
  <c r="G50" i="1" s="1"/>
  <c r="J50" i="1"/>
  <c r="T50" i="1" s="1"/>
  <c r="F50" i="1"/>
  <c r="V49" i="1"/>
  <c r="K49" i="1"/>
  <c r="G49" i="1" s="1"/>
  <c r="J49" i="1"/>
  <c r="T49" i="1" s="1"/>
  <c r="F49" i="1"/>
  <c r="V48" i="1"/>
  <c r="K48" i="1"/>
  <c r="G48" i="1" s="1"/>
  <c r="J48" i="1"/>
  <c r="F48" i="1"/>
  <c r="V47" i="1"/>
  <c r="K47" i="1"/>
  <c r="G47" i="1" s="1"/>
  <c r="J47" i="1"/>
  <c r="F47" i="1"/>
  <c r="V46" i="1"/>
  <c r="K46" i="1"/>
  <c r="G46" i="1" s="1"/>
  <c r="J46" i="1"/>
  <c r="F46" i="1"/>
  <c r="V45" i="1"/>
  <c r="K45" i="1"/>
  <c r="G45" i="1" s="1"/>
  <c r="J45" i="1"/>
  <c r="F45" i="1"/>
  <c r="V44" i="1"/>
  <c r="K44" i="1"/>
  <c r="G44" i="1" s="1"/>
  <c r="J44" i="1"/>
  <c r="F44" i="1"/>
  <c r="V43" i="1"/>
  <c r="K43" i="1"/>
  <c r="G43" i="1" s="1"/>
  <c r="J43" i="1"/>
  <c r="F43" i="1"/>
  <c r="V42" i="1"/>
  <c r="W42" i="1" s="1"/>
  <c r="Q42" i="1" s="1"/>
  <c r="V41" i="1"/>
  <c r="K41" i="1"/>
  <c r="G41" i="1" s="1"/>
  <c r="J41" i="1"/>
  <c r="F41" i="1"/>
  <c r="V40" i="1"/>
  <c r="K40" i="1"/>
  <c r="G40" i="1" s="1"/>
  <c r="J40" i="1"/>
  <c r="F40" i="1"/>
  <c r="V39" i="1"/>
  <c r="K39" i="1"/>
  <c r="G39" i="1" s="1"/>
  <c r="J39" i="1"/>
  <c r="F39" i="1"/>
  <c r="V38" i="1"/>
  <c r="K38" i="1"/>
  <c r="G38" i="1" s="1"/>
  <c r="J38" i="1"/>
  <c r="F38" i="1"/>
  <c r="K37" i="1"/>
  <c r="J37" i="1"/>
  <c r="F37" i="1"/>
  <c r="K36" i="1"/>
  <c r="G36" i="1" s="1"/>
  <c r="J36" i="1"/>
  <c r="F36" i="1"/>
  <c r="K35" i="1"/>
  <c r="J35" i="1"/>
  <c r="F35" i="1"/>
  <c r="V34" i="1"/>
  <c r="K34" i="1"/>
  <c r="G34" i="1" s="1"/>
  <c r="J34" i="1"/>
  <c r="F34" i="1"/>
  <c r="V33" i="1"/>
  <c r="K33" i="1"/>
  <c r="G33" i="1" s="1"/>
  <c r="J33" i="1"/>
  <c r="F33" i="1"/>
  <c r="V32" i="1"/>
  <c r="W32" i="1" s="1"/>
  <c r="Q32" i="1" s="1"/>
  <c r="V31" i="1"/>
  <c r="W31" i="1" s="1"/>
  <c r="Q31" i="1" s="1"/>
  <c r="K30" i="1"/>
  <c r="J30" i="1"/>
  <c r="F30" i="1"/>
  <c r="V29" i="1"/>
  <c r="K29" i="1"/>
  <c r="G29" i="1" s="1"/>
  <c r="J29" i="1"/>
  <c r="F29" i="1"/>
  <c r="V28" i="1"/>
  <c r="K28" i="1"/>
  <c r="G28" i="1" s="1"/>
  <c r="J28" i="1"/>
  <c r="F28" i="1"/>
  <c r="V27" i="1"/>
  <c r="K27" i="1"/>
  <c r="G27" i="1" s="1"/>
  <c r="J27" i="1"/>
  <c r="F27" i="1"/>
  <c r="V26" i="1"/>
  <c r="K26" i="1"/>
  <c r="G26" i="1" s="1"/>
  <c r="J26" i="1"/>
  <c r="F26" i="1"/>
  <c r="V25" i="1"/>
  <c r="K25" i="1"/>
  <c r="G25" i="1" s="1"/>
  <c r="J25" i="1"/>
  <c r="F25" i="1"/>
  <c r="V24" i="1"/>
  <c r="K24" i="1"/>
  <c r="G24" i="1" s="1"/>
  <c r="J24" i="1"/>
  <c r="F24" i="1"/>
  <c r="V23" i="1"/>
  <c r="K23" i="1"/>
  <c r="G23" i="1" s="1"/>
  <c r="J23" i="1"/>
  <c r="F23" i="1"/>
  <c r="V22" i="1"/>
  <c r="K22" i="1"/>
  <c r="G22" i="1" s="1"/>
  <c r="J22" i="1"/>
  <c r="F22" i="1"/>
  <c r="V21" i="1"/>
  <c r="K21" i="1"/>
  <c r="G21" i="1" s="1"/>
  <c r="J21" i="1"/>
  <c r="F21" i="1"/>
  <c r="V20" i="1"/>
  <c r="K20" i="1"/>
  <c r="G20" i="1" s="1"/>
  <c r="J20" i="1"/>
  <c r="F20" i="1"/>
  <c r="V19" i="1"/>
  <c r="K19" i="1"/>
  <c r="G19" i="1" s="1"/>
  <c r="J19" i="1"/>
  <c r="T19" i="1" s="1"/>
  <c r="F19" i="1"/>
  <c r="V18" i="1"/>
  <c r="W18" i="1" s="1"/>
  <c r="Q18" i="1" s="1"/>
  <c r="V17" i="1"/>
  <c r="K17" i="1"/>
  <c r="G17" i="1" s="1"/>
  <c r="J17" i="1"/>
  <c r="F17" i="1"/>
  <c r="V16" i="1"/>
  <c r="W16" i="1" s="1"/>
  <c r="Q16" i="1" s="1"/>
  <c r="K15" i="1"/>
  <c r="G15" i="1" s="1"/>
  <c r="J15" i="1"/>
  <c r="F15" i="1"/>
  <c r="V14" i="1"/>
  <c r="K14" i="1"/>
  <c r="G14" i="1" s="1"/>
  <c r="J14" i="1"/>
  <c r="T14" i="1" s="1"/>
  <c r="F14" i="1"/>
  <c r="V13" i="1"/>
  <c r="K13" i="1"/>
  <c r="G13" i="1" s="1"/>
  <c r="J13" i="1"/>
  <c r="F13" i="1"/>
  <c r="V12" i="1"/>
  <c r="K12" i="1"/>
  <c r="G12" i="1" s="1"/>
  <c r="J12" i="1"/>
  <c r="F12" i="1"/>
  <c r="V11" i="1"/>
  <c r="K11" i="1"/>
  <c r="G11" i="1" s="1"/>
  <c r="J11" i="1"/>
  <c r="F11" i="1"/>
  <c r="V10" i="1"/>
  <c r="K10" i="1"/>
  <c r="G10" i="1" s="1"/>
  <c r="J10" i="1"/>
  <c r="F10" i="1"/>
  <c r="G30" i="1" l="1"/>
  <c r="W30" i="1"/>
  <c r="G37" i="1"/>
  <c r="W37" i="1"/>
  <c r="G35" i="1"/>
  <c r="W35" i="1"/>
  <c r="W15" i="1"/>
  <c r="Q15" i="1" s="1"/>
  <c r="W52" i="1"/>
  <c r="Q52" i="1" s="1"/>
  <c r="W11" i="1"/>
  <c r="Q11" i="1" s="1"/>
  <c r="W14" i="1"/>
  <c r="Q14" i="1" s="1"/>
  <c r="W34" i="1"/>
  <c r="Q34" i="1" s="1"/>
  <c r="W39" i="1"/>
  <c r="Q39" i="1" s="1"/>
  <c r="W17" i="1"/>
  <c r="Q17" i="1" s="1"/>
  <c r="W13" i="1"/>
  <c r="Q13" i="1" s="1"/>
  <c r="W24" i="1"/>
  <c r="Q24" i="1" s="1"/>
  <c r="W36" i="1"/>
  <c r="Q36" i="1" s="1"/>
  <c r="W22" i="1"/>
  <c r="Q22" i="1" s="1"/>
  <c r="W26" i="1"/>
  <c r="Q26" i="1" s="1"/>
  <c r="W29" i="1"/>
  <c r="Q29" i="1" s="1"/>
  <c r="W46" i="1"/>
  <c r="Q46" i="1" s="1"/>
  <c r="W54" i="1"/>
  <c r="Q54" i="1" s="1"/>
  <c r="W45" i="1"/>
  <c r="Q45" i="1" s="1"/>
  <c r="W49" i="1"/>
  <c r="Q49" i="1" s="1"/>
  <c r="W48" i="1"/>
  <c r="Q48" i="1" s="1"/>
  <c r="W21" i="1"/>
  <c r="Q21" i="1" s="1"/>
  <c r="W27" i="1"/>
  <c r="Q27" i="1" s="1"/>
  <c r="W33" i="1"/>
  <c r="Q33" i="1" s="1"/>
  <c r="W47" i="1"/>
  <c r="Q47" i="1" s="1"/>
  <c r="W12" i="1"/>
  <c r="Q12" i="1" s="1"/>
  <c r="W20" i="1"/>
  <c r="Q20" i="1" s="1"/>
  <c r="W44" i="1"/>
  <c r="Q44" i="1" s="1"/>
  <c r="W58" i="1"/>
  <c r="Q58" i="1" s="1"/>
  <c r="W19" i="1"/>
  <c r="Q19" i="1" s="1"/>
  <c r="W25" i="1"/>
  <c r="Q25" i="1" s="1"/>
  <c r="W38" i="1"/>
  <c r="Q38" i="1" s="1"/>
  <c r="W41" i="1"/>
  <c r="Q41" i="1" s="1"/>
  <c r="W43" i="1"/>
  <c r="Q43" i="1" s="1"/>
  <c r="W51" i="1"/>
  <c r="Q51" i="1" s="1"/>
  <c r="W55" i="1"/>
  <c r="Q55" i="1" s="1"/>
  <c r="F59" i="1"/>
  <c r="W28" i="1"/>
  <c r="Q28" i="1" s="1"/>
  <c r="W50" i="1"/>
  <c r="Q50" i="1" s="1"/>
  <c r="W23" i="1"/>
  <c r="Q23" i="1" s="1"/>
  <c r="W40" i="1"/>
  <c r="Q40" i="1" s="1"/>
  <c r="V59" i="1"/>
  <c r="W10" i="1"/>
  <c r="Q10" i="1" s="1"/>
  <c r="W56" i="1"/>
  <c r="Q56" i="1" s="1"/>
  <c r="K59" i="1"/>
  <c r="Q30" i="1" l="1"/>
  <c r="Q59" i="1" s="1"/>
  <c r="Q35" i="1"/>
  <c r="Q37" i="1"/>
  <c r="R59" i="1"/>
  <c r="G59" i="1"/>
  <c r="W59" i="1"/>
</calcChain>
</file>

<file path=xl/sharedStrings.xml><?xml version="1.0" encoding="utf-8"?>
<sst xmlns="http://schemas.openxmlformats.org/spreadsheetml/2006/main" count="323" uniqueCount="167">
  <si>
    <t>Valsts budžeta ieņēmumu kods un nosaukums</t>
  </si>
  <si>
    <t>Nr.p.k.</t>
  </si>
  <si>
    <t>Maksas pakalpojuma nosaukums</t>
  </si>
  <si>
    <t>2022.gada izpilde</t>
  </si>
  <si>
    <t>2023.gada plāns (ar PVN)</t>
  </si>
  <si>
    <t>Maksas pakalpojuma apjoms un mērvienība</t>
  </si>
  <si>
    <t>summa EUR</t>
  </si>
  <si>
    <t>Pakalpojuma cena</t>
  </si>
  <si>
    <t>Pakalpojuma cena jaunā</t>
  </si>
  <si>
    <t>summa EUR pēc jaunām cenām</t>
  </si>
  <si>
    <t>21379 Ieņēmumi par pārējo dokumentu  izsniegšanu un pārējiem kancelejas pakalpojumiem</t>
  </si>
  <si>
    <t xml:space="preserve"> Izziņas sagatavošana (izņemot izziņu no Iedzīvotāju reģistra), ja tās sagatavošanai nepieciešams izmantot īpašas datu sagatavošanas metodes un atlases kritērijus: piecu darbdienu laikā</t>
  </si>
  <si>
    <t>viena izziņa</t>
  </si>
  <si>
    <t>1.1.</t>
  </si>
  <si>
    <t>par vienu personu</t>
  </si>
  <si>
    <t>1.2.</t>
  </si>
  <si>
    <t xml:space="preserve"> Izziņas sagatavošana (izņemot izziņu no Iedzīvotāju reģistra), ja tās sagatavošnaai nepieciešams izmantot īpašas datu sagatavošanas metodes un atlases kritērijus: vienas darbdienas laikā</t>
  </si>
  <si>
    <t>1.3.</t>
  </si>
  <si>
    <t xml:space="preserve"> Izziņas sagatavošana (izņemot izziņu no Iedzīvotāju reģistra), ja tās sagatavošnaai nepieciešams izmantot īpašas datu sagatavošanas metodes un atlases kritērijus:triju darbdienu laikā, parakstot to ar drošu elektronisko parakstu</t>
  </si>
  <si>
    <t>1.4.</t>
  </si>
  <si>
    <t xml:space="preserve"> Izziņas sagatavošana (izņemot izziņu no Iedzīvotāju reģistra), ja tās sagatavošnaai nepieciešams izmantot īpašas datu sagatavošanas metodes un atlases kritērijus: vienas darbdienas laikā, parakstot to ar drošu elektronisko parakstu</t>
  </si>
  <si>
    <t xml:space="preserve"> Programmatūras izstrāde, ja personas datu apstrādei Pilsonības un migrācijas lietu pārvaldes(turpmāk pārvalde) informācijas sistēmās tiek izmantotas īpašas datu sagatavošanas metodes un atlases kritēriji.</t>
  </si>
  <si>
    <t>viena cilvēkstunda</t>
  </si>
  <si>
    <t>2.</t>
  </si>
  <si>
    <t>Programmatūras izstrāde un darbināšana, ja personas datu apstrādei  Pārvaldes informācijas sistēmās tiek izmantotas īpašas datu sagatavošanas metodes un atlases kritēriji.</t>
  </si>
  <si>
    <t xml:space="preserve"> Personas sagatavotas vēstules nosūtīšana norādītajam (meklējamam) adresātam, ja nav tiesiska pamata izsniegt informāciju no Iedzīvotāju reģistra (neiesakitot pasta izdevumus)*</t>
  </si>
  <si>
    <t>viens sūtījums</t>
  </si>
  <si>
    <t>3.1.</t>
  </si>
  <si>
    <t>3.2.</t>
  </si>
  <si>
    <t>4.1.</t>
  </si>
  <si>
    <t xml:space="preserve"> Pārvaldes informācijas sistēmu tiešsaistes datu pārraides sistēmas tehniskā pieslēguma izmantošana: pārvaldes informācijas sistēmu tiešsaistes datu pārraides sistēmas ekspluatācijas vai testa datubāzes tehniskā pieslēguma konfigurēšana (līdz pieciem lietotājiem).</t>
  </si>
  <si>
    <t xml:space="preserve">viens pieslēgums </t>
  </si>
  <si>
    <t>viens lietotājs</t>
  </si>
  <si>
    <t>Pārvaldes informācijas sistēmu tiešsaistes datu pārraides sistēmas tehniskā pieslēguma izmantošana: ekspluatācijas vai testa datubāzes tehniskā pieslēguma konfigurēšana klientam , kas izmanto apskates sistēmu(aplikāciju)(pirmreizējā konfigurācija).</t>
  </si>
  <si>
    <t>viens pieprasījums</t>
  </si>
  <si>
    <t>4.2.</t>
  </si>
  <si>
    <t xml:space="preserve">Pārvaldes informācijas sistēmu tiešsaistes datu pārraides sistēmas tehniskā pieslēguma izmantošana:  jauna lietotāja pieslēguma nodrošināšana Iedzīvotāju reģistra tiešsaistes dartu pārraides sistēmas klientam, kas izmanto Iedzīvotāju reģistra apskates sistēmu (aplikāciju), (esošam klientam, ja sistēmā reģistrēti vairāk par pieciem lietotājiem) </t>
  </si>
  <si>
    <t>Pārvaldes informācijas sistēmu tiešsaistes datu pārraides sistēmas tehniskā pieslēguma izmantošana: jauna lietotāja pieslēguma nodrošināšana tiešsaistes datu pārraides sistēmas esošam klientam, kas izmanto apskates sistēmu(aplikāciju).</t>
  </si>
  <si>
    <t>4.3.</t>
  </si>
  <si>
    <t>Iedzīvotāju reģistra tiešsaistes datu pārraides sistēmas esošā lietotāja konta atbloķēšana bez jaunu rekvizītu izsniegšanas klientam, kas izmanto Iedzīotāju reģistra apskates sistēmu(aplikāciju)</t>
  </si>
  <si>
    <t>Pārvaldes informācijas sistēmu tiešsaistes datu pārraides sistēmas tehniskā pieslēguma izmantošana: esošā lietotāja konta atbloķēšana bez jaunu rekvizītu izsniegšanas klientam, kas izmanto apskates sistēmu (aplikāciju).</t>
  </si>
  <si>
    <t>lietotājs</t>
  </si>
  <si>
    <t>4.4.</t>
  </si>
  <si>
    <t>Iedzīvotāju reģistra tiešsaistes datu pārraides sistēmas esošā lietotāja rekvizītu atjaunošana un lietotāja konta atbloķēšana ar jaunu rekvizītu izsniegšanu klientam, kas izmanto Iedzīvotāju reģistra apskates sistēmu(aplikāciju)</t>
  </si>
  <si>
    <t>Pārvaldes informācijas sistēmu tiešsaistes datu pārraides sistēmas tehniskā pieslēguma izmantošana: esošā lietotāja konta atbloķēšana ar jaunu rekvizītu izsniegšanu klientam, kas izmanto apskates sistēmu(aplikāciju)</t>
  </si>
  <si>
    <t>4.5.</t>
  </si>
  <si>
    <t>Pārvaldes informācijas sistēmu tiešsaistes datu pārraides sistēmas tehniskā pieslēguma atjaunošana klientam, kas izmanto starpsistēmu saskarni.</t>
  </si>
  <si>
    <t>4.6.</t>
  </si>
  <si>
    <t>Pārvaldes informācijas sistēmu tiešsaistes datu pārraides sistēmas tehniskā pieslēguma izmantošana:  tehniskā pieslēguma atjaunošana klientam, kas izmanto starpsistēmu saskarni.</t>
  </si>
  <si>
    <t>Lietotājam atļautās interneta protokola adreses nomaiņa pārvaldes informācijas sistēmu tiešsaistes datu pārraides sistēmā (esošam klientam), vienas atļautās interneta protokola adreses nomaiņa pret citu vienu  interneta protokola adresi</t>
  </si>
  <si>
    <t>viens lietotājs vienai  fiksētai interneta protokola adresei</t>
  </si>
  <si>
    <t>4.7.</t>
  </si>
  <si>
    <t>Pārvaldes informācijas sistēmu tiešsaistes datu pārraides sistēmas tehniskā pieslēguma izmantošana: lietotājam atļautās interneta protokola adreses nomaiņa vai pievienošana (esošam klientam)</t>
  </si>
  <si>
    <t xml:space="preserve"> Lietotājam atļautās interneta protokola adreses nomaiņa vai pievienošana pārvaldes informācijas sistēmu tiešsaistes datu pārraides sistēmā (esošam klientam), vairāk par vienu interneta protokola adresi vienam lietotājam</t>
  </si>
  <si>
    <t>4.8.</t>
  </si>
  <si>
    <t>Iedzīvotāju reģistra tiešsaistes datu pārraides sistēmas klienta tehniskā pieslēguma konfigurācijas izmaiņas (lietotāju sadalījums pa struktūrvienībām),klientam kas izmanto Iedzīvotāju reģistra apskates sistēmu (aplikāciju)</t>
  </si>
  <si>
    <t>4.9.</t>
  </si>
  <si>
    <t>Iedzīvotāju reģistra tiešsaistes datu pārraides sistēmas pieejamo datu apjomu izmaiņas  klientam, kas izmanto Iedzīvotāju reģistra apskates sistēmu (aplikācijas)</t>
  </si>
  <si>
    <t>Pārvaldes informācijas sistēmu tiešsaistes datu pārraides sistēmas tehniskā pieslēguma izmantošana: pieejamo datu apjomu izmaiņas  klientam, kas izmanto apskates sistēmu (aplikāciju)</t>
  </si>
  <si>
    <t>4.10.</t>
  </si>
  <si>
    <t>Pārvaldes informācijas sistēmu tiešsaistes datu pārraides sistēmas pieejamo datu apjomu izmaiņas klientam, kas izmanto starpsistēmu saskarni</t>
  </si>
  <si>
    <t>Pārvaldes informācijas sistēmu tiešsaistes datu pārraides sistēmas tehniskā pieslēguma izmantošana:  pieejamo datu apjomu izmaiņas klientam, kas izmanto starpsistēmu saskarni</t>
  </si>
  <si>
    <t>5.1.</t>
  </si>
  <si>
    <t>Pārvaldes  informācijas sistēmu  tiešsaistes datu pārraides sistēmas abonēšana (neatkarīgi no apstrādāto personas ierakstu skaita): ja sistēmai reģistrēti no viena līdz 10 lietotājiem</t>
  </si>
  <si>
    <t>mēnesī</t>
  </si>
  <si>
    <t>5.2.</t>
  </si>
  <si>
    <t>Pārvaldes  informācijas sistēmu  tiešsaistes datu pārraides sistēmas abonēšana (neatkarīgi no apstrādāto personas ierakstu skaita):  par katru nākamo lietotāju (papildus pie pamatsummas)</t>
  </si>
  <si>
    <t>viens lietotājs mēnesī</t>
  </si>
  <si>
    <t>Pārvaldes informācijas sistēmu  tiešsaistes datu pārraides sistēmas abonēšana (neatkarīgi no apstrādāto personas ierakstu skaita):  klientam, kas izmanto  apskates sistēmu (aplikāciju), par katru nākamo lietotāju (papildus 5.1.apakšpunkta maksai)</t>
  </si>
  <si>
    <t>5.3.</t>
  </si>
  <si>
    <t>Pārvaldes informācijas sistēmu  tiešsaistes datu pārraides sistēmas abonēšana (neatkarīgi no apstrādāto personas ierakstu skaita):  akreditētam uzticamam sertifikācijas pakalpojumu sniedzējam (neatkarīgi no lietotāju skaita)</t>
  </si>
  <si>
    <t>6.1.</t>
  </si>
  <si>
    <t>6.2.</t>
  </si>
  <si>
    <t>Pārvaldes informācijas sistēmu testa datubāzes abonēšana (neatkarīgi no apstrādāto personas ierakstu skaita)</t>
  </si>
  <si>
    <t>7.</t>
  </si>
  <si>
    <t>mēnesī(PDP vai starpsist.)</t>
  </si>
  <si>
    <t>7.1.</t>
  </si>
  <si>
    <t>Personas datu monitoringa abonēšana Iedzīvotāju reģistrā: monitoringa kopas programmatūras izstrāde, ja personas datu apstrādei tiek izmantotas īpašas datu sagatavošanas metodes un atlases kritēriji</t>
  </si>
  <si>
    <t>7.2.</t>
  </si>
  <si>
    <t xml:space="preserve"> Personas datu monitoringa abonēšana Iedzīvotāju reģistrā: no vienas līdz 100 000 personām - akreditētam uzticamam sertifikācijas pakalpojumu sniedzējam</t>
  </si>
  <si>
    <t>8.1.</t>
  </si>
  <si>
    <t>7.3.</t>
  </si>
  <si>
    <t>Personas datu monitoringa abonēšana Iedzīvotāju reģistrā: no vienas līdz 100 000 personām - citām personām</t>
  </si>
  <si>
    <t>8.2.</t>
  </si>
  <si>
    <t>7.4.</t>
  </si>
  <si>
    <t xml:space="preserve"> Personas datu monitoringa abonēšana Iedzīvotāju reģistrā: no 100 001 līdz 300 000 personām - akreditētam uzticamam sertifikācijas pakalpojumu sniedzējam</t>
  </si>
  <si>
    <t>7.5.</t>
  </si>
  <si>
    <t xml:space="preserve"> Personas datu monitoringa abonēšana Iedzīvotāju reģistrā: no 100 001 līdz 300 000 personām - citām personām</t>
  </si>
  <si>
    <t>7.6.</t>
  </si>
  <si>
    <t>Personas datu monitoringa abonēšana Iedzīvotāju reģistrā: 300 001 persona un vairāk - akreditētam uzticamam sertifikācijas pakalpojumu sniedzējam</t>
  </si>
  <si>
    <t>7.7.</t>
  </si>
  <si>
    <t xml:space="preserve"> Personas datu monitoringa abonēšana Iedzīvotāju reģistrā: 300 001 persona un vairāk - citām personām</t>
  </si>
  <si>
    <t>Iedzīvotāju reģistrā norādītā personas koda korektuma pārbaudes moduļa standarta programmatūras izsniegšana (JavaScript vai .NET)</t>
  </si>
  <si>
    <t>viens modulis</t>
  </si>
  <si>
    <t>9.</t>
  </si>
  <si>
    <t>Fizisko personu reģistra personas koda korektuma pārbaudes moduļa standarta programmatūras izsniegšana (JavaScript vai .NET)</t>
  </si>
  <si>
    <t>10.</t>
  </si>
  <si>
    <t>9.1.</t>
  </si>
  <si>
    <t>Pārvaldes informācijas sistēmu tiešsaistes datu pārraides sistēmas programmatūras audita rezultāta izdrukas sagatavošana: piecu darbdienu laikā - akreditētam uzticamam sertifikācijas pakalpojumu sniedzējam</t>
  </si>
  <si>
    <t>viena lappuse</t>
  </si>
  <si>
    <t>9.2.</t>
  </si>
  <si>
    <t>Pārvaldes informācijas sistēmu tiešsaistes datu pārraides sistēmas programmatūras audita rezultāta izdrukas sagatavošana: piecu darbdienu laikā - citām personām</t>
  </si>
  <si>
    <t>9.3.</t>
  </si>
  <si>
    <t>Pārvaldes informācijas sistēmu tiešsaistes datu pārraides sistēmas programmatūras audita rezultāta izdrukas sagatavošana: vienas darbdienas laikā - akreditētam uzticamam sertifikācijas pakalpojumu sniedzējam</t>
  </si>
  <si>
    <t>9.4.</t>
  </si>
  <si>
    <t>Pārvaldes informācijas sistēmu tiešsaistes datu pārraides sistēmas  audita rezultāta izdrukas sagatavošana: vienas darbdienas laikā citām personām</t>
  </si>
  <si>
    <t>10.1.</t>
  </si>
  <si>
    <t xml:space="preserve"> Pārvaldes informācijas sistēmu tiešsaistes datu pārraides sistēmas audita rezultāta statistikas sagatavošana: piecu darbdienu laikā</t>
  </si>
  <si>
    <t>10.2.</t>
  </si>
  <si>
    <t>Pārvaldes informācijas sistēmu tiešsaistes datu pārraides sistēmas  audita rezultāta statistikas sagatavošana: vienas darbdienas laikā</t>
  </si>
  <si>
    <t>11.1.</t>
  </si>
  <si>
    <t>Informācijas sagatavošana par personu skaitu adresē uz ziņu sniegšanas brīdi, ja tās sagatavošanai nepieciešams izmantot īpašas datu sagatavošanas metodes un atlases kritērijus: ja pieprasīta informācija par 1 līdz 10 adresēm</t>
  </si>
  <si>
    <t>11.2.</t>
  </si>
  <si>
    <t>Informācijas sagatavošana par personu skaitu adresē uz ziņu sniegšanas brīdi, ja tās sagatavošanai nepieciešams izmantot īpašas datu sagatavošanas metodes un atlases kritērijus: ja pieprasīta informācija par 11 līdz 100 adresēm</t>
  </si>
  <si>
    <t>11.3.</t>
  </si>
  <si>
    <t>Informācijas sagatavošana par personu skaitu adresē uz ziņu sniegšanas brīdi, ja tās sagatavošanai nepieciešams izmantot īpašas datu sagatavošanas metodes un atlases kritērijus: ja pieprasīta informācija par 101 adresi un vairāk</t>
  </si>
  <si>
    <t xml:space="preserve"> Izziņas, personas datu izdrukas no Iedzīvotāju reģistra, statistikas informācijas vai sistēmas programmatūras audita rezultāta izdrukas nosūtīšana (neieskaitot pasta izdevumus)*</t>
  </si>
  <si>
    <t>13.</t>
  </si>
  <si>
    <t>14.</t>
  </si>
  <si>
    <t>Melnbaltu kopiju izgatavošana (A4 formāts)</t>
  </si>
  <si>
    <t>15.</t>
  </si>
  <si>
    <t>lappuse</t>
  </si>
  <si>
    <t>Izdevums "J.Taurēns "Latvijas vēstures pamatjautājumi. Valsts konstitucionālie principi""</t>
  </si>
  <si>
    <t>viens eksemplārs</t>
  </si>
  <si>
    <t>Dokumenta sagatavošana ar arhīvā nodoto dokumentu kopiju apliecinājumu,ja nepieciešama papildu apstrāde</t>
  </si>
  <si>
    <t>Pasta izdevumi pēc VAS Latvijas pasts cenrāža</t>
  </si>
  <si>
    <t>Kopā</t>
  </si>
  <si>
    <t>x</t>
  </si>
  <si>
    <t>Pārvaldes informācijas sistēmu  abonēšana starpsistēmu saskarnes lietotājiem par informācijas saņemšanu datu izplatīšanas platformā vai informācijas sistēmā(atbilstoši apstrādāto personas ierakstu skaitam): no 0 līdz 100 000 personām</t>
  </si>
  <si>
    <t>Pārvaldes informācijas sistēmu  abonēšana starpsistēmu saskarnes lietotājiem par informācijas saņemšanu datu izplatīšanas platformā vai informācijas sistēmā(atbilstoši apstrādāto personas ierakstu skaitam): no 100 001 un vairāk personām</t>
  </si>
  <si>
    <t xml:space="preserve">Aprēķins atbilstoši 2017.gada 19.sept MK not . Nr.562  plānotajiem ieņēmumiem 2023. </t>
  </si>
  <si>
    <t>Pārvaldes informācijas sistēmu tiešsaistes datu pārraides sistēmas tehniskā pieslēguma izmantošana - ekspluatācijas vai testa datubāzes tehniskā pieslēguma konfigurēšana klientam, kas izmanto starpsistēmu saskarni(pirmreizēja konfigurācija).</t>
  </si>
  <si>
    <t xml:space="preserve"> Pārvaldes informācijas sistēmu  tiešsaistes datu pārraides sistēmas abonēšana (neatkarīgi no apstrādāto personas ierakstu skaita): klientam, kas izmanto apskates sistēmu (aplikāciju), ja sistēmā reģistrēti no 0 līdz 10 lietotājiem </t>
  </si>
  <si>
    <t xml:space="preserve">Fizisko personu reģistra datu monitoringa pakalpojuma abonēšana: no 100 001 un vairāk personām </t>
  </si>
  <si>
    <t>2023.gada plāns (ar PVN)ar izmaiņām</t>
  </si>
  <si>
    <t xml:space="preserve">Palielinājums 2023. gadā </t>
  </si>
  <si>
    <t>Palielinājums 2024. gadā un turpmāk</t>
  </si>
  <si>
    <t>2024. gadā un turpmāk</t>
  </si>
  <si>
    <t>svītrots</t>
  </si>
  <si>
    <t>Pārvaldes informācijas sistēmu tiešsaistes datu pārraides sistēmas programmatūras audita rezultāta izdrukas sagatavošana*</t>
  </si>
  <si>
    <t>Plānoto ieņēmumu prognoze 2023.gadā, 2024.gadā un turpmāk</t>
  </si>
  <si>
    <t>4.pielikums
Ministru kabineta noteikumu projekta 
"Pilsonības un migrācijas lietu pārvaldes maksas pakalpojumu cenrādis" sākotnējās ietekmes novērtējuma ziņojumam (anotācijai)</t>
  </si>
  <si>
    <t>viens
lietotājs</t>
  </si>
  <si>
    <t>viena 
veidlapa</t>
  </si>
  <si>
    <t xml:space="preserve">Fizisko personu reģistra datu monitoringa pakalpojuma abonēšana: no vienas līdz 100 000 personām </t>
  </si>
  <si>
    <t>Pārvaldes informācijas sistēmu  tiešsaistes datu pārraides testa vides abonēšana (neatkarīgi no apstrādāto personas ierakstu skaita)</t>
  </si>
  <si>
    <t>mēnesis</t>
  </si>
  <si>
    <t>Izziņas sagatavošana (izņemot informāciju no Fizisko personu reģistra), ja tās sagatavošanai nepieciešams izmantot īpašas datu sagatavošanas metodes un atlases kritērijus: piecu darbdienu laikā par vienu personu.*</t>
  </si>
  <si>
    <t>Izziņas sagatavošana (izņemot informāciju no Fizisko personu reģistra), ja tās sagatavošanai nepieciešams izmantot īpašas datu sagatavošanas metodes un atlases kritērijus: vienas darbdienas laikā par vienu personu, ja ziņu sagatavošanai nav nepieciešama papildu apstrāde.*</t>
  </si>
  <si>
    <t>Personas sagatavotas vēstules nosūtīšana norādītajam (meklējamam) adresātam, ja Pārvaldei nav tiesiska pamata izsniegt informāciju no Fizisko personu reģistra: vēstules nosūtīšana norādītajam (meklējamam) adresātam pa pastu (neieskaitot pasta izdevumus)**</t>
  </si>
  <si>
    <t>Personas sagatavotas vēstules nosūtīšana norādītajam (meklējamam) adresātam, ja Pārvaldei nav tiesiska pamata izsniegt informāciju no Fizisko personu reģistra: elektroniski sagatavotas vēstules nosūtīšana norādītajam (meklējamam) adresātam uz oficiālo elektronisko adresi, ja norādītajam (meklējamam) adresātam tāda ir aktivizēta.</t>
  </si>
  <si>
    <t>12.</t>
  </si>
  <si>
    <t>16.1.</t>
  </si>
  <si>
    <t>16.2.</t>
  </si>
  <si>
    <t xml:space="preserve">** Papildus tiek iekasēta maksa par sūtījuma piegādi adresātam saskaņā ar nosūtīšanas dienā spēkā esošajiem pasta pakalpojumu tarifiem.
</t>
  </si>
  <si>
    <t>*** Daudzvalodu standarta veidlapa tiek izdota un pievienota izziņai no Fizisko personu reģistra saskaņā ar Eiropas Parlamenta un Padomes 2016. gada 16. jūlija Regulu (ES) 2016/1191 par iedzīvotāju brīvas pārvietošanās veicināšanu, vienkāršojot dažu publisko dokumentu uzrādīšanas prasības Eiropas Savienībā, un grozījumiem Regulā (ES) Nr. 1024/2012.</t>
  </si>
  <si>
    <t>Izdevuma „J.Taurēns „Latvijas vēstures pamatjautājumi. Valsts konstitucionālie principi”” izsniegšana</t>
  </si>
  <si>
    <t>13. punktā pievienotās vērtības nodokli nepiemēro saskaņā ar Pievienotās vērtības nodokļa likuma 3. panta astoto daļu.</t>
  </si>
  <si>
    <t>Daudzvalodu standarta veidlapas*** sagatavošana un izsniegšana (informācijai no Fizisko personu reģistra)*</t>
  </si>
  <si>
    <t>Pārvaldē sagatavotas izziņas, apliecinājuma, personas datu izdrukas, daudzvalodu standarta veidlapas***, dokumentu atvasinājuma (kopijas), statistiskas informācijas vai sistēmas programmatūras audita rezultāta izdrukas nosūtīšana (neieskaitot pasta izdevumus)**</t>
  </si>
  <si>
    <t>Informācijas sagatavošana par personu skaitu adresē (ēkā) uz ziņu sniegšanas brīdi, ja tās sagatavošanai nepieciešams izmantot īpašas datu sagatavošanas metodes un atlases kritērijus: ja pieprasīta informācija par vienu līdz 10 adresēm*</t>
  </si>
  <si>
    <t>Informācijas sagatavošana par personu skaitu adresē (ēkā) uz ziņu sniegšanas brīdi, ja tās sagatavošanai nepieciešams izmantot īpašas datu sagatavošanas metodes un atlases kritērijus: ja pieprasīta informācija par 11 līdz 100 adresēm*</t>
  </si>
  <si>
    <t>Informācijas sagatavošana par personu skaitu adresē (ēkā) uz ziņu sniegšanas brīdi, ja tās sagatavošanai nepieciešams izmantot īpašas datu sagatavošanas metodes un atlases kritērijus : ja pieprasīta informācija par 101 adresi un vairāk*</t>
  </si>
  <si>
    <t xml:space="preserve">Piezīme: 
* Pakalpojums tiek sniegts elektroniski (uz oficiālo elektronisko adresi vai elektronisko pastu)
vai papīra formā. Par sūtījuma sagatavošanu piegādei pa pastu piemēro cenrāža 12. punkta pakalpojumu. </t>
  </si>
  <si>
    <t xml:space="preserve">Melnbaltu kopiju izgatavošana (A4 formāts) </t>
  </si>
  <si>
    <t>Pārvaldē iesniegto dokumentu kopiju izsniegšana: apliecināta dokumenta atvasinājuma (kopijas) izsniegšana*</t>
  </si>
  <si>
    <t>Pārvaldē iesniegto dokumentu kopiju izsniegšana: neapliecināta dokumenta atvasinājuma (kopijas) izsniegšana*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</si>
</sst>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86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14"/>
      <name val="Times New Roman"/>
      <family val="1"/>
    </font>
    <font>
      <b/>
      <sz val="11"/>
      <color theme="1"/>
      <name val="Calibri"/>
      <family val="2"/>
      <charset val="186"/>
      <scheme val="minor"/>
    </font>
    <font>
      <i/>
      <sz val="11"/>
      <color rgb="FFFF0000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i/>
      <sz val="12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Fill="1" applyAlignment="1">
      <alignment horizontal="left"/>
    </xf>
    <xf numFmtId="0" fontId="2" fillId="0" borderId="0" xfId="0" applyFont="1" applyFill="1" applyAlignment="1"/>
    <xf numFmtId="0" fontId="1" fillId="0" borderId="0" xfId="0" applyFont="1" applyFill="1" applyAlignme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right"/>
    </xf>
    <xf numFmtId="0" fontId="4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vertical="center"/>
    </xf>
    <xf numFmtId="3" fontId="1" fillId="2" borderId="2" xfId="0" applyNumberFormat="1" applyFont="1" applyFill="1" applyBorder="1" applyAlignment="1">
      <alignment vertical="center"/>
    </xf>
    <xf numFmtId="4" fontId="1" fillId="2" borderId="2" xfId="0" applyNumberFormat="1" applyFont="1" applyFill="1" applyBorder="1" applyAlignment="1">
      <alignment vertical="center"/>
    </xf>
    <xf numFmtId="1" fontId="1" fillId="2" borderId="2" xfId="0" applyNumberFormat="1" applyFont="1" applyFill="1" applyBorder="1" applyAlignment="1">
      <alignment vertical="center"/>
    </xf>
    <xf numFmtId="1" fontId="1" fillId="0" borderId="2" xfId="0" applyNumberFormat="1" applyFont="1" applyFill="1" applyBorder="1" applyAlignment="1">
      <alignment vertical="center" wrapText="1"/>
    </xf>
    <xf numFmtId="3" fontId="1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vertical="center" wrapText="1"/>
    </xf>
    <xf numFmtId="4" fontId="7" fillId="0" borderId="2" xfId="0" applyNumberFormat="1" applyFont="1" applyFill="1" applyBorder="1" applyAlignment="1">
      <alignment vertical="center"/>
    </xf>
    <xf numFmtId="3" fontId="8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left" vertical="top" wrapText="1"/>
    </xf>
    <xf numFmtId="0" fontId="9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3" fontId="1" fillId="0" borderId="2" xfId="0" applyNumberFormat="1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right" vertical="center" wrapText="1"/>
    </xf>
    <xf numFmtId="0" fontId="10" fillId="0" borderId="2" xfId="0" applyFont="1" applyBorder="1" applyAlignment="1">
      <alignment wrapText="1"/>
    </xf>
    <xf numFmtId="4" fontId="1" fillId="2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2" fillId="3" borderId="8" xfId="0" applyFont="1" applyFill="1" applyBorder="1" applyAlignment="1">
      <alignment horizontal="center" vertical="center"/>
    </xf>
    <xf numFmtId="3" fontId="2" fillId="3" borderId="5" xfId="0" applyNumberFormat="1" applyFont="1" applyFill="1" applyBorder="1" applyAlignment="1">
      <alignment horizontal="right" vertical="center"/>
    </xf>
    <xf numFmtId="3" fontId="2" fillId="3" borderId="2" xfId="0" applyNumberFormat="1" applyFont="1" applyFill="1" applyBorder="1" applyAlignment="1">
      <alignment horizontal="right" vertical="center"/>
    </xf>
    <xf numFmtId="1" fontId="2" fillId="3" borderId="2" xfId="0" applyNumberFormat="1" applyFont="1" applyFill="1" applyBorder="1" applyAlignment="1">
      <alignment horizontal="right" vertical="center"/>
    </xf>
    <xf numFmtId="3" fontId="2" fillId="3" borderId="2" xfId="0" applyNumberFormat="1" applyFont="1" applyFill="1" applyBorder="1" applyAlignment="1">
      <alignment horizontal="center" vertical="center"/>
    </xf>
    <xf numFmtId="3" fontId="1" fillId="0" borderId="0" xfId="0" applyNumberFormat="1" applyFont="1" applyFill="1"/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3" fillId="0" borderId="0" xfId="0" applyFont="1" applyFill="1" applyAlignment="1"/>
    <xf numFmtId="0" fontId="0" fillId="0" borderId="0" xfId="0" applyAlignment="1"/>
    <xf numFmtId="0" fontId="12" fillId="0" borderId="2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3" fillId="0" borderId="5" xfId="0" applyFont="1" applyBorder="1" applyAlignment="1">
      <alignment wrapText="1"/>
    </xf>
    <xf numFmtId="3" fontId="1" fillId="2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3" fontId="1" fillId="5" borderId="2" xfId="0" applyNumberFormat="1" applyFont="1" applyFill="1" applyBorder="1" applyAlignment="1">
      <alignment vertical="center"/>
    </xf>
    <xf numFmtId="1" fontId="1" fillId="0" borderId="0" xfId="0" applyNumberFormat="1" applyFont="1" applyFill="1" applyAlignment="1">
      <alignment vertical="center"/>
    </xf>
    <xf numFmtId="0" fontId="15" fillId="4" borderId="2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6" fillId="0" borderId="2" xfId="0" applyFont="1" applyBorder="1"/>
    <xf numFmtId="0" fontId="16" fillId="0" borderId="2" xfId="0" applyFont="1" applyBorder="1" applyAlignment="1">
      <alignment wrapText="1"/>
    </xf>
    <xf numFmtId="0" fontId="16" fillId="0" borderId="2" xfId="0" applyFont="1" applyBorder="1" applyAlignment="1">
      <alignment horizontal="left" wrapText="1"/>
    </xf>
    <xf numFmtId="0" fontId="6" fillId="0" borderId="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horizontal="right" vertical="center"/>
    </xf>
    <xf numFmtId="1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left" wrapText="1"/>
    </xf>
    <xf numFmtId="0" fontId="17" fillId="0" borderId="4" xfId="0" applyFont="1" applyFill="1" applyBorder="1" applyAlignment="1">
      <alignment horizontal="left"/>
    </xf>
    <xf numFmtId="0" fontId="17" fillId="0" borderId="5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3" fontId="10" fillId="0" borderId="3" xfId="0" applyNumberFormat="1" applyFont="1" applyFill="1" applyBorder="1" applyAlignment="1">
      <alignment horizontal="left" vertical="top" wrapText="1"/>
    </xf>
    <xf numFmtId="3" fontId="10" fillId="0" borderId="4" xfId="0" applyNumberFormat="1" applyFont="1" applyFill="1" applyBorder="1" applyAlignment="1">
      <alignment horizontal="left" vertical="top"/>
    </xf>
    <xf numFmtId="3" fontId="10" fillId="0" borderId="5" xfId="0" applyNumberFormat="1" applyFont="1" applyFill="1" applyBorder="1" applyAlignment="1">
      <alignment horizontal="left" vertical="top"/>
    </xf>
    <xf numFmtId="0" fontId="1" fillId="0" borderId="0" xfId="0" applyFont="1" applyFill="1" applyAlignment="1">
      <alignment horizontal="right" wrapText="1"/>
    </xf>
    <xf numFmtId="0" fontId="1" fillId="0" borderId="0" xfId="0" applyFont="1" applyFill="1" applyAlignment="1">
      <alignment horizontal="right"/>
    </xf>
    <xf numFmtId="0" fontId="18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5"/>
  <sheetViews>
    <sheetView tabSelected="1" topLeftCell="B53" zoomScale="80" zoomScaleNormal="80" workbookViewId="0">
      <selection activeCell="M57" sqref="M57"/>
    </sheetView>
  </sheetViews>
  <sheetFormatPr defaultRowHeight="12.75" x14ac:dyDescent="0.2"/>
  <cols>
    <col min="1" max="1" width="21.5703125" style="1" hidden="1" customWidth="1"/>
    <col min="2" max="2" width="8.7109375" style="1" customWidth="1"/>
    <col min="3" max="3" width="31.5703125" style="1" customWidth="1"/>
    <col min="4" max="4" width="5.5703125" style="5" hidden="1" customWidth="1"/>
    <col min="5" max="6" width="12" style="4" hidden="1" customWidth="1"/>
    <col min="7" max="7" width="10.140625" style="6" customWidth="1"/>
    <col min="8" max="8" width="9.28515625" style="4" hidden="1" customWidth="1"/>
    <col min="9" max="9" width="11.85546875" style="4" hidden="1" customWidth="1"/>
    <col min="10" max="10" width="10.42578125" style="4" hidden="1" customWidth="1"/>
    <col min="11" max="11" width="11.42578125" style="4" hidden="1" customWidth="1"/>
    <col min="12" max="12" width="6.85546875" style="4" customWidth="1"/>
    <col min="13" max="13" width="42.5703125" style="4" customWidth="1"/>
    <col min="14" max="14" width="12.5703125" style="4" hidden="1" customWidth="1"/>
    <col min="15" max="15" width="13.140625" style="4" hidden="1" customWidth="1"/>
    <col min="16" max="16" width="14" style="4" hidden="1" customWidth="1"/>
    <col min="17" max="17" width="15.42578125" style="4" customWidth="1"/>
    <col min="18" max="18" width="9.5703125" style="4" customWidth="1"/>
    <col min="19" max="20" width="11.42578125" style="4" customWidth="1"/>
    <col min="21" max="22" width="11" style="4" customWidth="1"/>
    <col min="23" max="23" width="9.42578125" style="4" customWidth="1"/>
    <col min="24" max="24" width="8.42578125" style="4" customWidth="1"/>
    <col min="25" max="261" width="9.140625" style="4"/>
    <col min="262" max="262" width="21.5703125" style="4" customWidth="1"/>
    <col min="263" max="263" width="8.7109375" style="4" customWidth="1"/>
    <col min="264" max="264" width="31.5703125" style="4" customWidth="1"/>
    <col min="265" max="265" width="5.5703125" style="4" customWidth="1"/>
    <col min="266" max="267" width="12" style="4" customWidth="1"/>
    <col min="268" max="268" width="10.140625" style="4" customWidth="1"/>
    <col min="269" max="269" width="9.28515625" style="4" customWidth="1"/>
    <col min="270" max="270" width="11.85546875" style="4" customWidth="1"/>
    <col min="271" max="271" width="10.42578125" style="4" customWidth="1"/>
    <col min="272" max="273" width="11.42578125" style="4" customWidth="1"/>
    <col min="274" max="274" width="39.5703125" style="4" customWidth="1"/>
    <col min="275" max="276" width="11.42578125" style="4" customWidth="1"/>
    <col min="277" max="278" width="11" style="4" customWidth="1"/>
    <col min="279" max="279" width="9.42578125" style="4" customWidth="1"/>
    <col min="280" max="280" width="8.42578125" style="4" customWidth="1"/>
    <col min="281" max="517" width="9.140625" style="4"/>
    <col min="518" max="518" width="21.5703125" style="4" customWidth="1"/>
    <col min="519" max="519" width="8.7109375" style="4" customWidth="1"/>
    <col min="520" max="520" width="31.5703125" style="4" customWidth="1"/>
    <col min="521" max="521" width="5.5703125" style="4" customWidth="1"/>
    <col min="522" max="523" width="12" style="4" customWidth="1"/>
    <col min="524" max="524" width="10.140625" style="4" customWidth="1"/>
    <col min="525" max="525" width="9.28515625" style="4" customWidth="1"/>
    <col min="526" max="526" width="11.85546875" style="4" customWidth="1"/>
    <col min="527" max="527" width="10.42578125" style="4" customWidth="1"/>
    <col min="528" max="529" width="11.42578125" style="4" customWidth="1"/>
    <col min="530" max="530" width="39.5703125" style="4" customWidth="1"/>
    <col min="531" max="532" width="11.42578125" style="4" customWidth="1"/>
    <col min="533" max="534" width="11" style="4" customWidth="1"/>
    <col min="535" max="535" width="9.42578125" style="4" customWidth="1"/>
    <col min="536" max="536" width="8.42578125" style="4" customWidth="1"/>
    <col min="537" max="773" width="9.140625" style="4"/>
    <col min="774" max="774" width="21.5703125" style="4" customWidth="1"/>
    <col min="775" max="775" width="8.7109375" style="4" customWidth="1"/>
    <col min="776" max="776" width="31.5703125" style="4" customWidth="1"/>
    <col min="777" max="777" width="5.5703125" style="4" customWidth="1"/>
    <col min="778" max="779" width="12" style="4" customWidth="1"/>
    <col min="780" max="780" width="10.140625" style="4" customWidth="1"/>
    <col min="781" max="781" width="9.28515625" style="4" customWidth="1"/>
    <col min="782" max="782" width="11.85546875" style="4" customWidth="1"/>
    <col min="783" max="783" width="10.42578125" style="4" customWidth="1"/>
    <col min="784" max="785" width="11.42578125" style="4" customWidth="1"/>
    <col min="786" max="786" width="39.5703125" style="4" customWidth="1"/>
    <col min="787" max="788" width="11.42578125" style="4" customWidth="1"/>
    <col min="789" max="790" width="11" style="4" customWidth="1"/>
    <col min="791" max="791" width="9.42578125" style="4" customWidth="1"/>
    <col min="792" max="792" width="8.42578125" style="4" customWidth="1"/>
    <col min="793" max="1029" width="9.140625" style="4"/>
    <col min="1030" max="1030" width="21.5703125" style="4" customWidth="1"/>
    <col min="1031" max="1031" width="8.7109375" style="4" customWidth="1"/>
    <col min="1032" max="1032" width="31.5703125" style="4" customWidth="1"/>
    <col min="1033" max="1033" width="5.5703125" style="4" customWidth="1"/>
    <col min="1034" max="1035" width="12" style="4" customWidth="1"/>
    <col min="1036" max="1036" width="10.140625" style="4" customWidth="1"/>
    <col min="1037" max="1037" width="9.28515625" style="4" customWidth="1"/>
    <col min="1038" max="1038" width="11.85546875" style="4" customWidth="1"/>
    <col min="1039" max="1039" width="10.42578125" style="4" customWidth="1"/>
    <col min="1040" max="1041" width="11.42578125" style="4" customWidth="1"/>
    <col min="1042" max="1042" width="39.5703125" style="4" customWidth="1"/>
    <col min="1043" max="1044" width="11.42578125" style="4" customWidth="1"/>
    <col min="1045" max="1046" width="11" style="4" customWidth="1"/>
    <col min="1047" max="1047" width="9.42578125" style="4" customWidth="1"/>
    <col min="1048" max="1048" width="8.42578125" style="4" customWidth="1"/>
    <col min="1049" max="1285" width="9.140625" style="4"/>
    <col min="1286" max="1286" width="21.5703125" style="4" customWidth="1"/>
    <col min="1287" max="1287" width="8.7109375" style="4" customWidth="1"/>
    <col min="1288" max="1288" width="31.5703125" style="4" customWidth="1"/>
    <col min="1289" max="1289" width="5.5703125" style="4" customWidth="1"/>
    <col min="1290" max="1291" width="12" style="4" customWidth="1"/>
    <col min="1292" max="1292" width="10.140625" style="4" customWidth="1"/>
    <col min="1293" max="1293" width="9.28515625" style="4" customWidth="1"/>
    <col min="1294" max="1294" width="11.85546875" style="4" customWidth="1"/>
    <col min="1295" max="1295" width="10.42578125" style="4" customWidth="1"/>
    <col min="1296" max="1297" width="11.42578125" style="4" customWidth="1"/>
    <col min="1298" max="1298" width="39.5703125" style="4" customWidth="1"/>
    <col min="1299" max="1300" width="11.42578125" style="4" customWidth="1"/>
    <col min="1301" max="1302" width="11" style="4" customWidth="1"/>
    <col min="1303" max="1303" width="9.42578125" style="4" customWidth="1"/>
    <col min="1304" max="1304" width="8.42578125" style="4" customWidth="1"/>
    <col min="1305" max="1541" width="9.140625" style="4"/>
    <col min="1542" max="1542" width="21.5703125" style="4" customWidth="1"/>
    <col min="1543" max="1543" width="8.7109375" style="4" customWidth="1"/>
    <col min="1544" max="1544" width="31.5703125" style="4" customWidth="1"/>
    <col min="1545" max="1545" width="5.5703125" style="4" customWidth="1"/>
    <col min="1546" max="1547" width="12" style="4" customWidth="1"/>
    <col min="1548" max="1548" width="10.140625" style="4" customWidth="1"/>
    <col min="1549" max="1549" width="9.28515625" style="4" customWidth="1"/>
    <col min="1550" max="1550" width="11.85546875" style="4" customWidth="1"/>
    <col min="1551" max="1551" width="10.42578125" style="4" customWidth="1"/>
    <col min="1552" max="1553" width="11.42578125" style="4" customWidth="1"/>
    <col min="1554" max="1554" width="39.5703125" style="4" customWidth="1"/>
    <col min="1555" max="1556" width="11.42578125" style="4" customWidth="1"/>
    <col min="1557" max="1558" width="11" style="4" customWidth="1"/>
    <col min="1559" max="1559" width="9.42578125" style="4" customWidth="1"/>
    <col min="1560" max="1560" width="8.42578125" style="4" customWidth="1"/>
    <col min="1561" max="1797" width="9.140625" style="4"/>
    <col min="1798" max="1798" width="21.5703125" style="4" customWidth="1"/>
    <col min="1799" max="1799" width="8.7109375" style="4" customWidth="1"/>
    <col min="1800" max="1800" width="31.5703125" style="4" customWidth="1"/>
    <col min="1801" max="1801" width="5.5703125" style="4" customWidth="1"/>
    <col min="1802" max="1803" width="12" style="4" customWidth="1"/>
    <col min="1804" max="1804" width="10.140625" style="4" customWidth="1"/>
    <col min="1805" max="1805" width="9.28515625" style="4" customWidth="1"/>
    <col min="1806" max="1806" width="11.85546875" style="4" customWidth="1"/>
    <col min="1807" max="1807" width="10.42578125" style="4" customWidth="1"/>
    <col min="1808" max="1809" width="11.42578125" style="4" customWidth="1"/>
    <col min="1810" max="1810" width="39.5703125" style="4" customWidth="1"/>
    <col min="1811" max="1812" width="11.42578125" style="4" customWidth="1"/>
    <col min="1813" max="1814" width="11" style="4" customWidth="1"/>
    <col min="1815" max="1815" width="9.42578125" style="4" customWidth="1"/>
    <col min="1816" max="1816" width="8.42578125" style="4" customWidth="1"/>
    <col min="1817" max="2053" width="9.140625" style="4"/>
    <col min="2054" max="2054" width="21.5703125" style="4" customWidth="1"/>
    <col min="2055" max="2055" width="8.7109375" style="4" customWidth="1"/>
    <col min="2056" max="2056" width="31.5703125" style="4" customWidth="1"/>
    <col min="2057" max="2057" width="5.5703125" style="4" customWidth="1"/>
    <col min="2058" max="2059" width="12" style="4" customWidth="1"/>
    <col min="2060" max="2060" width="10.140625" style="4" customWidth="1"/>
    <col min="2061" max="2061" width="9.28515625" style="4" customWidth="1"/>
    <col min="2062" max="2062" width="11.85546875" style="4" customWidth="1"/>
    <col min="2063" max="2063" width="10.42578125" style="4" customWidth="1"/>
    <col min="2064" max="2065" width="11.42578125" style="4" customWidth="1"/>
    <col min="2066" max="2066" width="39.5703125" style="4" customWidth="1"/>
    <col min="2067" max="2068" width="11.42578125" style="4" customWidth="1"/>
    <col min="2069" max="2070" width="11" style="4" customWidth="1"/>
    <col min="2071" max="2071" width="9.42578125" style="4" customWidth="1"/>
    <col min="2072" max="2072" width="8.42578125" style="4" customWidth="1"/>
    <col min="2073" max="2309" width="9.140625" style="4"/>
    <col min="2310" max="2310" width="21.5703125" style="4" customWidth="1"/>
    <col min="2311" max="2311" width="8.7109375" style="4" customWidth="1"/>
    <col min="2312" max="2312" width="31.5703125" style="4" customWidth="1"/>
    <col min="2313" max="2313" width="5.5703125" style="4" customWidth="1"/>
    <col min="2314" max="2315" width="12" style="4" customWidth="1"/>
    <col min="2316" max="2316" width="10.140625" style="4" customWidth="1"/>
    <col min="2317" max="2317" width="9.28515625" style="4" customWidth="1"/>
    <col min="2318" max="2318" width="11.85546875" style="4" customWidth="1"/>
    <col min="2319" max="2319" width="10.42578125" style="4" customWidth="1"/>
    <col min="2320" max="2321" width="11.42578125" style="4" customWidth="1"/>
    <col min="2322" max="2322" width="39.5703125" style="4" customWidth="1"/>
    <col min="2323" max="2324" width="11.42578125" style="4" customWidth="1"/>
    <col min="2325" max="2326" width="11" style="4" customWidth="1"/>
    <col min="2327" max="2327" width="9.42578125" style="4" customWidth="1"/>
    <col min="2328" max="2328" width="8.42578125" style="4" customWidth="1"/>
    <col min="2329" max="2565" width="9.140625" style="4"/>
    <col min="2566" max="2566" width="21.5703125" style="4" customWidth="1"/>
    <col min="2567" max="2567" width="8.7109375" style="4" customWidth="1"/>
    <col min="2568" max="2568" width="31.5703125" style="4" customWidth="1"/>
    <col min="2569" max="2569" width="5.5703125" style="4" customWidth="1"/>
    <col min="2570" max="2571" width="12" style="4" customWidth="1"/>
    <col min="2572" max="2572" width="10.140625" style="4" customWidth="1"/>
    <col min="2573" max="2573" width="9.28515625" style="4" customWidth="1"/>
    <col min="2574" max="2574" width="11.85546875" style="4" customWidth="1"/>
    <col min="2575" max="2575" width="10.42578125" style="4" customWidth="1"/>
    <col min="2576" max="2577" width="11.42578125" style="4" customWidth="1"/>
    <col min="2578" max="2578" width="39.5703125" style="4" customWidth="1"/>
    <col min="2579" max="2580" width="11.42578125" style="4" customWidth="1"/>
    <col min="2581" max="2582" width="11" style="4" customWidth="1"/>
    <col min="2583" max="2583" width="9.42578125" style="4" customWidth="1"/>
    <col min="2584" max="2584" width="8.42578125" style="4" customWidth="1"/>
    <col min="2585" max="2821" width="9.140625" style="4"/>
    <col min="2822" max="2822" width="21.5703125" style="4" customWidth="1"/>
    <col min="2823" max="2823" width="8.7109375" style="4" customWidth="1"/>
    <col min="2824" max="2824" width="31.5703125" style="4" customWidth="1"/>
    <col min="2825" max="2825" width="5.5703125" style="4" customWidth="1"/>
    <col min="2826" max="2827" width="12" style="4" customWidth="1"/>
    <col min="2828" max="2828" width="10.140625" style="4" customWidth="1"/>
    <col min="2829" max="2829" width="9.28515625" style="4" customWidth="1"/>
    <col min="2830" max="2830" width="11.85546875" style="4" customWidth="1"/>
    <col min="2831" max="2831" width="10.42578125" style="4" customWidth="1"/>
    <col min="2832" max="2833" width="11.42578125" style="4" customWidth="1"/>
    <col min="2834" max="2834" width="39.5703125" style="4" customWidth="1"/>
    <col min="2835" max="2836" width="11.42578125" style="4" customWidth="1"/>
    <col min="2837" max="2838" width="11" style="4" customWidth="1"/>
    <col min="2839" max="2839" width="9.42578125" style="4" customWidth="1"/>
    <col min="2840" max="2840" width="8.42578125" style="4" customWidth="1"/>
    <col min="2841" max="3077" width="9.140625" style="4"/>
    <col min="3078" max="3078" width="21.5703125" style="4" customWidth="1"/>
    <col min="3079" max="3079" width="8.7109375" style="4" customWidth="1"/>
    <col min="3080" max="3080" width="31.5703125" style="4" customWidth="1"/>
    <col min="3081" max="3081" width="5.5703125" style="4" customWidth="1"/>
    <col min="3082" max="3083" width="12" style="4" customWidth="1"/>
    <col min="3084" max="3084" width="10.140625" style="4" customWidth="1"/>
    <col min="3085" max="3085" width="9.28515625" style="4" customWidth="1"/>
    <col min="3086" max="3086" width="11.85546875" style="4" customWidth="1"/>
    <col min="3087" max="3087" width="10.42578125" style="4" customWidth="1"/>
    <col min="3088" max="3089" width="11.42578125" style="4" customWidth="1"/>
    <col min="3090" max="3090" width="39.5703125" style="4" customWidth="1"/>
    <col min="3091" max="3092" width="11.42578125" style="4" customWidth="1"/>
    <col min="3093" max="3094" width="11" style="4" customWidth="1"/>
    <col min="3095" max="3095" width="9.42578125" style="4" customWidth="1"/>
    <col min="3096" max="3096" width="8.42578125" style="4" customWidth="1"/>
    <col min="3097" max="3333" width="9.140625" style="4"/>
    <col min="3334" max="3334" width="21.5703125" style="4" customWidth="1"/>
    <col min="3335" max="3335" width="8.7109375" style="4" customWidth="1"/>
    <col min="3336" max="3336" width="31.5703125" style="4" customWidth="1"/>
    <col min="3337" max="3337" width="5.5703125" style="4" customWidth="1"/>
    <col min="3338" max="3339" width="12" style="4" customWidth="1"/>
    <col min="3340" max="3340" width="10.140625" style="4" customWidth="1"/>
    <col min="3341" max="3341" width="9.28515625" style="4" customWidth="1"/>
    <col min="3342" max="3342" width="11.85546875" style="4" customWidth="1"/>
    <col min="3343" max="3343" width="10.42578125" style="4" customWidth="1"/>
    <col min="3344" max="3345" width="11.42578125" style="4" customWidth="1"/>
    <col min="3346" max="3346" width="39.5703125" style="4" customWidth="1"/>
    <col min="3347" max="3348" width="11.42578125" style="4" customWidth="1"/>
    <col min="3349" max="3350" width="11" style="4" customWidth="1"/>
    <col min="3351" max="3351" width="9.42578125" style="4" customWidth="1"/>
    <col min="3352" max="3352" width="8.42578125" style="4" customWidth="1"/>
    <col min="3353" max="3589" width="9.140625" style="4"/>
    <col min="3590" max="3590" width="21.5703125" style="4" customWidth="1"/>
    <col min="3591" max="3591" width="8.7109375" style="4" customWidth="1"/>
    <col min="3592" max="3592" width="31.5703125" style="4" customWidth="1"/>
    <col min="3593" max="3593" width="5.5703125" style="4" customWidth="1"/>
    <col min="3594" max="3595" width="12" style="4" customWidth="1"/>
    <col min="3596" max="3596" width="10.140625" style="4" customWidth="1"/>
    <col min="3597" max="3597" width="9.28515625" style="4" customWidth="1"/>
    <col min="3598" max="3598" width="11.85546875" style="4" customWidth="1"/>
    <col min="3599" max="3599" width="10.42578125" style="4" customWidth="1"/>
    <col min="3600" max="3601" width="11.42578125" style="4" customWidth="1"/>
    <col min="3602" max="3602" width="39.5703125" style="4" customWidth="1"/>
    <col min="3603" max="3604" width="11.42578125" style="4" customWidth="1"/>
    <col min="3605" max="3606" width="11" style="4" customWidth="1"/>
    <col min="3607" max="3607" width="9.42578125" style="4" customWidth="1"/>
    <col min="3608" max="3608" width="8.42578125" style="4" customWidth="1"/>
    <col min="3609" max="3845" width="9.140625" style="4"/>
    <col min="3846" max="3846" width="21.5703125" style="4" customWidth="1"/>
    <col min="3847" max="3847" width="8.7109375" style="4" customWidth="1"/>
    <col min="3848" max="3848" width="31.5703125" style="4" customWidth="1"/>
    <col min="3849" max="3849" width="5.5703125" style="4" customWidth="1"/>
    <col min="3850" max="3851" width="12" style="4" customWidth="1"/>
    <col min="3852" max="3852" width="10.140625" style="4" customWidth="1"/>
    <col min="3853" max="3853" width="9.28515625" style="4" customWidth="1"/>
    <col min="3854" max="3854" width="11.85546875" style="4" customWidth="1"/>
    <col min="3855" max="3855" width="10.42578125" style="4" customWidth="1"/>
    <col min="3856" max="3857" width="11.42578125" style="4" customWidth="1"/>
    <col min="3858" max="3858" width="39.5703125" style="4" customWidth="1"/>
    <col min="3859" max="3860" width="11.42578125" style="4" customWidth="1"/>
    <col min="3861" max="3862" width="11" style="4" customWidth="1"/>
    <col min="3863" max="3863" width="9.42578125" style="4" customWidth="1"/>
    <col min="3864" max="3864" width="8.42578125" style="4" customWidth="1"/>
    <col min="3865" max="4101" width="9.140625" style="4"/>
    <col min="4102" max="4102" width="21.5703125" style="4" customWidth="1"/>
    <col min="4103" max="4103" width="8.7109375" style="4" customWidth="1"/>
    <col min="4104" max="4104" width="31.5703125" style="4" customWidth="1"/>
    <col min="4105" max="4105" width="5.5703125" style="4" customWidth="1"/>
    <col min="4106" max="4107" width="12" style="4" customWidth="1"/>
    <col min="4108" max="4108" width="10.140625" style="4" customWidth="1"/>
    <col min="4109" max="4109" width="9.28515625" style="4" customWidth="1"/>
    <col min="4110" max="4110" width="11.85546875" style="4" customWidth="1"/>
    <col min="4111" max="4111" width="10.42578125" style="4" customWidth="1"/>
    <col min="4112" max="4113" width="11.42578125" style="4" customWidth="1"/>
    <col min="4114" max="4114" width="39.5703125" style="4" customWidth="1"/>
    <col min="4115" max="4116" width="11.42578125" style="4" customWidth="1"/>
    <col min="4117" max="4118" width="11" style="4" customWidth="1"/>
    <col min="4119" max="4119" width="9.42578125" style="4" customWidth="1"/>
    <col min="4120" max="4120" width="8.42578125" style="4" customWidth="1"/>
    <col min="4121" max="4357" width="9.140625" style="4"/>
    <col min="4358" max="4358" width="21.5703125" style="4" customWidth="1"/>
    <col min="4359" max="4359" width="8.7109375" style="4" customWidth="1"/>
    <col min="4360" max="4360" width="31.5703125" style="4" customWidth="1"/>
    <col min="4361" max="4361" width="5.5703125" style="4" customWidth="1"/>
    <col min="4362" max="4363" width="12" style="4" customWidth="1"/>
    <col min="4364" max="4364" width="10.140625" style="4" customWidth="1"/>
    <col min="4365" max="4365" width="9.28515625" style="4" customWidth="1"/>
    <col min="4366" max="4366" width="11.85546875" style="4" customWidth="1"/>
    <col min="4367" max="4367" width="10.42578125" style="4" customWidth="1"/>
    <col min="4368" max="4369" width="11.42578125" style="4" customWidth="1"/>
    <col min="4370" max="4370" width="39.5703125" style="4" customWidth="1"/>
    <col min="4371" max="4372" width="11.42578125" style="4" customWidth="1"/>
    <col min="4373" max="4374" width="11" style="4" customWidth="1"/>
    <col min="4375" max="4375" width="9.42578125" style="4" customWidth="1"/>
    <col min="4376" max="4376" width="8.42578125" style="4" customWidth="1"/>
    <col min="4377" max="4613" width="9.140625" style="4"/>
    <col min="4614" max="4614" width="21.5703125" style="4" customWidth="1"/>
    <col min="4615" max="4615" width="8.7109375" style="4" customWidth="1"/>
    <col min="4616" max="4616" width="31.5703125" style="4" customWidth="1"/>
    <col min="4617" max="4617" width="5.5703125" style="4" customWidth="1"/>
    <col min="4618" max="4619" width="12" style="4" customWidth="1"/>
    <col min="4620" max="4620" width="10.140625" style="4" customWidth="1"/>
    <col min="4621" max="4621" width="9.28515625" style="4" customWidth="1"/>
    <col min="4622" max="4622" width="11.85546875" style="4" customWidth="1"/>
    <col min="4623" max="4623" width="10.42578125" style="4" customWidth="1"/>
    <col min="4624" max="4625" width="11.42578125" style="4" customWidth="1"/>
    <col min="4626" max="4626" width="39.5703125" style="4" customWidth="1"/>
    <col min="4627" max="4628" width="11.42578125" style="4" customWidth="1"/>
    <col min="4629" max="4630" width="11" style="4" customWidth="1"/>
    <col min="4631" max="4631" width="9.42578125" style="4" customWidth="1"/>
    <col min="4632" max="4632" width="8.42578125" style="4" customWidth="1"/>
    <col min="4633" max="4869" width="9.140625" style="4"/>
    <col min="4870" max="4870" width="21.5703125" style="4" customWidth="1"/>
    <col min="4871" max="4871" width="8.7109375" style="4" customWidth="1"/>
    <col min="4872" max="4872" width="31.5703125" style="4" customWidth="1"/>
    <col min="4873" max="4873" width="5.5703125" style="4" customWidth="1"/>
    <col min="4874" max="4875" width="12" style="4" customWidth="1"/>
    <col min="4876" max="4876" width="10.140625" style="4" customWidth="1"/>
    <col min="4877" max="4877" width="9.28515625" style="4" customWidth="1"/>
    <col min="4878" max="4878" width="11.85546875" style="4" customWidth="1"/>
    <col min="4879" max="4879" width="10.42578125" style="4" customWidth="1"/>
    <col min="4880" max="4881" width="11.42578125" style="4" customWidth="1"/>
    <col min="4882" max="4882" width="39.5703125" style="4" customWidth="1"/>
    <col min="4883" max="4884" width="11.42578125" style="4" customWidth="1"/>
    <col min="4885" max="4886" width="11" style="4" customWidth="1"/>
    <col min="4887" max="4887" width="9.42578125" style="4" customWidth="1"/>
    <col min="4888" max="4888" width="8.42578125" style="4" customWidth="1"/>
    <col min="4889" max="5125" width="9.140625" style="4"/>
    <col min="5126" max="5126" width="21.5703125" style="4" customWidth="1"/>
    <col min="5127" max="5127" width="8.7109375" style="4" customWidth="1"/>
    <col min="5128" max="5128" width="31.5703125" style="4" customWidth="1"/>
    <col min="5129" max="5129" width="5.5703125" style="4" customWidth="1"/>
    <col min="5130" max="5131" width="12" style="4" customWidth="1"/>
    <col min="5132" max="5132" width="10.140625" style="4" customWidth="1"/>
    <col min="5133" max="5133" width="9.28515625" style="4" customWidth="1"/>
    <col min="5134" max="5134" width="11.85546875" style="4" customWidth="1"/>
    <col min="5135" max="5135" width="10.42578125" style="4" customWidth="1"/>
    <col min="5136" max="5137" width="11.42578125" style="4" customWidth="1"/>
    <col min="5138" max="5138" width="39.5703125" style="4" customWidth="1"/>
    <col min="5139" max="5140" width="11.42578125" style="4" customWidth="1"/>
    <col min="5141" max="5142" width="11" style="4" customWidth="1"/>
    <col min="5143" max="5143" width="9.42578125" style="4" customWidth="1"/>
    <col min="5144" max="5144" width="8.42578125" style="4" customWidth="1"/>
    <col min="5145" max="5381" width="9.140625" style="4"/>
    <col min="5382" max="5382" width="21.5703125" style="4" customWidth="1"/>
    <col min="5383" max="5383" width="8.7109375" style="4" customWidth="1"/>
    <col min="5384" max="5384" width="31.5703125" style="4" customWidth="1"/>
    <col min="5385" max="5385" width="5.5703125" style="4" customWidth="1"/>
    <col min="5386" max="5387" width="12" style="4" customWidth="1"/>
    <col min="5388" max="5388" width="10.140625" style="4" customWidth="1"/>
    <col min="5389" max="5389" width="9.28515625" style="4" customWidth="1"/>
    <col min="5390" max="5390" width="11.85546875" style="4" customWidth="1"/>
    <col min="5391" max="5391" width="10.42578125" style="4" customWidth="1"/>
    <col min="5392" max="5393" width="11.42578125" style="4" customWidth="1"/>
    <col min="5394" max="5394" width="39.5703125" style="4" customWidth="1"/>
    <col min="5395" max="5396" width="11.42578125" style="4" customWidth="1"/>
    <col min="5397" max="5398" width="11" style="4" customWidth="1"/>
    <col min="5399" max="5399" width="9.42578125" style="4" customWidth="1"/>
    <col min="5400" max="5400" width="8.42578125" style="4" customWidth="1"/>
    <col min="5401" max="5637" width="9.140625" style="4"/>
    <col min="5638" max="5638" width="21.5703125" style="4" customWidth="1"/>
    <col min="5639" max="5639" width="8.7109375" style="4" customWidth="1"/>
    <col min="5640" max="5640" width="31.5703125" style="4" customWidth="1"/>
    <col min="5641" max="5641" width="5.5703125" style="4" customWidth="1"/>
    <col min="5642" max="5643" width="12" style="4" customWidth="1"/>
    <col min="5644" max="5644" width="10.140625" style="4" customWidth="1"/>
    <col min="5645" max="5645" width="9.28515625" style="4" customWidth="1"/>
    <col min="5646" max="5646" width="11.85546875" style="4" customWidth="1"/>
    <col min="5647" max="5647" width="10.42578125" style="4" customWidth="1"/>
    <col min="5648" max="5649" width="11.42578125" style="4" customWidth="1"/>
    <col min="5650" max="5650" width="39.5703125" style="4" customWidth="1"/>
    <col min="5651" max="5652" width="11.42578125" style="4" customWidth="1"/>
    <col min="5653" max="5654" width="11" style="4" customWidth="1"/>
    <col min="5655" max="5655" width="9.42578125" style="4" customWidth="1"/>
    <col min="5656" max="5656" width="8.42578125" style="4" customWidth="1"/>
    <col min="5657" max="5893" width="9.140625" style="4"/>
    <col min="5894" max="5894" width="21.5703125" style="4" customWidth="1"/>
    <col min="5895" max="5895" width="8.7109375" style="4" customWidth="1"/>
    <col min="5896" max="5896" width="31.5703125" style="4" customWidth="1"/>
    <col min="5897" max="5897" width="5.5703125" style="4" customWidth="1"/>
    <col min="5898" max="5899" width="12" style="4" customWidth="1"/>
    <col min="5900" max="5900" width="10.140625" style="4" customWidth="1"/>
    <col min="5901" max="5901" width="9.28515625" style="4" customWidth="1"/>
    <col min="5902" max="5902" width="11.85546875" style="4" customWidth="1"/>
    <col min="5903" max="5903" width="10.42578125" style="4" customWidth="1"/>
    <col min="5904" max="5905" width="11.42578125" style="4" customWidth="1"/>
    <col min="5906" max="5906" width="39.5703125" style="4" customWidth="1"/>
    <col min="5907" max="5908" width="11.42578125" style="4" customWidth="1"/>
    <col min="5909" max="5910" width="11" style="4" customWidth="1"/>
    <col min="5911" max="5911" width="9.42578125" style="4" customWidth="1"/>
    <col min="5912" max="5912" width="8.42578125" style="4" customWidth="1"/>
    <col min="5913" max="6149" width="9.140625" style="4"/>
    <col min="6150" max="6150" width="21.5703125" style="4" customWidth="1"/>
    <col min="6151" max="6151" width="8.7109375" style="4" customWidth="1"/>
    <col min="6152" max="6152" width="31.5703125" style="4" customWidth="1"/>
    <col min="6153" max="6153" width="5.5703125" style="4" customWidth="1"/>
    <col min="6154" max="6155" width="12" style="4" customWidth="1"/>
    <col min="6156" max="6156" width="10.140625" style="4" customWidth="1"/>
    <col min="6157" max="6157" width="9.28515625" style="4" customWidth="1"/>
    <col min="6158" max="6158" width="11.85546875" style="4" customWidth="1"/>
    <col min="6159" max="6159" width="10.42578125" style="4" customWidth="1"/>
    <col min="6160" max="6161" width="11.42578125" style="4" customWidth="1"/>
    <col min="6162" max="6162" width="39.5703125" style="4" customWidth="1"/>
    <col min="6163" max="6164" width="11.42578125" style="4" customWidth="1"/>
    <col min="6165" max="6166" width="11" style="4" customWidth="1"/>
    <col min="6167" max="6167" width="9.42578125" style="4" customWidth="1"/>
    <col min="6168" max="6168" width="8.42578125" style="4" customWidth="1"/>
    <col min="6169" max="6405" width="9.140625" style="4"/>
    <col min="6406" max="6406" width="21.5703125" style="4" customWidth="1"/>
    <col min="6407" max="6407" width="8.7109375" style="4" customWidth="1"/>
    <col min="6408" max="6408" width="31.5703125" style="4" customWidth="1"/>
    <col min="6409" max="6409" width="5.5703125" style="4" customWidth="1"/>
    <col min="6410" max="6411" width="12" style="4" customWidth="1"/>
    <col min="6412" max="6412" width="10.140625" style="4" customWidth="1"/>
    <col min="6413" max="6413" width="9.28515625" style="4" customWidth="1"/>
    <col min="6414" max="6414" width="11.85546875" style="4" customWidth="1"/>
    <col min="6415" max="6415" width="10.42578125" style="4" customWidth="1"/>
    <col min="6416" max="6417" width="11.42578125" style="4" customWidth="1"/>
    <col min="6418" max="6418" width="39.5703125" style="4" customWidth="1"/>
    <col min="6419" max="6420" width="11.42578125" style="4" customWidth="1"/>
    <col min="6421" max="6422" width="11" style="4" customWidth="1"/>
    <col min="6423" max="6423" width="9.42578125" style="4" customWidth="1"/>
    <col min="6424" max="6424" width="8.42578125" style="4" customWidth="1"/>
    <col min="6425" max="6661" width="9.140625" style="4"/>
    <col min="6662" max="6662" width="21.5703125" style="4" customWidth="1"/>
    <col min="6663" max="6663" width="8.7109375" style="4" customWidth="1"/>
    <col min="6664" max="6664" width="31.5703125" style="4" customWidth="1"/>
    <col min="6665" max="6665" width="5.5703125" style="4" customWidth="1"/>
    <col min="6666" max="6667" width="12" style="4" customWidth="1"/>
    <col min="6668" max="6668" width="10.140625" style="4" customWidth="1"/>
    <col min="6669" max="6669" width="9.28515625" style="4" customWidth="1"/>
    <col min="6670" max="6670" width="11.85546875" style="4" customWidth="1"/>
    <col min="6671" max="6671" width="10.42578125" style="4" customWidth="1"/>
    <col min="6672" max="6673" width="11.42578125" style="4" customWidth="1"/>
    <col min="6674" max="6674" width="39.5703125" style="4" customWidth="1"/>
    <col min="6675" max="6676" width="11.42578125" style="4" customWidth="1"/>
    <col min="6677" max="6678" width="11" style="4" customWidth="1"/>
    <col min="6679" max="6679" width="9.42578125" style="4" customWidth="1"/>
    <col min="6680" max="6680" width="8.42578125" style="4" customWidth="1"/>
    <col min="6681" max="6917" width="9.140625" style="4"/>
    <col min="6918" max="6918" width="21.5703125" style="4" customWidth="1"/>
    <col min="6919" max="6919" width="8.7109375" style="4" customWidth="1"/>
    <col min="6920" max="6920" width="31.5703125" style="4" customWidth="1"/>
    <col min="6921" max="6921" width="5.5703125" style="4" customWidth="1"/>
    <col min="6922" max="6923" width="12" style="4" customWidth="1"/>
    <col min="6924" max="6924" width="10.140625" style="4" customWidth="1"/>
    <col min="6925" max="6925" width="9.28515625" style="4" customWidth="1"/>
    <col min="6926" max="6926" width="11.85546875" style="4" customWidth="1"/>
    <col min="6927" max="6927" width="10.42578125" style="4" customWidth="1"/>
    <col min="6928" max="6929" width="11.42578125" style="4" customWidth="1"/>
    <col min="6930" max="6930" width="39.5703125" style="4" customWidth="1"/>
    <col min="6931" max="6932" width="11.42578125" style="4" customWidth="1"/>
    <col min="6933" max="6934" width="11" style="4" customWidth="1"/>
    <col min="6935" max="6935" width="9.42578125" style="4" customWidth="1"/>
    <col min="6936" max="6936" width="8.42578125" style="4" customWidth="1"/>
    <col min="6937" max="7173" width="9.140625" style="4"/>
    <col min="7174" max="7174" width="21.5703125" style="4" customWidth="1"/>
    <col min="7175" max="7175" width="8.7109375" style="4" customWidth="1"/>
    <col min="7176" max="7176" width="31.5703125" style="4" customWidth="1"/>
    <col min="7177" max="7177" width="5.5703125" style="4" customWidth="1"/>
    <col min="7178" max="7179" width="12" style="4" customWidth="1"/>
    <col min="7180" max="7180" width="10.140625" style="4" customWidth="1"/>
    <col min="7181" max="7181" width="9.28515625" style="4" customWidth="1"/>
    <col min="7182" max="7182" width="11.85546875" style="4" customWidth="1"/>
    <col min="7183" max="7183" width="10.42578125" style="4" customWidth="1"/>
    <col min="7184" max="7185" width="11.42578125" style="4" customWidth="1"/>
    <col min="7186" max="7186" width="39.5703125" style="4" customWidth="1"/>
    <col min="7187" max="7188" width="11.42578125" style="4" customWidth="1"/>
    <col min="7189" max="7190" width="11" style="4" customWidth="1"/>
    <col min="7191" max="7191" width="9.42578125" style="4" customWidth="1"/>
    <col min="7192" max="7192" width="8.42578125" style="4" customWidth="1"/>
    <col min="7193" max="7429" width="9.140625" style="4"/>
    <col min="7430" max="7430" width="21.5703125" style="4" customWidth="1"/>
    <col min="7431" max="7431" width="8.7109375" style="4" customWidth="1"/>
    <col min="7432" max="7432" width="31.5703125" style="4" customWidth="1"/>
    <col min="7433" max="7433" width="5.5703125" style="4" customWidth="1"/>
    <col min="7434" max="7435" width="12" style="4" customWidth="1"/>
    <col min="7436" max="7436" width="10.140625" style="4" customWidth="1"/>
    <col min="7437" max="7437" width="9.28515625" style="4" customWidth="1"/>
    <col min="7438" max="7438" width="11.85546875" style="4" customWidth="1"/>
    <col min="7439" max="7439" width="10.42578125" style="4" customWidth="1"/>
    <col min="7440" max="7441" width="11.42578125" style="4" customWidth="1"/>
    <col min="7442" max="7442" width="39.5703125" style="4" customWidth="1"/>
    <col min="7443" max="7444" width="11.42578125" style="4" customWidth="1"/>
    <col min="7445" max="7446" width="11" style="4" customWidth="1"/>
    <col min="7447" max="7447" width="9.42578125" style="4" customWidth="1"/>
    <col min="7448" max="7448" width="8.42578125" style="4" customWidth="1"/>
    <col min="7449" max="7685" width="9.140625" style="4"/>
    <col min="7686" max="7686" width="21.5703125" style="4" customWidth="1"/>
    <col min="7687" max="7687" width="8.7109375" style="4" customWidth="1"/>
    <col min="7688" max="7688" width="31.5703125" style="4" customWidth="1"/>
    <col min="7689" max="7689" width="5.5703125" style="4" customWidth="1"/>
    <col min="7690" max="7691" width="12" style="4" customWidth="1"/>
    <col min="7692" max="7692" width="10.140625" style="4" customWidth="1"/>
    <col min="7693" max="7693" width="9.28515625" style="4" customWidth="1"/>
    <col min="7694" max="7694" width="11.85546875" style="4" customWidth="1"/>
    <col min="7695" max="7695" width="10.42578125" style="4" customWidth="1"/>
    <col min="7696" max="7697" width="11.42578125" style="4" customWidth="1"/>
    <col min="7698" max="7698" width="39.5703125" style="4" customWidth="1"/>
    <col min="7699" max="7700" width="11.42578125" style="4" customWidth="1"/>
    <col min="7701" max="7702" width="11" style="4" customWidth="1"/>
    <col min="7703" max="7703" width="9.42578125" style="4" customWidth="1"/>
    <col min="7704" max="7704" width="8.42578125" style="4" customWidth="1"/>
    <col min="7705" max="7941" width="9.140625" style="4"/>
    <col min="7942" max="7942" width="21.5703125" style="4" customWidth="1"/>
    <col min="7943" max="7943" width="8.7109375" style="4" customWidth="1"/>
    <col min="7944" max="7944" width="31.5703125" style="4" customWidth="1"/>
    <col min="7945" max="7945" width="5.5703125" style="4" customWidth="1"/>
    <col min="7946" max="7947" width="12" style="4" customWidth="1"/>
    <col min="7948" max="7948" width="10.140625" style="4" customWidth="1"/>
    <col min="7949" max="7949" width="9.28515625" style="4" customWidth="1"/>
    <col min="7950" max="7950" width="11.85546875" style="4" customWidth="1"/>
    <col min="7951" max="7951" width="10.42578125" style="4" customWidth="1"/>
    <col min="7952" max="7953" width="11.42578125" style="4" customWidth="1"/>
    <col min="7954" max="7954" width="39.5703125" style="4" customWidth="1"/>
    <col min="7955" max="7956" width="11.42578125" style="4" customWidth="1"/>
    <col min="7957" max="7958" width="11" style="4" customWidth="1"/>
    <col min="7959" max="7959" width="9.42578125" style="4" customWidth="1"/>
    <col min="7960" max="7960" width="8.42578125" style="4" customWidth="1"/>
    <col min="7961" max="8197" width="9.140625" style="4"/>
    <col min="8198" max="8198" width="21.5703125" style="4" customWidth="1"/>
    <col min="8199" max="8199" width="8.7109375" style="4" customWidth="1"/>
    <col min="8200" max="8200" width="31.5703125" style="4" customWidth="1"/>
    <col min="8201" max="8201" width="5.5703125" style="4" customWidth="1"/>
    <col min="8202" max="8203" width="12" style="4" customWidth="1"/>
    <col min="8204" max="8204" width="10.140625" style="4" customWidth="1"/>
    <col min="8205" max="8205" width="9.28515625" style="4" customWidth="1"/>
    <col min="8206" max="8206" width="11.85546875" style="4" customWidth="1"/>
    <col min="8207" max="8207" width="10.42578125" style="4" customWidth="1"/>
    <col min="8208" max="8209" width="11.42578125" style="4" customWidth="1"/>
    <col min="8210" max="8210" width="39.5703125" style="4" customWidth="1"/>
    <col min="8211" max="8212" width="11.42578125" style="4" customWidth="1"/>
    <col min="8213" max="8214" width="11" style="4" customWidth="1"/>
    <col min="8215" max="8215" width="9.42578125" style="4" customWidth="1"/>
    <col min="8216" max="8216" width="8.42578125" style="4" customWidth="1"/>
    <col min="8217" max="8453" width="9.140625" style="4"/>
    <col min="8454" max="8454" width="21.5703125" style="4" customWidth="1"/>
    <col min="8455" max="8455" width="8.7109375" style="4" customWidth="1"/>
    <col min="8456" max="8456" width="31.5703125" style="4" customWidth="1"/>
    <col min="8457" max="8457" width="5.5703125" style="4" customWidth="1"/>
    <col min="8458" max="8459" width="12" style="4" customWidth="1"/>
    <col min="8460" max="8460" width="10.140625" style="4" customWidth="1"/>
    <col min="8461" max="8461" width="9.28515625" style="4" customWidth="1"/>
    <col min="8462" max="8462" width="11.85546875" style="4" customWidth="1"/>
    <col min="8463" max="8463" width="10.42578125" style="4" customWidth="1"/>
    <col min="8464" max="8465" width="11.42578125" style="4" customWidth="1"/>
    <col min="8466" max="8466" width="39.5703125" style="4" customWidth="1"/>
    <col min="8467" max="8468" width="11.42578125" style="4" customWidth="1"/>
    <col min="8469" max="8470" width="11" style="4" customWidth="1"/>
    <col min="8471" max="8471" width="9.42578125" style="4" customWidth="1"/>
    <col min="8472" max="8472" width="8.42578125" style="4" customWidth="1"/>
    <col min="8473" max="8709" width="9.140625" style="4"/>
    <col min="8710" max="8710" width="21.5703125" style="4" customWidth="1"/>
    <col min="8711" max="8711" width="8.7109375" style="4" customWidth="1"/>
    <col min="8712" max="8712" width="31.5703125" style="4" customWidth="1"/>
    <col min="8713" max="8713" width="5.5703125" style="4" customWidth="1"/>
    <col min="8714" max="8715" width="12" style="4" customWidth="1"/>
    <col min="8716" max="8716" width="10.140625" style="4" customWidth="1"/>
    <col min="8717" max="8717" width="9.28515625" style="4" customWidth="1"/>
    <col min="8718" max="8718" width="11.85546875" style="4" customWidth="1"/>
    <col min="8719" max="8719" width="10.42578125" style="4" customWidth="1"/>
    <col min="8720" max="8721" width="11.42578125" style="4" customWidth="1"/>
    <col min="8722" max="8722" width="39.5703125" style="4" customWidth="1"/>
    <col min="8723" max="8724" width="11.42578125" style="4" customWidth="1"/>
    <col min="8725" max="8726" width="11" style="4" customWidth="1"/>
    <col min="8727" max="8727" width="9.42578125" style="4" customWidth="1"/>
    <col min="8728" max="8728" width="8.42578125" style="4" customWidth="1"/>
    <col min="8729" max="8965" width="9.140625" style="4"/>
    <col min="8966" max="8966" width="21.5703125" style="4" customWidth="1"/>
    <col min="8967" max="8967" width="8.7109375" style="4" customWidth="1"/>
    <col min="8968" max="8968" width="31.5703125" style="4" customWidth="1"/>
    <col min="8969" max="8969" width="5.5703125" style="4" customWidth="1"/>
    <col min="8970" max="8971" width="12" style="4" customWidth="1"/>
    <col min="8972" max="8972" width="10.140625" style="4" customWidth="1"/>
    <col min="8973" max="8973" width="9.28515625" style="4" customWidth="1"/>
    <col min="8974" max="8974" width="11.85546875" style="4" customWidth="1"/>
    <col min="8975" max="8975" width="10.42578125" style="4" customWidth="1"/>
    <col min="8976" max="8977" width="11.42578125" style="4" customWidth="1"/>
    <col min="8978" max="8978" width="39.5703125" style="4" customWidth="1"/>
    <col min="8979" max="8980" width="11.42578125" style="4" customWidth="1"/>
    <col min="8981" max="8982" width="11" style="4" customWidth="1"/>
    <col min="8983" max="8983" width="9.42578125" style="4" customWidth="1"/>
    <col min="8984" max="8984" width="8.42578125" style="4" customWidth="1"/>
    <col min="8985" max="9221" width="9.140625" style="4"/>
    <col min="9222" max="9222" width="21.5703125" style="4" customWidth="1"/>
    <col min="9223" max="9223" width="8.7109375" style="4" customWidth="1"/>
    <col min="9224" max="9224" width="31.5703125" style="4" customWidth="1"/>
    <col min="9225" max="9225" width="5.5703125" style="4" customWidth="1"/>
    <col min="9226" max="9227" width="12" style="4" customWidth="1"/>
    <col min="9228" max="9228" width="10.140625" style="4" customWidth="1"/>
    <col min="9229" max="9229" width="9.28515625" style="4" customWidth="1"/>
    <col min="9230" max="9230" width="11.85546875" style="4" customWidth="1"/>
    <col min="9231" max="9231" width="10.42578125" style="4" customWidth="1"/>
    <col min="9232" max="9233" width="11.42578125" style="4" customWidth="1"/>
    <col min="9234" max="9234" width="39.5703125" style="4" customWidth="1"/>
    <col min="9235" max="9236" width="11.42578125" style="4" customWidth="1"/>
    <col min="9237" max="9238" width="11" style="4" customWidth="1"/>
    <col min="9239" max="9239" width="9.42578125" style="4" customWidth="1"/>
    <col min="9240" max="9240" width="8.42578125" style="4" customWidth="1"/>
    <col min="9241" max="9477" width="9.140625" style="4"/>
    <col min="9478" max="9478" width="21.5703125" style="4" customWidth="1"/>
    <col min="9479" max="9479" width="8.7109375" style="4" customWidth="1"/>
    <col min="9480" max="9480" width="31.5703125" style="4" customWidth="1"/>
    <col min="9481" max="9481" width="5.5703125" style="4" customWidth="1"/>
    <col min="9482" max="9483" width="12" style="4" customWidth="1"/>
    <col min="9484" max="9484" width="10.140625" style="4" customWidth="1"/>
    <col min="9485" max="9485" width="9.28515625" style="4" customWidth="1"/>
    <col min="9486" max="9486" width="11.85546875" style="4" customWidth="1"/>
    <col min="9487" max="9487" width="10.42578125" style="4" customWidth="1"/>
    <col min="9488" max="9489" width="11.42578125" style="4" customWidth="1"/>
    <col min="9490" max="9490" width="39.5703125" style="4" customWidth="1"/>
    <col min="9491" max="9492" width="11.42578125" style="4" customWidth="1"/>
    <col min="9493" max="9494" width="11" style="4" customWidth="1"/>
    <col min="9495" max="9495" width="9.42578125" style="4" customWidth="1"/>
    <col min="9496" max="9496" width="8.42578125" style="4" customWidth="1"/>
    <col min="9497" max="9733" width="9.140625" style="4"/>
    <col min="9734" max="9734" width="21.5703125" style="4" customWidth="1"/>
    <col min="9735" max="9735" width="8.7109375" style="4" customWidth="1"/>
    <col min="9736" max="9736" width="31.5703125" style="4" customWidth="1"/>
    <col min="9737" max="9737" width="5.5703125" style="4" customWidth="1"/>
    <col min="9738" max="9739" width="12" style="4" customWidth="1"/>
    <col min="9740" max="9740" width="10.140625" style="4" customWidth="1"/>
    <col min="9741" max="9741" width="9.28515625" style="4" customWidth="1"/>
    <col min="9742" max="9742" width="11.85546875" style="4" customWidth="1"/>
    <col min="9743" max="9743" width="10.42578125" style="4" customWidth="1"/>
    <col min="9744" max="9745" width="11.42578125" style="4" customWidth="1"/>
    <col min="9746" max="9746" width="39.5703125" style="4" customWidth="1"/>
    <col min="9747" max="9748" width="11.42578125" style="4" customWidth="1"/>
    <col min="9749" max="9750" width="11" style="4" customWidth="1"/>
    <col min="9751" max="9751" width="9.42578125" style="4" customWidth="1"/>
    <col min="9752" max="9752" width="8.42578125" style="4" customWidth="1"/>
    <col min="9753" max="9989" width="9.140625" style="4"/>
    <col min="9990" max="9990" width="21.5703125" style="4" customWidth="1"/>
    <col min="9991" max="9991" width="8.7109375" style="4" customWidth="1"/>
    <col min="9992" max="9992" width="31.5703125" style="4" customWidth="1"/>
    <col min="9993" max="9993" width="5.5703125" style="4" customWidth="1"/>
    <col min="9994" max="9995" width="12" style="4" customWidth="1"/>
    <col min="9996" max="9996" width="10.140625" style="4" customWidth="1"/>
    <col min="9997" max="9997" width="9.28515625" style="4" customWidth="1"/>
    <col min="9998" max="9998" width="11.85546875" style="4" customWidth="1"/>
    <col min="9999" max="9999" width="10.42578125" style="4" customWidth="1"/>
    <col min="10000" max="10001" width="11.42578125" style="4" customWidth="1"/>
    <col min="10002" max="10002" width="39.5703125" style="4" customWidth="1"/>
    <col min="10003" max="10004" width="11.42578125" style="4" customWidth="1"/>
    <col min="10005" max="10006" width="11" style="4" customWidth="1"/>
    <col min="10007" max="10007" width="9.42578125" style="4" customWidth="1"/>
    <col min="10008" max="10008" width="8.42578125" style="4" customWidth="1"/>
    <col min="10009" max="10245" width="9.140625" style="4"/>
    <col min="10246" max="10246" width="21.5703125" style="4" customWidth="1"/>
    <col min="10247" max="10247" width="8.7109375" style="4" customWidth="1"/>
    <col min="10248" max="10248" width="31.5703125" style="4" customWidth="1"/>
    <col min="10249" max="10249" width="5.5703125" style="4" customWidth="1"/>
    <col min="10250" max="10251" width="12" style="4" customWidth="1"/>
    <col min="10252" max="10252" width="10.140625" style="4" customWidth="1"/>
    <col min="10253" max="10253" width="9.28515625" style="4" customWidth="1"/>
    <col min="10254" max="10254" width="11.85546875" style="4" customWidth="1"/>
    <col min="10255" max="10255" width="10.42578125" style="4" customWidth="1"/>
    <col min="10256" max="10257" width="11.42578125" style="4" customWidth="1"/>
    <col min="10258" max="10258" width="39.5703125" style="4" customWidth="1"/>
    <col min="10259" max="10260" width="11.42578125" style="4" customWidth="1"/>
    <col min="10261" max="10262" width="11" style="4" customWidth="1"/>
    <col min="10263" max="10263" width="9.42578125" style="4" customWidth="1"/>
    <col min="10264" max="10264" width="8.42578125" style="4" customWidth="1"/>
    <col min="10265" max="10501" width="9.140625" style="4"/>
    <col min="10502" max="10502" width="21.5703125" style="4" customWidth="1"/>
    <col min="10503" max="10503" width="8.7109375" style="4" customWidth="1"/>
    <col min="10504" max="10504" width="31.5703125" style="4" customWidth="1"/>
    <col min="10505" max="10505" width="5.5703125" style="4" customWidth="1"/>
    <col min="10506" max="10507" width="12" style="4" customWidth="1"/>
    <col min="10508" max="10508" width="10.140625" style="4" customWidth="1"/>
    <col min="10509" max="10509" width="9.28515625" style="4" customWidth="1"/>
    <col min="10510" max="10510" width="11.85546875" style="4" customWidth="1"/>
    <col min="10511" max="10511" width="10.42578125" style="4" customWidth="1"/>
    <col min="10512" max="10513" width="11.42578125" style="4" customWidth="1"/>
    <col min="10514" max="10514" width="39.5703125" style="4" customWidth="1"/>
    <col min="10515" max="10516" width="11.42578125" style="4" customWidth="1"/>
    <col min="10517" max="10518" width="11" style="4" customWidth="1"/>
    <col min="10519" max="10519" width="9.42578125" style="4" customWidth="1"/>
    <col min="10520" max="10520" width="8.42578125" style="4" customWidth="1"/>
    <col min="10521" max="10757" width="9.140625" style="4"/>
    <col min="10758" max="10758" width="21.5703125" style="4" customWidth="1"/>
    <col min="10759" max="10759" width="8.7109375" style="4" customWidth="1"/>
    <col min="10760" max="10760" width="31.5703125" style="4" customWidth="1"/>
    <col min="10761" max="10761" width="5.5703125" style="4" customWidth="1"/>
    <col min="10762" max="10763" width="12" style="4" customWidth="1"/>
    <col min="10764" max="10764" width="10.140625" style="4" customWidth="1"/>
    <col min="10765" max="10765" width="9.28515625" style="4" customWidth="1"/>
    <col min="10766" max="10766" width="11.85546875" style="4" customWidth="1"/>
    <col min="10767" max="10767" width="10.42578125" style="4" customWidth="1"/>
    <col min="10768" max="10769" width="11.42578125" style="4" customWidth="1"/>
    <col min="10770" max="10770" width="39.5703125" style="4" customWidth="1"/>
    <col min="10771" max="10772" width="11.42578125" style="4" customWidth="1"/>
    <col min="10773" max="10774" width="11" style="4" customWidth="1"/>
    <col min="10775" max="10775" width="9.42578125" style="4" customWidth="1"/>
    <col min="10776" max="10776" width="8.42578125" style="4" customWidth="1"/>
    <col min="10777" max="11013" width="9.140625" style="4"/>
    <col min="11014" max="11014" width="21.5703125" style="4" customWidth="1"/>
    <col min="11015" max="11015" width="8.7109375" style="4" customWidth="1"/>
    <col min="11016" max="11016" width="31.5703125" style="4" customWidth="1"/>
    <col min="11017" max="11017" width="5.5703125" style="4" customWidth="1"/>
    <col min="11018" max="11019" width="12" style="4" customWidth="1"/>
    <col min="11020" max="11020" width="10.140625" style="4" customWidth="1"/>
    <col min="11021" max="11021" width="9.28515625" style="4" customWidth="1"/>
    <col min="11022" max="11022" width="11.85546875" style="4" customWidth="1"/>
    <col min="11023" max="11023" width="10.42578125" style="4" customWidth="1"/>
    <col min="11024" max="11025" width="11.42578125" style="4" customWidth="1"/>
    <col min="11026" max="11026" width="39.5703125" style="4" customWidth="1"/>
    <col min="11027" max="11028" width="11.42578125" style="4" customWidth="1"/>
    <col min="11029" max="11030" width="11" style="4" customWidth="1"/>
    <col min="11031" max="11031" width="9.42578125" style="4" customWidth="1"/>
    <col min="11032" max="11032" width="8.42578125" style="4" customWidth="1"/>
    <col min="11033" max="11269" width="9.140625" style="4"/>
    <col min="11270" max="11270" width="21.5703125" style="4" customWidth="1"/>
    <col min="11271" max="11271" width="8.7109375" style="4" customWidth="1"/>
    <col min="11272" max="11272" width="31.5703125" style="4" customWidth="1"/>
    <col min="11273" max="11273" width="5.5703125" style="4" customWidth="1"/>
    <col min="11274" max="11275" width="12" style="4" customWidth="1"/>
    <col min="11276" max="11276" width="10.140625" style="4" customWidth="1"/>
    <col min="11277" max="11277" width="9.28515625" style="4" customWidth="1"/>
    <col min="11278" max="11278" width="11.85546875" style="4" customWidth="1"/>
    <col min="11279" max="11279" width="10.42578125" style="4" customWidth="1"/>
    <col min="11280" max="11281" width="11.42578125" style="4" customWidth="1"/>
    <col min="11282" max="11282" width="39.5703125" style="4" customWidth="1"/>
    <col min="11283" max="11284" width="11.42578125" style="4" customWidth="1"/>
    <col min="11285" max="11286" width="11" style="4" customWidth="1"/>
    <col min="11287" max="11287" width="9.42578125" style="4" customWidth="1"/>
    <col min="11288" max="11288" width="8.42578125" style="4" customWidth="1"/>
    <col min="11289" max="11525" width="9.140625" style="4"/>
    <col min="11526" max="11526" width="21.5703125" style="4" customWidth="1"/>
    <col min="11527" max="11527" width="8.7109375" style="4" customWidth="1"/>
    <col min="11528" max="11528" width="31.5703125" style="4" customWidth="1"/>
    <col min="11529" max="11529" width="5.5703125" style="4" customWidth="1"/>
    <col min="11530" max="11531" width="12" style="4" customWidth="1"/>
    <col min="11532" max="11532" width="10.140625" style="4" customWidth="1"/>
    <col min="11533" max="11533" width="9.28515625" style="4" customWidth="1"/>
    <col min="11534" max="11534" width="11.85546875" style="4" customWidth="1"/>
    <col min="11535" max="11535" width="10.42578125" style="4" customWidth="1"/>
    <col min="11536" max="11537" width="11.42578125" style="4" customWidth="1"/>
    <col min="11538" max="11538" width="39.5703125" style="4" customWidth="1"/>
    <col min="11539" max="11540" width="11.42578125" style="4" customWidth="1"/>
    <col min="11541" max="11542" width="11" style="4" customWidth="1"/>
    <col min="11543" max="11543" width="9.42578125" style="4" customWidth="1"/>
    <col min="11544" max="11544" width="8.42578125" style="4" customWidth="1"/>
    <col min="11545" max="11781" width="9.140625" style="4"/>
    <col min="11782" max="11782" width="21.5703125" style="4" customWidth="1"/>
    <col min="11783" max="11783" width="8.7109375" style="4" customWidth="1"/>
    <col min="11784" max="11784" width="31.5703125" style="4" customWidth="1"/>
    <col min="11785" max="11785" width="5.5703125" style="4" customWidth="1"/>
    <col min="11786" max="11787" width="12" style="4" customWidth="1"/>
    <col min="11788" max="11788" width="10.140625" style="4" customWidth="1"/>
    <col min="11789" max="11789" width="9.28515625" style="4" customWidth="1"/>
    <col min="11790" max="11790" width="11.85546875" style="4" customWidth="1"/>
    <col min="11791" max="11791" width="10.42578125" style="4" customWidth="1"/>
    <col min="11792" max="11793" width="11.42578125" style="4" customWidth="1"/>
    <col min="11794" max="11794" width="39.5703125" style="4" customWidth="1"/>
    <col min="11795" max="11796" width="11.42578125" style="4" customWidth="1"/>
    <col min="11797" max="11798" width="11" style="4" customWidth="1"/>
    <col min="11799" max="11799" width="9.42578125" style="4" customWidth="1"/>
    <col min="11800" max="11800" width="8.42578125" style="4" customWidth="1"/>
    <col min="11801" max="12037" width="9.140625" style="4"/>
    <col min="12038" max="12038" width="21.5703125" style="4" customWidth="1"/>
    <col min="12039" max="12039" width="8.7109375" style="4" customWidth="1"/>
    <col min="12040" max="12040" width="31.5703125" style="4" customWidth="1"/>
    <col min="12041" max="12041" width="5.5703125" style="4" customWidth="1"/>
    <col min="12042" max="12043" width="12" style="4" customWidth="1"/>
    <col min="12044" max="12044" width="10.140625" style="4" customWidth="1"/>
    <col min="12045" max="12045" width="9.28515625" style="4" customWidth="1"/>
    <col min="12046" max="12046" width="11.85546875" style="4" customWidth="1"/>
    <col min="12047" max="12047" width="10.42578125" style="4" customWidth="1"/>
    <col min="12048" max="12049" width="11.42578125" style="4" customWidth="1"/>
    <col min="12050" max="12050" width="39.5703125" style="4" customWidth="1"/>
    <col min="12051" max="12052" width="11.42578125" style="4" customWidth="1"/>
    <col min="12053" max="12054" width="11" style="4" customWidth="1"/>
    <col min="12055" max="12055" width="9.42578125" style="4" customWidth="1"/>
    <col min="12056" max="12056" width="8.42578125" style="4" customWidth="1"/>
    <col min="12057" max="12293" width="9.140625" style="4"/>
    <col min="12294" max="12294" width="21.5703125" style="4" customWidth="1"/>
    <col min="12295" max="12295" width="8.7109375" style="4" customWidth="1"/>
    <col min="12296" max="12296" width="31.5703125" style="4" customWidth="1"/>
    <col min="12297" max="12297" width="5.5703125" style="4" customWidth="1"/>
    <col min="12298" max="12299" width="12" style="4" customWidth="1"/>
    <col min="12300" max="12300" width="10.140625" style="4" customWidth="1"/>
    <col min="12301" max="12301" width="9.28515625" style="4" customWidth="1"/>
    <col min="12302" max="12302" width="11.85546875" style="4" customWidth="1"/>
    <col min="12303" max="12303" width="10.42578125" style="4" customWidth="1"/>
    <col min="12304" max="12305" width="11.42578125" style="4" customWidth="1"/>
    <col min="12306" max="12306" width="39.5703125" style="4" customWidth="1"/>
    <col min="12307" max="12308" width="11.42578125" style="4" customWidth="1"/>
    <col min="12309" max="12310" width="11" style="4" customWidth="1"/>
    <col min="12311" max="12311" width="9.42578125" style="4" customWidth="1"/>
    <col min="12312" max="12312" width="8.42578125" style="4" customWidth="1"/>
    <col min="12313" max="12549" width="9.140625" style="4"/>
    <col min="12550" max="12550" width="21.5703125" style="4" customWidth="1"/>
    <col min="12551" max="12551" width="8.7109375" style="4" customWidth="1"/>
    <col min="12552" max="12552" width="31.5703125" style="4" customWidth="1"/>
    <col min="12553" max="12553" width="5.5703125" style="4" customWidth="1"/>
    <col min="12554" max="12555" width="12" style="4" customWidth="1"/>
    <col min="12556" max="12556" width="10.140625" style="4" customWidth="1"/>
    <col min="12557" max="12557" width="9.28515625" style="4" customWidth="1"/>
    <col min="12558" max="12558" width="11.85546875" style="4" customWidth="1"/>
    <col min="12559" max="12559" width="10.42578125" style="4" customWidth="1"/>
    <col min="12560" max="12561" width="11.42578125" style="4" customWidth="1"/>
    <col min="12562" max="12562" width="39.5703125" style="4" customWidth="1"/>
    <col min="12563" max="12564" width="11.42578125" style="4" customWidth="1"/>
    <col min="12565" max="12566" width="11" style="4" customWidth="1"/>
    <col min="12567" max="12567" width="9.42578125" style="4" customWidth="1"/>
    <col min="12568" max="12568" width="8.42578125" style="4" customWidth="1"/>
    <col min="12569" max="12805" width="9.140625" style="4"/>
    <col min="12806" max="12806" width="21.5703125" style="4" customWidth="1"/>
    <col min="12807" max="12807" width="8.7109375" style="4" customWidth="1"/>
    <col min="12808" max="12808" width="31.5703125" style="4" customWidth="1"/>
    <col min="12809" max="12809" width="5.5703125" style="4" customWidth="1"/>
    <col min="12810" max="12811" width="12" style="4" customWidth="1"/>
    <col min="12812" max="12812" width="10.140625" style="4" customWidth="1"/>
    <col min="12813" max="12813" width="9.28515625" style="4" customWidth="1"/>
    <col min="12814" max="12814" width="11.85546875" style="4" customWidth="1"/>
    <col min="12815" max="12815" width="10.42578125" style="4" customWidth="1"/>
    <col min="12816" max="12817" width="11.42578125" style="4" customWidth="1"/>
    <col min="12818" max="12818" width="39.5703125" style="4" customWidth="1"/>
    <col min="12819" max="12820" width="11.42578125" style="4" customWidth="1"/>
    <col min="12821" max="12822" width="11" style="4" customWidth="1"/>
    <col min="12823" max="12823" width="9.42578125" style="4" customWidth="1"/>
    <col min="12824" max="12824" width="8.42578125" style="4" customWidth="1"/>
    <col min="12825" max="13061" width="9.140625" style="4"/>
    <col min="13062" max="13062" width="21.5703125" style="4" customWidth="1"/>
    <col min="13063" max="13063" width="8.7109375" style="4" customWidth="1"/>
    <col min="13064" max="13064" width="31.5703125" style="4" customWidth="1"/>
    <col min="13065" max="13065" width="5.5703125" style="4" customWidth="1"/>
    <col min="13066" max="13067" width="12" style="4" customWidth="1"/>
    <col min="13068" max="13068" width="10.140625" style="4" customWidth="1"/>
    <col min="13069" max="13069" width="9.28515625" style="4" customWidth="1"/>
    <col min="13070" max="13070" width="11.85546875" style="4" customWidth="1"/>
    <col min="13071" max="13071" width="10.42578125" style="4" customWidth="1"/>
    <col min="13072" max="13073" width="11.42578125" style="4" customWidth="1"/>
    <col min="13074" max="13074" width="39.5703125" style="4" customWidth="1"/>
    <col min="13075" max="13076" width="11.42578125" style="4" customWidth="1"/>
    <col min="13077" max="13078" width="11" style="4" customWidth="1"/>
    <col min="13079" max="13079" width="9.42578125" style="4" customWidth="1"/>
    <col min="13080" max="13080" width="8.42578125" style="4" customWidth="1"/>
    <col min="13081" max="13317" width="9.140625" style="4"/>
    <col min="13318" max="13318" width="21.5703125" style="4" customWidth="1"/>
    <col min="13319" max="13319" width="8.7109375" style="4" customWidth="1"/>
    <col min="13320" max="13320" width="31.5703125" style="4" customWidth="1"/>
    <col min="13321" max="13321" width="5.5703125" style="4" customWidth="1"/>
    <col min="13322" max="13323" width="12" style="4" customWidth="1"/>
    <col min="13324" max="13324" width="10.140625" style="4" customWidth="1"/>
    <col min="13325" max="13325" width="9.28515625" style="4" customWidth="1"/>
    <col min="13326" max="13326" width="11.85546875" style="4" customWidth="1"/>
    <col min="13327" max="13327" width="10.42578125" style="4" customWidth="1"/>
    <col min="13328" max="13329" width="11.42578125" style="4" customWidth="1"/>
    <col min="13330" max="13330" width="39.5703125" style="4" customWidth="1"/>
    <col min="13331" max="13332" width="11.42578125" style="4" customWidth="1"/>
    <col min="13333" max="13334" width="11" style="4" customWidth="1"/>
    <col min="13335" max="13335" width="9.42578125" style="4" customWidth="1"/>
    <col min="13336" max="13336" width="8.42578125" style="4" customWidth="1"/>
    <col min="13337" max="13573" width="9.140625" style="4"/>
    <col min="13574" max="13574" width="21.5703125" style="4" customWidth="1"/>
    <col min="13575" max="13575" width="8.7109375" style="4" customWidth="1"/>
    <col min="13576" max="13576" width="31.5703125" style="4" customWidth="1"/>
    <col min="13577" max="13577" width="5.5703125" style="4" customWidth="1"/>
    <col min="13578" max="13579" width="12" style="4" customWidth="1"/>
    <col min="13580" max="13580" width="10.140625" style="4" customWidth="1"/>
    <col min="13581" max="13581" width="9.28515625" style="4" customWidth="1"/>
    <col min="13582" max="13582" width="11.85546875" style="4" customWidth="1"/>
    <col min="13583" max="13583" width="10.42578125" style="4" customWidth="1"/>
    <col min="13584" max="13585" width="11.42578125" style="4" customWidth="1"/>
    <col min="13586" max="13586" width="39.5703125" style="4" customWidth="1"/>
    <col min="13587" max="13588" width="11.42578125" style="4" customWidth="1"/>
    <col min="13589" max="13590" width="11" style="4" customWidth="1"/>
    <col min="13591" max="13591" width="9.42578125" style="4" customWidth="1"/>
    <col min="13592" max="13592" width="8.42578125" style="4" customWidth="1"/>
    <col min="13593" max="13829" width="9.140625" style="4"/>
    <col min="13830" max="13830" width="21.5703125" style="4" customWidth="1"/>
    <col min="13831" max="13831" width="8.7109375" style="4" customWidth="1"/>
    <col min="13832" max="13832" width="31.5703125" style="4" customWidth="1"/>
    <col min="13833" max="13833" width="5.5703125" style="4" customWidth="1"/>
    <col min="13834" max="13835" width="12" style="4" customWidth="1"/>
    <col min="13836" max="13836" width="10.140625" style="4" customWidth="1"/>
    <col min="13837" max="13837" width="9.28515625" style="4" customWidth="1"/>
    <col min="13838" max="13838" width="11.85546875" style="4" customWidth="1"/>
    <col min="13839" max="13839" width="10.42578125" style="4" customWidth="1"/>
    <col min="13840" max="13841" width="11.42578125" style="4" customWidth="1"/>
    <col min="13842" max="13842" width="39.5703125" style="4" customWidth="1"/>
    <col min="13843" max="13844" width="11.42578125" style="4" customWidth="1"/>
    <col min="13845" max="13846" width="11" style="4" customWidth="1"/>
    <col min="13847" max="13847" width="9.42578125" style="4" customWidth="1"/>
    <col min="13848" max="13848" width="8.42578125" style="4" customWidth="1"/>
    <col min="13849" max="14085" width="9.140625" style="4"/>
    <col min="14086" max="14086" width="21.5703125" style="4" customWidth="1"/>
    <col min="14087" max="14087" width="8.7109375" style="4" customWidth="1"/>
    <col min="14088" max="14088" width="31.5703125" style="4" customWidth="1"/>
    <col min="14089" max="14089" width="5.5703125" style="4" customWidth="1"/>
    <col min="14090" max="14091" width="12" style="4" customWidth="1"/>
    <col min="14092" max="14092" width="10.140625" style="4" customWidth="1"/>
    <col min="14093" max="14093" width="9.28515625" style="4" customWidth="1"/>
    <col min="14094" max="14094" width="11.85546875" style="4" customWidth="1"/>
    <col min="14095" max="14095" width="10.42578125" style="4" customWidth="1"/>
    <col min="14096" max="14097" width="11.42578125" style="4" customWidth="1"/>
    <col min="14098" max="14098" width="39.5703125" style="4" customWidth="1"/>
    <col min="14099" max="14100" width="11.42578125" style="4" customWidth="1"/>
    <col min="14101" max="14102" width="11" style="4" customWidth="1"/>
    <col min="14103" max="14103" width="9.42578125" style="4" customWidth="1"/>
    <col min="14104" max="14104" width="8.42578125" style="4" customWidth="1"/>
    <col min="14105" max="14341" width="9.140625" style="4"/>
    <col min="14342" max="14342" width="21.5703125" style="4" customWidth="1"/>
    <col min="14343" max="14343" width="8.7109375" style="4" customWidth="1"/>
    <col min="14344" max="14344" width="31.5703125" style="4" customWidth="1"/>
    <col min="14345" max="14345" width="5.5703125" style="4" customWidth="1"/>
    <col min="14346" max="14347" width="12" style="4" customWidth="1"/>
    <col min="14348" max="14348" width="10.140625" style="4" customWidth="1"/>
    <col min="14349" max="14349" width="9.28515625" style="4" customWidth="1"/>
    <col min="14350" max="14350" width="11.85546875" style="4" customWidth="1"/>
    <col min="14351" max="14351" width="10.42578125" style="4" customWidth="1"/>
    <col min="14352" max="14353" width="11.42578125" style="4" customWidth="1"/>
    <col min="14354" max="14354" width="39.5703125" style="4" customWidth="1"/>
    <col min="14355" max="14356" width="11.42578125" style="4" customWidth="1"/>
    <col min="14357" max="14358" width="11" style="4" customWidth="1"/>
    <col min="14359" max="14359" width="9.42578125" style="4" customWidth="1"/>
    <col min="14360" max="14360" width="8.42578125" style="4" customWidth="1"/>
    <col min="14361" max="14597" width="9.140625" style="4"/>
    <col min="14598" max="14598" width="21.5703125" style="4" customWidth="1"/>
    <col min="14599" max="14599" width="8.7109375" style="4" customWidth="1"/>
    <col min="14600" max="14600" width="31.5703125" style="4" customWidth="1"/>
    <col min="14601" max="14601" width="5.5703125" style="4" customWidth="1"/>
    <col min="14602" max="14603" width="12" style="4" customWidth="1"/>
    <col min="14604" max="14604" width="10.140625" style="4" customWidth="1"/>
    <col min="14605" max="14605" width="9.28515625" style="4" customWidth="1"/>
    <col min="14606" max="14606" width="11.85546875" style="4" customWidth="1"/>
    <col min="14607" max="14607" width="10.42578125" style="4" customWidth="1"/>
    <col min="14608" max="14609" width="11.42578125" style="4" customWidth="1"/>
    <col min="14610" max="14610" width="39.5703125" style="4" customWidth="1"/>
    <col min="14611" max="14612" width="11.42578125" style="4" customWidth="1"/>
    <col min="14613" max="14614" width="11" style="4" customWidth="1"/>
    <col min="14615" max="14615" width="9.42578125" style="4" customWidth="1"/>
    <col min="14616" max="14616" width="8.42578125" style="4" customWidth="1"/>
    <col min="14617" max="14853" width="9.140625" style="4"/>
    <col min="14854" max="14854" width="21.5703125" style="4" customWidth="1"/>
    <col min="14855" max="14855" width="8.7109375" style="4" customWidth="1"/>
    <col min="14856" max="14856" width="31.5703125" style="4" customWidth="1"/>
    <col min="14857" max="14857" width="5.5703125" style="4" customWidth="1"/>
    <col min="14858" max="14859" width="12" style="4" customWidth="1"/>
    <col min="14860" max="14860" width="10.140625" style="4" customWidth="1"/>
    <col min="14861" max="14861" width="9.28515625" style="4" customWidth="1"/>
    <col min="14862" max="14862" width="11.85546875" style="4" customWidth="1"/>
    <col min="14863" max="14863" width="10.42578125" style="4" customWidth="1"/>
    <col min="14864" max="14865" width="11.42578125" style="4" customWidth="1"/>
    <col min="14866" max="14866" width="39.5703125" style="4" customWidth="1"/>
    <col min="14867" max="14868" width="11.42578125" style="4" customWidth="1"/>
    <col min="14869" max="14870" width="11" style="4" customWidth="1"/>
    <col min="14871" max="14871" width="9.42578125" style="4" customWidth="1"/>
    <col min="14872" max="14872" width="8.42578125" style="4" customWidth="1"/>
    <col min="14873" max="15109" width="9.140625" style="4"/>
    <col min="15110" max="15110" width="21.5703125" style="4" customWidth="1"/>
    <col min="15111" max="15111" width="8.7109375" style="4" customWidth="1"/>
    <col min="15112" max="15112" width="31.5703125" style="4" customWidth="1"/>
    <col min="15113" max="15113" width="5.5703125" style="4" customWidth="1"/>
    <col min="15114" max="15115" width="12" style="4" customWidth="1"/>
    <col min="15116" max="15116" width="10.140625" style="4" customWidth="1"/>
    <col min="15117" max="15117" width="9.28515625" style="4" customWidth="1"/>
    <col min="15118" max="15118" width="11.85546875" style="4" customWidth="1"/>
    <col min="15119" max="15119" width="10.42578125" style="4" customWidth="1"/>
    <col min="15120" max="15121" width="11.42578125" style="4" customWidth="1"/>
    <col min="15122" max="15122" width="39.5703125" style="4" customWidth="1"/>
    <col min="15123" max="15124" width="11.42578125" style="4" customWidth="1"/>
    <col min="15125" max="15126" width="11" style="4" customWidth="1"/>
    <col min="15127" max="15127" width="9.42578125" style="4" customWidth="1"/>
    <col min="15128" max="15128" width="8.42578125" style="4" customWidth="1"/>
    <col min="15129" max="15365" width="9.140625" style="4"/>
    <col min="15366" max="15366" width="21.5703125" style="4" customWidth="1"/>
    <col min="15367" max="15367" width="8.7109375" style="4" customWidth="1"/>
    <col min="15368" max="15368" width="31.5703125" style="4" customWidth="1"/>
    <col min="15369" max="15369" width="5.5703125" style="4" customWidth="1"/>
    <col min="15370" max="15371" width="12" style="4" customWidth="1"/>
    <col min="15372" max="15372" width="10.140625" style="4" customWidth="1"/>
    <col min="15373" max="15373" width="9.28515625" style="4" customWidth="1"/>
    <col min="15374" max="15374" width="11.85546875" style="4" customWidth="1"/>
    <col min="15375" max="15375" width="10.42578125" style="4" customWidth="1"/>
    <col min="15376" max="15377" width="11.42578125" style="4" customWidth="1"/>
    <col min="15378" max="15378" width="39.5703125" style="4" customWidth="1"/>
    <col min="15379" max="15380" width="11.42578125" style="4" customWidth="1"/>
    <col min="15381" max="15382" width="11" style="4" customWidth="1"/>
    <col min="15383" max="15383" width="9.42578125" style="4" customWidth="1"/>
    <col min="15384" max="15384" width="8.42578125" style="4" customWidth="1"/>
    <col min="15385" max="15621" width="9.140625" style="4"/>
    <col min="15622" max="15622" width="21.5703125" style="4" customWidth="1"/>
    <col min="15623" max="15623" width="8.7109375" style="4" customWidth="1"/>
    <col min="15624" max="15624" width="31.5703125" style="4" customWidth="1"/>
    <col min="15625" max="15625" width="5.5703125" style="4" customWidth="1"/>
    <col min="15626" max="15627" width="12" style="4" customWidth="1"/>
    <col min="15628" max="15628" width="10.140625" style="4" customWidth="1"/>
    <col min="15629" max="15629" width="9.28515625" style="4" customWidth="1"/>
    <col min="15630" max="15630" width="11.85546875" style="4" customWidth="1"/>
    <col min="15631" max="15631" width="10.42578125" style="4" customWidth="1"/>
    <col min="15632" max="15633" width="11.42578125" style="4" customWidth="1"/>
    <col min="15634" max="15634" width="39.5703125" style="4" customWidth="1"/>
    <col min="15635" max="15636" width="11.42578125" style="4" customWidth="1"/>
    <col min="15637" max="15638" width="11" style="4" customWidth="1"/>
    <col min="15639" max="15639" width="9.42578125" style="4" customWidth="1"/>
    <col min="15640" max="15640" width="8.42578125" style="4" customWidth="1"/>
    <col min="15641" max="15877" width="9.140625" style="4"/>
    <col min="15878" max="15878" width="21.5703125" style="4" customWidth="1"/>
    <col min="15879" max="15879" width="8.7109375" style="4" customWidth="1"/>
    <col min="15880" max="15880" width="31.5703125" style="4" customWidth="1"/>
    <col min="15881" max="15881" width="5.5703125" style="4" customWidth="1"/>
    <col min="15882" max="15883" width="12" style="4" customWidth="1"/>
    <col min="15884" max="15884" width="10.140625" style="4" customWidth="1"/>
    <col min="15885" max="15885" width="9.28515625" style="4" customWidth="1"/>
    <col min="15886" max="15886" width="11.85546875" style="4" customWidth="1"/>
    <col min="15887" max="15887" width="10.42578125" style="4" customWidth="1"/>
    <col min="15888" max="15889" width="11.42578125" style="4" customWidth="1"/>
    <col min="15890" max="15890" width="39.5703125" style="4" customWidth="1"/>
    <col min="15891" max="15892" width="11.42578125" style="4" customWidth="1"/>
    <col min="15893" max="15894" width="11" style="4" customWidth="1"/>
    <col min="15895" max="15895" width="9.42578125" style="4" customWidth="1"/>
    <col min="15896" max="15896" width="8.42578125" style="4" customWidth="1"/>
    <col min="15897" max="16133" width="9.140625" style="4"/>
    <col min="16134" max="16134" width="21.5703125" style="4" customWidth="1"/>
    <col min="16135" max="16135" width="8.7109375" style="4" customWidth="1"/>
    <col min="16136" max="16136" width="31.5703125" style="4" customWidth="1"/>
    <col min="16137" max="16137" width="5.5703125" style="4" customWidth="1"/>
    <col min="16138" max="16139" width="12" style="4" customWidth="1"/>
    <col min="16140" max="16140" width="10.140625" style="4" customWidth="1"/>
    <col min="16141" max="16141" width="9.28515625" style="4" customWidth="1"/>
    <col min="16142" max="16142" width="11.85546875" style="4" customWidth="1"/>
    <col min="16143" max="16143" width="10.42578125" style="4" customWidth="1"/>
    <col min="16144" max="16145" width="11.42578125" style="4" customWidth="1"/>
    <col min="16146" max="16146" width="39.5703125" style="4" customWidth="1"/>
    <col min="16147" max="16148" width="11.42578125" style="4" customWidth="1"/>
    <col min="16149" max="16150" width="11" style="4" customWidth="1"/>
    <col min="16151" max="16151" width="9.42578125" style="4" customWidth="1"/>
    <col min="16152" max="16152" width="8.42578125" style="4" customWidth="1"/>
    <col min="16153" max="16384" width="9.140625" style="4"/>
  </cols>
  <sheetData>
    <row r="1" spans="1:26" x14ac:dyDescent="0.2"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3"/>
      <c r="O1" s="3"/>
      <c r="P1" s="3"/>
      <c r="Q1" s="3"/>
      <c r="R1" s="3"/>
      <c r="S1" s="3"/>
      <c r="T1" s="3"/>
      <c r="U1" s="2"/>
      <c r="V1" s="2"/>
      <c r="W1" s="2"/>
      <c r="X1" s="2"/>
      <c r="Y1" s="2"/>
      <c r="Z1" s="2"/>
    </row>
    <row r="2" spans="1:26" x14ac:dyDescent="0.2">
      <c r="K2" s="1"/>
      <c r="L2" s="1"/>
      <c r="M2" s="1"/>
      <c r="N2" s="1"/>
      <c r="O2" s="1"/>
      <c r="P2" s="1"/>
      <c r="Q2" s="1"/>
      <c r="R2" s="1"/>
      <c r="S2" s="83" t="s">
        <v>141</v>
      </c>
      <c r="T2" s="84"/>
      <c r="U2" s="84"/>
      <c r="V2" s="84"/>
      <c r="W2" s="84"/>
    </row>
    <row r="3" spans="1:26" ht="55.5" customHeight="1" x14ac:dyDescent="0.25">
      <c r="A3" s="51"/>
      <c r="B3" s="51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84"/>
      <c r="T3" s="84"/>
      <c r="U3" s="84"/>
      <c r="V3" s="84"/>
      <c r="W3" s="84"/>
    </row>
    <row r="4" spans="1:26" x14ac:dyDescent="0.2">
      <c r="A4" s="4"/>
      <c r="B4" s="4"/>
      <c r="C4" s="7"/>
    </row>
    <row r="5" spans="1:26" ht="15.75" x14ac:dyDescent="0.25">
      <c r="A5" s="89" t="s">
        <v>140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</row>
    <row r="6" spans="1:26" x14ac:dyDescent="0.2">
      <c r="A6" s="4"/>
      <c r="B6" s="4"/>
      <c r="G6" s="4"/>
      <c r="X6" s="1"/>
    </row>
    <row r="7" spans="1:26" ht="33.75" customHeight="1" x14ac:dyDescent="0.2">
      <c r="A7" s="74" t="s">
        <v>0</v>
      </c>
      <c r="B7" s="74" t="s">
        <v>1</v>
      </c>
      <c r="C7" s="74" t="s">
        <v>2</v>
      </c>
      <c r="D7" s="90" t="s">
        <v>3</v>
      </c>
      <c r="E7" s="90"/>
      <c r="F7" s="90"/>
      <c r="G7" s="74" t="s">
        <v>4</v>
      </c>
      <c r="H7" s="91" t="s">
        <v>130</v>
      </c>
      <c r="I7" s="92"/>
      <c r="J7" s="92"/>
      <c r="K7" s="93"/>
      <c r="L7" s="74" t="s">
        <v>1</v>
      </c>
      <c r="M7" s="74" t="s">
        <v>2</v>
      </c>
      <c r="N7" s="76" t="s">
        <v>134</v>
      </c>
      <c r="O7" s="77"/>
      <c r="P7" s="77"/>
      <c r="Q7" s="78"/>
      <c r="R7" s="79" t="s">
        <v>135</v>
      </c>
      <c r="S7" s="76" t="s">
        <v>137</v>
      </c>
      <c r="T7" s="77"/>
      <c r="U7" s="77"/>
      <c r="V7" s="78"/>
      <c r="W7" s="79" t="s">
        <v>136</v>
      </c>
    </row>
    <row r="8" spans="1:26" s="10" customFormat="1" ht="61.5" customHeight="1" x14ac:dyDescent="0.2">
      <c r="A8" s="75"/>
      <c r="B8" s="75"/>
      <c r="C8" s="75"/>
      <c r="D8" s="79" t="s">
        <v>5</v>
      </c>
      <c r="E8" s="79"/>
      <c r="F8" s="8" t="s">
        <v>6</v>
      </c>
      <c r="G8" s="75"/>
      <c r="H8" s="8" t="s">
        <v>7</v>
      </c>
      <c r="I8" s="76" t="s">
        <v>5</v>
      </c>
      <c r="J8" s="78"/>
      <c r="K8" s="8" t="s">
        <v>6</v>
      </c>
      <c r="L8" s="75"/>
      <c r="M8" s="75"/>
      <c r="N8" s="76" t="s">
        <v>5</v>
      </c>
      <c r="O8" s="78"/>
      <c r="P8" s="9" t="s">
        <v>8</v>
      </c>
      <c r="Q8" s="9" t="s">
        <v>9</v>
      </c>
      <c r="R8" s="79"/>
      <c r="S8" s="76" t="s">
        <v>5</v>
      </c>
      <c r="T8" s="78"/>
      <c r="U8" s="9" t="s">
        <v>8</v>
      </c>
      <c r="V8" s="9" t="s">
        <v>9</v>
      </c>
      <c r="W8" s="79"/>
    </row>
    <row r="9" spans="1:26" s="10" customFormat="1" ht="15" customHeight="1" x14ac:dyDescent="0.2">
      <c r="A9" s="8">
        <v>1</v>
      </c>
      <c r="B9" s="8">
        <v>1</v>
      </c>
      <c r="C9" s="8">
        <v>2</v>
      </c>
      <c r="D9" s="76">
        <v>5</v>
      </c>
      <c r="E9" s="78"/>
      <c r="F9" s="8">
        <v>6</v>
      </c>
      <c r="G9" s="8">
        <v>3</v>
      </c>
      <c r="H9" s="8">
        <v>8</v>
      </c>
      <c r="I9" s="8">
        <v>9</v>
      </c>
      <c r="J9" s="8">
        <v>10</v>
      </c>
      <c r="K9" s="8">
        <v>11</v>
      </c>
      <c r="L9" s="8">
        <v>4</v>
      </c>
      <c r="M9" s="8">
        <v>5</v>
      </c>
      <c r="N9" s="57">
        <v>12</v>
      </c>
      <c r="O9" s="57">
        <v>13</v>
      </c>
      <c r="P9" s="57">
        <v>14</v>
      </c>
      <c r="Q9" s="57">
        <v>6</v>
      </c>
      <c r="R9" s="57">
        <v>7</v>
      </c>
      <c r="S9" s="8">
        <v>8</v>
      </c>
      <c r="T9" s="8">
        <v>9</v>
      </c>
      <c r="U9" s="8">
        <v>10</v>
      </c>
      <c r="V9" s="8">
        <v>11</v>
      </c>
      <c r="W9" s="8">
        <v>12</v>
      </c>
    </row>
    <row r="10" spans="1:26" ht="87.75" customHeight="1" x14ac:dyDescent="0.2">
      <c r="A10" s="11" t="s">
        <v>10</v>
      </c>
      <c r="B10" s="11">
        <v>1.1000000000000001</v>
      </c>
      <c r="C10" s="11" t="s">
        <v>11</v>
      </c>
      <c r="D10" s="12">
        <v>28</v>
      </c>
      <c r="E10" s="13" t="s">
        <v>12</v>
      </c>
      <c r="F10" s="14">
        <f>SUM(D10*H10)</f>
        <v>212.79999999999998</v>
      </c>
      <c r="G10" s="15">
        <f>SUM(K10)</f>
        <v>456</v>
      </c>
      <c r="H10" s="16">
        <v>7.6</v>
      </c>
      <c r="I10" s="17">
        <v>60</v>
      </c>
      <c r="J10" s="18" t="str">
        <f>E10</f>
        <v>viena izziņa</v>
      </c>
      <c r="K10" s="19">
        <f>H10*I10</f>
        <v>456</v>
      </c>
      <c r="L10" s="20" t="s">
        <v>13</v>
      </c>
      <c r="M10" s="21" t="s">
        <v>147</v>
      </c>
      <c r="N10" s="19">
        <v>15</v>
      </c>
      <c r="O10" s="18" t="s">
        <v>14</v>
      </c>
      <c r="P10" s="22">
        <v>9.5</v>
      </c>
      <c r="Q10" s="19">
        <f t="shared" ref="Q10:Q41" si="0">SUM(G10+R10)</f>
        <v>413.25</v>
      </c>
      <c r="R10" s="23">
        <f>SUM(W10)/4</f>
        <v>-42.75</v>
      </c>
      <c r="S10" s="19">
        <v>30</v>
      </c>
      <c r="T10" s="18" t="s">
        <v>12</v>
      </c>
      <c r="U10" s="22">
        <v>9.5</v>
      </c>
      <c r="V10" s="19">
        <f>SUM(S10*U10)</f>
        <v>285</v>
      </c>
      <c r="W10" s="23">
        <f t="shared" ref="W10:W41" si="1">SUM(V10-K10)</f>
        <v>-171</v>
      </c>
      <c r="X10" s="59"/>
    </row>
    <row r="11" spans="1:26" ht="76.5" x14ac:dyDescent="0.2">
      <c r="A11" s="11" t="s">
        <v>10</v>
      </c>
      <c r="B11" s="11" t="s">
        <v>15</v>
      </c>
      <c r="C11" s="11" t="s">
        <v>16</v>
      </c>
      <c r="D11" s="24">
        <v>7</v>
      </c>
      <c r="E11" s="13" t="s">
        <v>12</v>
      </c>
      <c r="F11" s="14">
        <f t="shared" ref="F11:F56" si="2">SUM(D11*H11)</f>
        <v>99.12</v>
      </c>
      <c r="G11" s="15">
        <f t="shared" ref="G11:G58" si="3">SUM(K11)</f>
        <v>283.2</v>
      </c>
      <c r="H11" s="16">
        <v>14.16</v>
      </c>
      <c r="I11" s="17">
        <v>20</v>
      </c>
      <c r="J11" s="18" t="str">
        <f t="shared" ref="J11:J58" si="4">E11</f>
        <v>viena izziņa</v>
      </c>
      <c r="K11" s="19">
        <f t="shared" ref="K11:K58" si="5">H11*I11</f>
        <v>283.2</v>
      </c>
      <c r="L11" s="20" t="s">
        <v>15</v>
      </c>
      <c r="M11" s="21" t="s">
        <v>148</v>
      </c>
      <c r="N11" s="19">
        <v>5</v>
      </c>
      <c r="O11" s="18" t="s">
        <v>14</v>
      </c>
      <c r="P11" s="22">
        <v>19</v>
      </c>
      <c r="Q11" s="19">
        <f t="shared" si="0"/>
        <v>259.89999999999998</v>
      </c>
      <c r="R11" s="23">
        <f t="shared" ref="R11:R58" si="6">SUM(W11)/4</f>
        <v>-23.299999999999997</v>
      </c>
      <c r="S11" s="19">
        <v>10</v>
      </c>
      <c r="T11" s="18" t="s">
        <v>12</v>
      </c>
      <c r="U11" s="22">
        <v>19</v>
      </c>
      <c r="V11" s="19">
        <f>SUM(S11*U11)</f>
        <v>190</v>
      </c>
      <c r="W11" s="23">
        <f t="shared" si="1"/>
        <v>-93.199999999999989</v>
      </c>
      <c r="X11" s="59"/>
    </row>
    <row r="12" spans="1:26" ht="89.25" x14ac:dyDescent="0.2">
      <c r="A12" s="11" t="s">
        <v>10</v>
      </c>
      <c r="B12" s="11" t="s">
        <v>17</v>
      </c>
      <c r="C12" s="11" t="s">
        <v>18</v>
      </c>
      <c r="D12" s="24">
        <v>8</v>
      </c>
      <c r="E12" s="13" t="s">
        <v>12</v>
      </c>
      <c r="F12" s="14">
        <f t="shared" si="2"/>
        <v>56.64</v>
      </c>
      <c r="G12" s="15">
        <f t="shared" si="3"/>
        <v>35.4</v>
      </c>
      <c r="H12" s="16">
        <v>7.08</v>
      </c>
      <c r="I12" s="17">
        <v>5</v>
      </c>
      <c r="J12" s="18" t="str">
        <f t="shared" si="4"/>
        <v>viena izziņa</v>
      </c>
      <c r="K12" s="19">
        <f t="shared" si="5"/>
        <v>35.4</v>
      </c>
      <c r="L12" s="25"/>
      <c r="M12" s="60" t="s">
        <v>138</v>
      </c>
      <c r="N12" s="19"/>
      <c r="O12" s="19"/>
      <c r="P12" s="22"/>
      <c r="Q12" s="19">
        <f t="shared" si="0"/>
        <v>26.549999999999997</v>
      </c>
      <c r="R12" s="23">
        <f t="shared" si="6"/>
        <v>-8.85</v>
      </c>
      <c r="S12" s="19"/>
      <c r="T12" s="19"/>
      <c r="U12" s="22"/>
      <c r="V12" s="19">
        <f t="shared" ref="V12:V58" si="7">SUM(S12*U12)</f>
        <v>0</v>
      </c>
      <c r="W12" s="23">
        <f t="shared" si="1"/>
        <v>-35.4</v>
      </c>
      <c r="X12" s="59"/>
    </row>
    <row r="13" spans="1:26" ht="89.25" x14ac:dyDescent="0.2">
      <c r="A13" s="11" t="s">
        <v>10</v>
      </c>
      <c r="B13" s="11" t="s">
        <v>19</v>
      </c>
      <c r="C13" s="11" t="s">
        <v>20</v>
      </c>
      <c r="D13" s="24">
        <v>0</v>
      </c>
      <c r="E13" s="13" t="s">
        <v>12</v>
      </c>
      <c r="F13" s="14">
        <f t="shared" si="2"/>
        <v>0</v>
      </c>
      <c r="G13" s="15">
        <f t="shared" si="3"/>
        <v>60</v>
      </c>
      <c r="H13" s="16">
        <v>12</v>
      </c>
      <c r="I13" s="17">
        <v>5</v>
      </c>
      <c r="J13" s="18" t="str">
        <f t="shared" si="4"/>
        <v>viena izziņa</v>
      </c>
      <c r="K13" s="19">
        <f t="shared" si="5"/>
        <v>60</v>
      </c>
      <c r="L13" s="25"/>
      <c r="M13" s="61" t="s">
        <v>138</v>
      </c>
      <c r="N13" s="19"/>
      <c r="O13" s="19"/>
      <c r="P13" s="22"/>
      <c r="Q13" s="19">
        <f t="shared" si="0"/>
        <v>45</v>
      </c>
      <c r="R13" s="23">
        <f t="shared" si="6"/>
        <v>-15</v>
      </c>
      <c r="S13" s="19"/>
      <c r="T13" s="19"/>
      <c r="U13" s="22"/>
      <c r="V13" s="19">
        <f t="shared" si="7"/>
        <v>0</v>
      </c>
      <c r="W13" s="23">
        <f t="shared" si="1"/>
        <v>-60</v>
      </c>
      <c r="X13" s="59"/>
    </row>
    <row r="14" spans="1:26" ht="76.5" x14ac:dyDescent="0.2">
      <c r="A14" s="11" t="s">
        <v>10</v>
      </c>
      <c r="B14" s="11">
        <v>2</v>
      </c>
      <c r="C14" s="11" t="s">
        <v>21</v>
      </c>
      <c r="D14" s="24">
        <v>287.5</v>
      </c>
      <c r="E14" s="13" t="s">
        <v>22</v>
      </c>
      <c r="F14" s="14">
        <f t="shared" si="2"/>
        <v>23000</v>
      </c>
      <c r="G14" s="15">
        <f t="shared" si="3"/>
        <v>16000</v>
      </c>
      <c r="H14" s="16">
        <v>80</v>
      </c>
      <c r="I14" s="17">
        <v>200</v>
      </c>
      <c r="J14" s="18" t="str">
        <f t="shared" si="4"/>
        <v>viena cilvēkstunda</v>
      </c>
      <c r="K14" s="19">
        <f t="shared" si="5"/>
        <v>16000</v>
      </c>
      <c r="L14" s="25" t="s">
        <v>23</v>
      </c>
      <c r="M14" s="21" t="s">
        <v>24</v>
      </c>
      <c r="N14" s="19">
        <v>125</v>
      </c>
      <c r="O14" s="18" t="str">
        <f>E14</f>
        <v>viena cilvēkstunda</v>
      </c>
      <c r="P14" s="22">
        <v>100</v>
      </c>
      <c r="Q14" s="19">
        <f t="shared" si="0"/>
        <v>18250</v>
      </c>
      <c r="R14" s="23">
        <f t="shared" si="6"/>
        <v>2250</v>
      </c>
      <c r="S14" s="19">
        <v>250</v>
      </c>
      <c r="T14" s="18" t="str">
        <f>J14</f>
        <v>viena cilvēkstunda</v>
      </c>
      <c r="U14" s="22">
        <v>100</v>
      </c>
      <c r="V14" s="19">
        <f t="shared" si="7"/>
        <v>25000</v>
      </c>
      <c r="W14" s="23">
        <f t="shared" si="1"/>
        <v>9000</v>
      </c>
      <c r="X14" s="59"/>
    </row>
    <row r="15" spans="1:26" ht="86.25" customHeight="1" x14ac:dyDescent="0.2">
      <c r="A15" s="11" t="s">
        <v>10</v>
      </c>
      <c r="B15" s="11">
        <v>3</v>
      </c>
      <c r="C15" s="11" t="s">
        <v>25</v>
      </c>
      <c r="D15" s="24">
        <v>1815</v>
      </c>
      <c r="E15" s="13" t="s">
        <v>26</v>
      </c>
      <c r="F15" s="14">
        <f>SUM(D15*H15)</f>
        <v>13612.5</v>
      </c>
      <c r="G15" s="15">
        <f t="shared" si="3"/>
        <v>26250</v>
      </c>
      <c r="H15" s="16">
        <v>7.5</v>
      </c>
      <c r="I15" s="17">
        <v>3500</v>
      </c>
      <c r="J15" s="18" t="str">
        <f t="shared" si="4"/>
        <v>viens sūtījums</v>
      </c>
      <c r="K15" s="19">
        <f t="shared" si="5"/>
        <v>26250</v>
      </c>
      <c r="L15" s="25" t="s">
        <v>27</v>
      </c>
      <c r="M15" s="21" t="s">
        <v>149</v>
      </c>
      <c r="N15" s="19">
        <v>900</v>
      </c>
      <c r="O15" s="18" t="s">
        <v>26</v>
      </c>
      <c r="P15" s="22">
        <v>9.17</v>
      </c>
      <c r="Q15" s="19">
        <f t="shared" si="0"/>
        <v>23814</v>
      </c>
      <c r="R15" s="23">
        <f t="shared" si="6"/>
        <v>-2436</v>
      </c>
      <c r="S15" s="19">
        <v>1800</v>
      </c>
      <c r="T15" s="18" t="s">
        <v>26</v>
      </c>
      <c r="U15" s="22">
        <v>9.17</v>
      </c>
      <c r="V15" s="19">
        <f t="shared" ref="V15" si="8">SUM(S15*U15)</f>
        <v>16506</v>
      </c>
      <c r="W15" s="23">
        <f t="shared" si="1"/>
        <v>-9744</v>
      </c>
      <c r="X15" s="59"/>
    </row>
    <row r="16" spans="1:26" ht="116.25" customHeight="1" x14ac:dyDescent="0.2">
      <c r="A16" s="11" t="s">
        <v>10</v>
      </c>
      <c r="B16" s="11"/>
      <c r="C16" s="11"/>
      <c r="D16" s="24"/>
      <c r="E16" s="13"/>
      <c r="F16" s="14"/>
      <c r="G16" s="15"/>
      <c r="H16" s="16"/>
      <c r="I16" s="17"/>
      <c r="J16" s="18"/>
      <c r="K16" s="19"/>
      <c r="L16" s="25" t="s">
        <v>28</v>
      </c>
      <c r="M16" s="21" t="s">
        <v>150</v>
      </c>
      <c r="N16" s="19">
        <v>100</v>
      </c>
      <c r="O16" s="18" t="s">
        <v>26</v>
      </c>
      <c r="P16" s="22">
        <v>8.1300000000000008</v>
      </c>
      <c r="Q16" s="19">
        <f t="shared" si="0"/>
        <v>406.50000000000006</v>
      </c>
      <c r="R16" s="23">
        <f t="shared" si="6"/>
        <v>406.50000000000006</v>
      </c>
      <c r="S16" s="19">
        <v>200</v>
      </c>
      <c r="T16" s="18" t="s">
        <v>26</v>
      </c>
      <c r="U16" s="22">
        <v>8.1300000000000008</v>
      </c>
      <c r="V16" s="19">
        <f t="shared" si="7"/>
        <v>1626.0000000000002</v>
      </c>
      <c r="W16" s="23">
        <f t="shared" si="1"/>
        <v>1626.0000000000002</v>
      </c>
      <c r="X16" s="59"/>
    </row>
    <row r="17" spans="1:24" ht="102" x14ac:dyDescent="0.2">
      <c r="A17" s="11" t="s">
        <v>10</v>
      </c>
      <c r="B17" s="11" t="s">
        <v>29</v>
      </c>
      <c r="C17" s="11" t="s">
        <v>30</v>
      </c>
      <c r="D17" s="12">
        <v>5</v>
      </c>
      <c r="E17" s="13" t="s">
        <v>31</v>
      </c>
      <c r="F17" s="14">
        <f>SUM(D17*H17)</f>
        <v>1357</v>
      </c>
      <c r="G17" s="15">
        <f t="shared" si="3"/>
        <v>4070.9999999999995</v>
      </c>
      <c r="H17" s="16">
        <v>271.39999999999998</v>
      </c>
      <c r="I17" s="17">
        <v>15</v>
      </c>
      <c r="J17" s="18" t="str">
        <f t="shared" si="4"/>
        <v xml:space="preserve">viens pieslēgums </v>
      </c>
      <c r="K17" s="19">
        <f t="shared" si="5"/>
        <v>4070.9999999999995</v>
      </c>
      <c r="L17" s="20" t="s">
        <v>29</v>
      </c>
      <c r="M17" s="26" t="s">
        <v>131</v>
      </c>
      <c r="N17" s="58">
        <v>2.5</v>
      </c>
      <c r="O17" s="18" t="s">
        <v>32</v>
      </c>
      <c r="P17" s="22">
        <v>300</v>
      </c>
      <c r="Q17" s="19">
        <f t="shared" si="0"/>
        <v>3428.2499999999995</v>
      </c>
      <c r="R17" s="23">
        <f t="shared" si="6"/>
        <v>-642.74999999999989</v>
      </c>
      <c r="S17" s="19">
        <v>5</v>
      </c>
      <c r="T17" s="18" t="s">
        <v>32</v>
      </c>
      <c r="U17" s="22">
        <v>300</v>
      </c>
      <c r="V17" s="19">
        <f t="shared" si="7"/>
        <v>1500</v>
      </c>
      <c r="W17" s="23">
        <f t="shared" si="1"/>
        <v>-2570.9999999999995</v>
      </c>
      <c r="X17" s="59"/>
    </row>
    <row r="18" spans="1:24" ht="76.5" x14ac:dyDescent="0.2">
      <c r="A18" s="11" t="s">
        <v>10</v>
      </c>
      <c r="B18" s="11"/>
      <c r="C18" s="11"/>
      <c r="D18" s="12"/>
      <c r="E18" s="13"/>
      <c r="F18" s="14"/>
      <c r="G18" s="15"/>
      <c r="H18" s="16"/>
      <c r="I18" s="17"/>
      <c r="J18" s="18"/>
      <c r="K18" s="19"/>
      <c r="L18" s="20" t="s">
        <v>35</v>
      </c>
      <c r="M18" s="21" t="s">
        <v>33</v>
      </c>
      <c r="N18" s="58">
        <v>5</v>
      </c>
      <c r="O18" s="18" t="s">
        <v>34</v>
      </c>
      <c r="P18" s="22">
        <v>100.55</v>
      </c>
      <c r="Q18" s="19">
        <f t="shared" si="0"/>
        <v>251.375</v>
      </c>
      <c r="R18" s="23">
        <f t="shared" si="6"/>
        <v>251.375</v>
      </c>
      <c r="S18" s="19">
        <v>10</v>
      </c>
      <c r="T18" s="18" t="s">
        <v>34</v>
      </c>
      <c r="U18" s="22">
        <v>100.55</v>
      </c>
      <c r="V18" s="19">
        <f t="shared" si="7"/>
        <v>1005.5</v>
      </c>
      <c r="W18" s="23">
        <f t="shared" si="1"/>
        <v>1005.5</v>
      </c>
      <c r="X18" s="59"/>
    </row>
    <row r="19" spans="1:24" ht="127.5" x14ac:dyDescent="0.2">
      <c r="A19" s="11" t="s">
        <v>10</v>
      </c>
      <c r="B19" s="11" t="s">
        <v>35</v>
      </c>
      <c r="C19" s="11" t="s">
        <v>36</v>
      </c>
      <c r="D19" s="12">
        <v>107</v>
      </c>
      <c r="E19" s="13" t="s">
        <v>32</v>
      </c>
      <c r="F19" s="14">
        <f>SUM(D19*H19)</f>
        <v>3080.5299999999997</v>
      </c>
      <c r="G19" s="15">
        <f t="shared" si="3"/>
        <v>5758</v>
      </c>
      <c r="H19" s="16">
        <v>28.79</v>
      </c>
      <c r="I19" s="17">
        <v>200</v>
      </c>
      <c r="J19" s="18" t="str">
        <f t="shared" si="4"/>
        <v>viens lietotājs</v>
      </c>
      <c r="K19" s="19">
        <f t="shared" si="5"/>
        <v>5758</v>
      </c>
      <c r="L19" s="20" t="s">
        <v>38</v>
      </c>
      <c r="M19" s="21" t="s">
        <v>37</v>
      </c>
      <c r="N19" s="15">
        <v>50</v>
      </c>
      <c r="O19" s="18" t="str">
        <f>E19</f>
        <v>viens lietotājs</v>
      </c>
      <c r="P19" s="22">
        <v>29.61</v>
      </c>
      <c r="Q19" s="19">
        <f t="shared" si="0"/>
        <v>5058.75</v>
      </c>
      <c r="R19" s="23">
        <f t="shared" si="6"/>
        <v>-699.25</v>
      </c>
      <c r="S19" s="19">
        <v>100</v>
      </c>
      <c r="T19" s="18" t="str">
        <f>J19</f>
        <v>viens lietotājs</v>
      </c>
      <c r="U19" s="22">
        <v>29.61</v>
      </c>
      <c r="V19" s="19">
        <f t="shared" si="7"/>
        <v>2961</v>
      </c>
      <c r="W19" s="23">
        <f t="shared" si="1"/>
        <v>-2797</v>
      </c>
      <c r="X19" s="59"/>
    </row>
    <row r="20" spans="1:24" ht="76.5" x14ac:dyDescent="0.2">
      <c r="A20" s="11" t="s">
        <v>10</v>
      </c>
      <c r="B20" s="11" t="s">
        <v>38</v>
      </c>
      <c r="C20" s="11" t="s">
        <v>39</v>
      </c>
      <c r="D20" s="12">
        <v>7</v>
      </c>
      <c r="E20" s="13" t="s">
        <v>32</v>
      </c>
      <c r="F20" s="14">
        <f>SUM(D20*H20)</f>
        <v>91.28</v>
      </c>
      <c r="G20" s="15">
        <f t="shared" si="3"/>
        <v>1434.3999999999999</v>
      </c>
      <c r="H20" s="16">
        <v>13.04</v>
      </c>
      <c r="I20" s="17">
        <v>110</v>
      </c>
      <c r="J20" s="18" t="str">
        <f t="shared" si="4"/>
        <v>viens lietotājs</v>
      </c>
      <c r="K20" s="19">
        <f t="shared" si="5"/>
        <v>1434.3999999999999</v>
      </c>
      <c r="L20" s="20" t="s">
        <v>42</v>
      </c>
      <c r="M20" s="21" t="s">
        <v>40</v>
      </c>
      <c r="N20" s="19">
        <v>5</v>
      </c>
      <c r="O20" s="18" t="s">
        <v>41</v>
      </c>
      <c r="P20" s="22">
        <v>20.09</v>
      </c>
      <c r="Q20" s="19">
        <f t="shared" si="0"/>
        <v>1126.0249999999999</v>
      </c>
      <c r="R20" s="23">
        <f t="shared" si="6"/>
        <v>-308.37499999999994</v>
      </c>
      <c r="S20" s="19">
        <v>10</v>
      </c>
      <c r="T20" s="18" t="s">
        <v>142</v>
      </c>
      <c r="U20" s="22">
        <v>20.09</v>
      </c>
      <c r="V20" s="19">
        <f t="shared" si="7"/>
        <v>200.9</v>
      </c>
      <c r="W20" s="23">
        <f t="shared" si="1"/>
        <v>-1233.4999999999998</v>
      </c>
      <c r="X20" s="59"/>
    </row>
    <row r="21" spans="1:24" ht="89.25" x14ac:dyDescent="0.2">
      <c r="A21" s="11" t="s">
        <v>10</v>
      </c>
      <c r="B21" s="11" t="s">
        <v>42</v>
      </c>
      <c r="C21" s="11" t="s">
        <v>43</v>
      </c>
      <c r="D21" s="12">
        <v>62</v>
      </c>
      <c r="E21" s="13" t="s">
        <v>32</v>
      </c>
      <c r="F21" s="14">
        <f t="shared" si="2"/>
        <v>1055.24</v>
      </c>
      <c r="G21" s="15">
        <f t="shared" si="3"/>
        <v>3404</v>
      </c>
      <c r="H21" s="16">
        <v>17.02</v>
      </c>
      <c r="I21" s="17">
        <v>200</v>
      </c>
      <c r="J21" s="18" t="str">
        <f t="shared" si="4"/>
        <v>viens lietotājs</v>
      </c>
      <c r="K21" s="19">
        <f t="shared" si="5"/>
        <v>3404</v>
      </c>
      <c r="L21" s="20" t="s">
        <v>45</v>
      </c>
      <c r="M21" s="21" t="s">
        <v>44</v>
      </c>
      <c r="N21" s="58">
        <v>22.5</v>
      </c>
      <c r="O21" s="18" t="s">
        <v>41</v>
      </c>
      <c r="P21" s="22">
        <v>26.6</v>
      </c>
      <c r="Q21" s="19">
        <f t="shared" si="0"/>
        <v>2852.25</v>
      </c>
      <c r="R21" s="23">
        <f t="shared" si="6"/>
        <v>-551.75</v>
      </c>
      <c r="S21" s="19">
        <v>45</v>
      </c>
      <c r="T21" s="18" t="s">
        <v>142</v>
      </c>
      <c r="U21" s="22">
        <v>26.6</v>
      </c>
      <c r="V21" s="19">
        <f t="shared" si="7"/>
        <v>1197</v>
      </c>
      <c r="W21" s="23">
        <f t="shared" si="1"/>
        <v>-2207</v>
      </c>
      <c r="X21" s="59"/>
    </row>
    <row r="22" spans="1:24" ht="63.75" x14ac:dyDescent="0.2">
      <c r="A22" s="11" t="s">
        <v>10</v>
      </c>
      <c r="B22" s="11" t="s">
        <v>45</v>
      </c>
      <c r="C22" s="27" t="s">
        <v>46</v>
      </c>
      <c r="D22" s="24">
        <v>0</v>
      </c>
      <c r="E22" s="13" t="s">
        <v>31</v>
      </c>
      <c r="F22" s="14">
        <f t="shared" si="2"/>
        <v>0</v>
      </c>
      <c r="G22" s="15">
        <f t="shared" si="3"/>
        <v>550.45000000000005</v>
      </c>
      <c r="H22" s="16">
        <v>110.09</v>
      </c>
      <c r="I22" s="17">
        <v>5</v>
      </c>
      <c r="J22" s="18" t="str">
        <f t="shared" si="4"/>
        <v xml:space="preserve">viens pieslēgums </v>
      </c>
      <c r="K22" s="19">
        <f t="shared" si="5"/>
        <v>550.45000000000005</v>
      </c>
      <c r="L22" s="20" t="s">
        <v>47</v>
      </c>
      <c r="M22" s="21" t="s">
        <v>48</v>
      </c>
      <c r="N22" s="58">
        <v>1.5</v>
      </c>
      <c r="O22" s="18" t="s">
        <v>41</v>
      </c>
      <c r="P22" s="22">
        <v>157.63999999999999</v>
      </c>
      <c r="Q22" s="19">
        <f t="shared" si="0"/>
        <v>531.0675</v>
      </c>
      <c r="R22" s="23">
        <f t="shared" si="6"/>
        <v>-19.382500000000022</v>
      </c>
      <c r="S22" s="19">
        <v>3</v>
      </c>
      <c r="T22" s="18" t="s">
        <v>142</v>
      </c>
      <c r="U22" s="22">
        <v>157.63999999999999</v>
      </c>
      <c r="V22" s="19">
        <f t="shared" si="7"/>
        <v>472.91999999999996</v>
      </c>
      <c r="W22" s="23">
        <f t="shared" si="1"/>
        <v>-77.530000000000086</v>
      </c>
      <c r="X22" s="59"/>
    </row>
    <row r="23" spans="1:24" ht="89.25" x14ac:dyDescent="0.2">
      <c r="A23" s="11" t="s">
        <v>10</v>
      </c>
      <c r="B23" s="11" t="s">
        <v>47</v>
      </c>
      <c r="C23" s="28" t="s">
        <v>49</v>
      </c>
      <c r="D23" s="12">
        <v>8</v>
      </c>
      <c r="E23" s="13" t="s">
        <v>50</v>
      </c>
      <c r="F23" s="14">
        <f t="shared" si="2"/>
        <v>60.48</v>
      </c>
      <c r="G23" s="15">
        <f t="shared" si="3"/>
        <v>453.59999999999997</v>
      </c>
      <c r="H23" s="16">
        <v>7.56</v>
      </c>
      <c r="I23" s="17">
        <v>60</v>
      </c>
      <c r="J23" s="18" t="str">
        <f t="shared" si="4"/>
        <v>viens lietotājs vienai  fiksētai interneta protokola adresei</v>
      </c>
      <c r="K23" s="19">
        <f t="shared" si="5"/>
        <v>453.59999999999997</v>
      </c>
      <c r="L23" s="20" t="s">
        <v>51</v>
      </c>
      <c r="M23" s="21" t="s">
        <v>52</v>
      </c>
      <c r="N23" s="19">
        <v>25</v>
      </c>
      <c r="O23" s="18" t="s">
        <v>41</v>
      </c>
      <c r="P23" s="22">
        <v>19.260000000000002</v>
      </c>
      <c r="Q23" s="19">
        <f t="shared" si="0"/>
        <v>580.95000000000005</v>
      </c>
      <c r="R23" s="23">
        <f t="shared" si="6"/>
        <v>127.35000000000004</v>
      </c>
      <c r="S23" s="19">
        <v>50</v>
      </c>
      <c r="T23" s="18" t="s">
        <v>142</v>
      </c>
      <c r="U23" s="22">
        <v>19.260000000000002</v>
      </c>
      <c r="V23" s="19">
        <f t="shared" si="7"/>
        <v>963.00000000000011</v>
      </c>
      <c r="W23" s="23">
        <f t="shared" si="1"/>
        <v>509.40000000000015</v>
      </c>
      <c r="X23" s="59"/>
    </row>
    <row r="24" spans="1:24" ht="90" x14ac:dyDescent="0.25">
      <c r="A24" s="11" t="s">
        <v>10</v>
      </c>
      <c r="B24" s="11" t="s">
        <v>51</v>
      </c>
      <c r="C24" s="29" t="s">
        <v>53</v>
      </c>
      <c r="D24" s="24">
        <v>36</v>
      </c>
      <c r="E24" s="13" t="s">
        <v>32</v>
      </c>
      <c r="F24" s="14">
        <f t="shared" si="2"/>
        <v>1334.52</v>
      </c>
      <c r="G24" s="15">
        <f t="shared" si="3"/>
        <v>926.75</v>
      </c>
      <c r="H24" s="16">
        <v>37.07</v>
      </c>
      <c r="I24" s="17">
        <v>25</v>
      </c>
      <c r="J24" s="18" t="str">
        <f>E24</f>
        <v>viens lietotājs</v>
      </c>
      <c r="K24" s="19">
        <f t="shared" si="5"/>
        <v>926.75</v>
      </c>
      <c r="L24" s="20"/>
      <c r="M24" s="62" t="s">
        <v>138</v>
      </c>
      <c r="N24" s="19"/>
      <c r="O24" s="19"/>
      <c r="P24" s="22"/>
      <c r="Q24" s="19">
        <f t="shared" si="0"/>
        <v>695.0625</v>
      </c>
      <c r="R24" s="23">
        <f t="shared" si="6"/>
        <v>-231.6875</v>
      </c>
      <c r="S24" s="19"/>
      <c r="T24" s="19"/>
      <c r="U24" s="22"/>
      <c r="V24" s="19">
        <f t="shared" si="7"/>
        <v>0</v>
      </c>
      <c r="W24" s="23">
        <f t="shared" si="1"/>
        <v>-926.75</v>
      </c>
      <c r="X24" s="59"/>
    </row>
    <row r="25" spans="1:24" ht="89.25" x14ac:dyDescent="0.25">
      <c r="A25" s="11" t="s">
        <v>10</v>
      </c>
      <c r="B25" s="11" t="s">
        <v>54</v>
      </c>
      <c r="C25" s="11" t="s">
        <v>55</v>
      </c>
      <c r="D25" s="24">
        <v>0</v>
      </c>
      <c r="E25" s="13" t="s">
        <v>32</v>
      </c>
      <c r="F25" s="14">
        <f t="shared" si="2"/>
        <v>0</v>
      </c>
      <c r="G25" s="15">
        <f t="shared" si="3"/>
        <v>327</v>
      </c>
      <c r="H25" s="16">
        <v>65.400000000000006</v>
      </c>
      <c r="I25" s="17">
        <v>5</v>
      </c>
      <c r="J25" s="18" t="str">
        <f t="shared" si="4"/>
        <v>viens lietotājs</v>
      </c>
      <c r="K25" s="19">
        <f t="shared" si="5"/>
        <v>327</v>
      </c>
      <c r="L25" s="20"/>
      <c r="M25" s="63" t="s">
        <v>138</v>
      </c>
      <c r="N25" s="19"/>
      <c r="O25" s="19"/>
      <c r="P25" s="22"/>
      <c r="Q25" s="19">
        <f t="shared" si="0"/>
        <v>245.25</v>
      </c>
      <c r="R25" s="23">
        <f t="shared" si="6"/>
        <v>-81.75</v>
      </c>
      <c r="S25" s="19"/>
      <c r="T25" s="19"/>
      <c r="U25" s="22"/>
      <c r="V25" s="19">
        <f t="shared" si="7"/>
        <v>0</v>
      </c>
      <c r="W25" s="23">
        <f t="shared" si="1"/>
        <v>-327</v>
      </c>
      <c r="X25" s="59"/>
    </row>
    <row r="26" spans="1:24" ht="63.75" x14ac:dyDescent="0.2">
      <c r="A26" s="11" t="s">
        <v>10</v>
      </c>
      <c r="B26" s="11" t="s">
        <v>56</v>
      </c>
      <c r="C26" s="11" t="s">
        <v>57</v>
      </c>
      <c r="D26" s="24">
        <v>4</v>
      </c>
      <c r="E26" s="13" t="s">
        <v>32</v>
      </c>
      <c r="F26" s="14">
        <f t="shared" si="2"/>
        <v>180.88</v>
      </c>
      <c r="G26" s="15">
        <f t="shared" si="3"/>
        <v>8139.5999999999995</v>
      </c>
      <c r="H26" s="16">
        <v>45.22</v>
      </c>
      <c r="I26" s="17">
        <v>180</v>
      </c>
      <c r="J26" s="18" t="str">
        <f t="shared" si="4"/>
        <v>viens lietotājs</v>
      </c>
      <c r="K26" s="19">
        <f t="shared" si="5"/>
        <v>8139.5999999999995</v>
      </c>
      <c r="L26" s="20" t="s">
        <v>54</v>
      </c>
      <c r="M26" s="21" t="s">
        <v>58</v>
      </c>
      <c r="N26" s="19">
        <v>5</v>
      </c>
      <c r="O26" s="18" t="str">
        <f>E26</f>
        <v>viens lietotājs</v>
      </c>
      <c r="P26" s="22">
        <v>55.27</v>
      </c>
      <c r="Q26" s="19">
        <f t="shared" si="0"/>
        <v>6242.875</v>
      </c>
      <c r="R26" s="23">
        <f t="shared" si="6"/>
        <v>-1896.7249999999999</v>
      </c>
      <c r="S26" s="19">
        <v>10</v>
      </c>
      <c r="T26" s="18" t="s">
        <v>142</v>
      </c>
      <c r="U26" s="22">
        <v>55.27</v>
      </c>
      <c r="V26" s="19">
        <f t="shared" si="7"/>
        <v>552.70000000000005</v>
      </c>
      <c r="W26" s="23">
        <f t="shared" si="1"/>
        <v>-7586.9</v>
      </c>
      <c r="X26" s="59"/>
    </row>
    <row r="27" spans="1:24" ht="63.75" x14ac:dyDescent="0.2">
      <c r="A27" s="11" t="s">
        <v>10</v>
      </c>
      <c r="B27" s="11" t="s">
        <v>59</v>
      </c>
      <c r="C27" s="30" t="s">
        <v>60</v>
      </c>
      <c r="D27" s="24">
        <v>0</v>
      </c>
      <c r="E27" s="13" t="s">
        <v>31</v>
      </c>
      <c r="F27" s="14">
        <f t="shared" si="2"/>
        <v>0</v>
      </c>
      <c r="G27" s="15">
        <f t="shared" si="3"/>
        <v>1857.4</v>
      </c>
      <c r="H27" s="16">
        <v>185.74</v>
      </c>
      <c r="I27" s="17">
        <v>10</v>
      </c>
      <c r="J27" s="18" t="str">
        <f t="shared" si="4"/>
        <v xml:space="preserve">viens pieslēgums </v>
      </c>
      <c r="K27" s="19">
        <f t="shared" si="5"/>
        <v>1857.4</v>
      </c>
      <c r="L27" s="20" t="s">
        <v>56</v>
      </c>
      <c r="M27" s="21" t="s">
        <v>61</v>
      </c>
      <c r="N27" s="58">
        <v>2.5</v>
      </c>
      <c r="O27" s="18" t="s">
        <v>41</v>
      </c>
      <c r="P27" s="22">
        <v>183.02</v>
      </c>
      <c r="Q27" s="19">
        <f t="shared" si="0"/>
        <v>1621.825</v>
      </c>
      <c r="R27" s="23">
        <f t="shared" si="6"/>
        <v>-235.57500000000002</v>
      </c>
      <c r="S27" s="19">
        <v>5</v>
      </c>
      <c r="T27" s="18" t="s">
        <v>142</v>
      </c>
      <c r="U27" s="22">
        <v>183.02</v>
      </c>
      <c r="V27" s="19">
        <f t="shared" si="7"/>
        <v>915.1</v>
      </c>
      <c r="W27" s="23">
        <f t="shared" si="1"/>
        <v>-942.30000000000007</v>
      </c>
      <c r="X27" s="59"/>
    </row>
    <row r="28" spans="1:24" ht="63.75" x14ac:dyDescent="0.2">
      <c r="A28" s="11" t="s">
        <v>10</v>
      </c>
      <c r="B28" s="11" t="s">
        <v>62</v>
      </c>
      <c r="C28" s="29" t="s">
        <v>63</v>
      </c>
      <c r="D28" s="12">
        <v>995.23400000000004</v>
      </c>
      <c r="E28" s="13" t="s">
        <v>64</v>
      </c>
      <c r="F28" s="14">
        <f>SUM(D28*H28)</f>
        <v>98995.92598</v>
      </c>
      <c r="G28" s="15">
        <f t="shared" si="3"/>
        <v>89523</v>
      </c>
      <c r="H28" s="16">
        <v>99.47</v>
      </c>
      <c r="I28" s="17">
        <v>900</v>
      </c>
      <c r="J28" s="18" t="str">
        <f t="shared" si="4"/>
        <v>mēnesī</v>
      </c>
      <c r="K28" s="19">
        <f t="shared" si="5"/>
        <v>89523</v>
      </c>
      <c r="L28" s="20" t="s">
        <v>62</v>
      </c>
      <c r="M28" s="21" t="s">
        <v>132</v>
      </c>
      <c r="N28" s="19">
        <v>450</v>
      </c>
      <c r="O28" s="18" t="str">
        <f>E28</f>
        <v>mēnesī</v>
      </c>
      <c r="P28" s="22">
        <v>100.56</v>
      </c>
      <c r="Q28" s="19">
        <f t="shared" si="0"/>
        <v>89768.25</v>
      </c>
      <c r="R28" s="23">
        <f t="shared" si="6"/>
        <v>245.25</v>
      </c>
      <c r="S28" s="19">
        <v>900</v>
      </c>
      <c r="T28" s="18" t="s">
        <v>146</v>
      </c>
      <c r="U28" s="22">
        <v>100.56</v>
      </c>
      <c r="V28" s="19">
        <f t="shared" si="7"/>
        <v>90504</v>
      </c>
      <c r="W28" s="23">
        <f t="shared" si="1"/>
        <v>981</v>
      </c>
      <c r="X28" s="59"/>
    </row>
    <row r="29" spans="1:24" ht="90.75" customHeight="1" x14ac:dyDescent="0.2">
      <c r="A29" s="11" t="s">
        <v>10</v>
      </c>
      <c r="B29" s="11" t="s">
        <v>65</v>
      </c>
      <c r="C29" s="11" t="s">
        <v>66</v>
      </c>
      <c r="D29" s="12">
        <v>1863.36</v>
      </c>
      <c r="E29" s="13" t="s">
        <v>67</v>
      </c>
      <c r="F29" s="14">
        <f>SUM(D29*H29)</f>
        <v>75671.049599999998</v>
      </c>
      <c r="G29" s="15">
        <f t="shared" si="3"/>
        <v>101525</v>
      </c>
      <c r="H29" s="16">
        <v>40.61</v>
      </c>
      <c r="I29" s="17">
        <v>2500</v>
      </c>
      <c r="J29" s="18" t="str">
        <f t="shared" si="4"/>
        <v>viens lietotājs mēnesī</v>
      </c>
      <c r="K29" s="19">
        <f t="shared" si="5"/>
        <v>101525</v>
      </c>
      <c r="L29" s="20" t="s">
        <v>65</v>
      </c>
      <c r="M29" s="21" t="s">
        <v>68</v>
      </c>
      <c r="N29" s="19">
        <v>875</v>
      </c>
      <c r="O29" s="18" t="s">
        <v>64</v>
      </c>
      <c r="P29" s="22">
        <v>55.53</v>
      </c>
      <c r="Q29" s="19">
        <f t="shared" si="0"/>
        <v>100438.125</v>
      </c>
      <c r="R29" s="23">
        <f t="shared" si="6"/>
        <v>-1086.875</v>
      </c>
      <c r="S29" s="19">
        <v>1750</v>
      </c>
      <c r="T29" s="18" t="s">
        <v>146</v>
      </c>
      <c r="U29" s="22">
        <v>55.53</v>
      </c>
      <c r="V29" s="19">
        <f t="shared" si="7"/>
        <v>97177.5</v>
      </c>
      <c r="W29" s="23">
        <f t="shared" si="1"/>
        <v>-4347.5</v>
      </c>
      <c r="X29" s="59"/>
    </row>
    <row r="30" spans="1:24" ht="89.25" x14ac:dyDescent="0.25">
      <c r="A30" s="11" t="s">
        <v>10</v>
      </c>
      <c r="B30" s="11" t="s">
        <v>69</v>
      </c>
      <c r="C30" s="11" t="s">
        <v>70</v>
      </c>
      <c r="D30" s="12">
        <v>24</v>
      </c>
      <c r="E30" s="13" t="s">
        <v>64</v>
      </c>
      <c r="F30" s="14">
        <f t="shared" si="2"/>
        <v>1364.4</v>
      </c>
      <c r="G30" s="15">
        <f t="shared" si="3"/>
        <v>1137</v>
      </c>
      <c r="H30" s="16">
        <v>56.85</v>
      </c>
      <c r="I30" s="17">
        <v>20</v>
      </c>
      <c r="J30" s="18" t="str">
        <f t="shared" si="4"/>
        <v>mēnesī</v>
      </c>
      <c r="K30" s="19">
        <f t="shared" si="5"/>
        <v>1137</v>
      </c>
      <c r="L30" s="20"/>
      <c r="M30" s="63" t="s">
        <v>138</v>
      </c>
      <c r="N30" s="19"/>
      <c r="O30" s="18"/>
      <c r="P30" s="22"/>
      <c r="Q30" s="19">
        <f t="shared" si="0"/>
        <v>852.75</v>
      </c>
      <c r="R30" s="23">
        <f t="shared" si="6"/>
        <v>-284.25</v>
      </c>
      <c r="S30" s="19"/>
      <c r="T30" s="18"/>
      <c r="U30" s="22"/>
      <c r="V30" s="19"/>
      <c r="W30" s="23">
        <f t="shared" si="1"/>
        <v>-1137</v>
      </c>
      <c r="X30" s="59"/>
    </row>
    <row r="31" spans="1:24" ht="90" customHeight="1" x14ac:dyDescent="0.2">
      <c r="A31" s="11" t="s">
        <v>10</v>
      </c>
      <c r="B31" s="11"/>
      <c r="C31" s="11"/>
      <c r="D31" s="12"/>
      <c r="E31" s="13"/>
      <c r="F31" s="14"/>
      <c r="G31" s="15"/>
      <c r="H31" s="16"/>
      <c r="I31" s="17"/>
      <c r="J31" s="18"/>
      <c r="K31" s="19"/>
      <c r="L31" s="20" t="s">
        <v>71</v>
      </c>
      <c r="M31" s="21" t="s">
        <v>128</v>
      </c>
      <c r="N31" s="19">
        <v>10</v>
      </c>
      <c r="O31" s="18" t="s">
        <v>64</v>
      </c>
      <c r="P31" s="22">
        <v>155.13</v>
      </c>
      <c r="Q31" s="19">
        <f t="shared" si="0"/>
        <v>775.65</v>
      </c>
      <c r="R31" s="23">
        <f t="shared" si="6"/>
        <v>775.65</v>
      </c>
      <c r="S31" s="19">
        <v>20</v>
      </c>
      <c r="T31" s="18" t="s">
        <v>146</v>
      </c>
      <c r="U31" s="22">
        <v>155.13</v>
      </c>
      <c r="V31" s="19">
        <f t="shared" si="7"/>
        <v>3102.6</v>
      </c>
      <c r="W31" s="23">
        <f t="shared" si="1"/>
        <v>3102.6</v>
      </c>
      <c r="X31" s="59"/>
    </row>
    <row r="32" spans="1:24" ht="83.25" customHeight="1" x14ac:dyDescent="0.2">
      <c r="A32" s="11" t="s">
        <v>10</v>
      </c>
      <c r="B32" s="11"/>
      <c r="C32" s="11"/>
      <c r="D32" s="12"/>
      <c r="E32" s="13"/>
      <c r="F32" s="14"/>
      <c r="G32" s="15"/>
      <c r="H32" s="16"/>
      <c r="I32" s="17"/>
      <c r="J32" s="18"/>
      <c r="K32" s="19"/>
      <c r="L32" s="20" t="s">
        <v>72</v>
      </c>
      <c r="M32" s="21" t="s">
        <v>129</v>
      </c>
      <c r="N32" s="19">
        <v>10</v>
      </c>
      <c r="O32" s="18" t="s">
        <v>64</v>
      </c>
      <c r="P32" s="22">
        <v>300.23</v>
      </c>
      <c r="Q32" s="19">
        <f t="shared" si="0"/>
        <v>1501.15</v>
      </c>
      <c r="R32" s="23">
        <f t="shared" si="6"/>
        <v>1501.15</v>
      </c>
      <c r="S32" s="19">
        <v>20</v>
      </c>
      <c r="T32" s="18" t="s">
        <v>146</v>
      </c>
      <c r="U32" s="22">
        <v>300.23</v>
      </c>
      <c r="V32" s="19">
        <f t="shared" si="7"/>
        <v>6004.6</v>
      </c>
      <c r="W32" s="23">
        <f t="shared" si="1"/>
        <v>6004.6</v>
      </c>
      <c r="X32" s="59"/>
    </row>
    <row r="33" spans="1:24" ht="51" x14ac:dyDescent="0.2">
      <c r="A33" s="11" t="s">
        <v>10</v>
      </c>
      <c r="B33" s="11">
        <v>6</v>
      </c>
      <c r="C33" s="11" t="s">
        <v>73</v>
      </c>
      <c r="D33" s="12">
        <v>115.72</v>
      </c>
      <c r="E33" s="13" t="s">
        <v>64</v>
      </c>
      <c r="F33" s="14">
        <f>SUM(D33*H33)</f>
        <v>9134.9367999999995</v>
      </c>
      <c r="G33" s="15">
        <f t="shared" si="3"/>
        <v>4736.3999999999996</v>
      </c>
      <c r="H33" s="16">
        <v>78.94</v>
      </c>
      <c r="I33" s="17">
        <v>60</v>
      </c>
      <c r="J33" s="18" t="str">
        <f t="shared" si="4"/>
        <v>mēnesī</v>
      </c>
      <c r="K33" s="19">
        <f t="shared" si="5"/>
        <v>4736.3999999999996</v>
      </c>
      <c r="L33" s="25" t="s">
        <v>74</v>
      </c>
      <c r="M33" s="21" t="s">
        <v>145</v>
      </c>
      <c r="N33" s="19">
        <v>55</v>
      </c>
      <c r="O33" s="18" t="s">
        <v>75</v>
      </c>
      <c r="P33" s="22">
        <v>101.45</v>
      </c>
      <c r="Q33" s="19">
        <f t="shared" si="0"/>
        <v>6342.1749999999993</v>
      </c>
      <c r="R33" s="23">
        <f t="shared" si="6"/>
        <v>1605.7750000000001</v>
      </c>
      <c r="S33" s="19">
        <v>110</v>
      </c>
      <c r="T33" s="18" t="s">
        <v>146</v>
      </c>
      <c r="U33" s="22">
        <v>101.45</v>
      </c>
      <c r="V33" s="19">
        <f t="shared" si="7"/>
        <v>11159.5</v>
      </c>
      <c r="W33" s="23">
        <f t="shared" si="1"/>
        <v>6423.1</v>
      </c>
      <c r="X33" s="59"/>
    </row>
    <row r="34" spans="1:24" ht="77.25" x14ac:dyDescent="0.25">
      <c r="A34" s="11" t="s">
        <v>10</v>
      </c>
      <c r="B34" s="11" t="s">
        <v>76</v>
      </c>
      <c r="C34" s="29" t="s">
        <v>77</v>
      </c>
      <c r="D34" s="24">
        <v>0</v>
      </c>
      <c r="E34" s="13" t="s">
        <v>22</v>
      </c>
      <c r="F34" s="14">
        <f t="shared" si="2"/>
        <v>0</v>
      </c>
      <c r="G34" s="15">
        <f t="shared" si="3"/>
        <v>450.20000000000005</v>
      </c>
      <c r="H34" s="16">
        <v>90.04</v>
      </c>
      <c r="I34" s="17">
        <v>5</v>
      </c>
      <c r="J34" s="18" t="str">
        <f t="shared" si="4"/>
        <v>viena cilvēkstunda</v>
      </c>
      <c r="K34" s="19">
        <f t="shared" si="5"/>
        <v>450.20000000000005</v>
      </c>
      <c r="L34" s="25"/>
      <c r="M34" s="64" t="s">
        <v>138</v>
      </c>
      <c r="N34" s="19"/>
      <c r="O34" s="19"/>
      <c r="P34" s="22"/>
      <c r="Q34" s="19">
        <f t="shared" si="0"/>
        <v>337.65000000000003</v>
      </c>
      <c r="R34" s="23">
        <f t="shared" si="6"/>
        <v>-112.55000000000001</v>
      </c>
      <c r="S34" s="19"/>
      <c r="T34" s="19"/>
      <c r="U34" s="22"/>
      <c r="V34" s="19">
        <f t="shared" si="7"/>
        <v>0</v>
      </c>
      <c r="W34" s="23">
        <f t="shared" si="1"/>
        <v>-450.20000000000005</v>
      </c>
      <c r="X34" s="59"/>
    </row>
    <row r="35" spans="1:24" ht="51" x14ac:dyDescent="0.25">
      <c r="A35" s="11" t="s">
        <v>10</v>
      </c>
      <c r="B35" s="11" t="s">
        <v>78</v>
      </c>
      <c r="C35" s="11" t="s">
        <v>79</v>
      </c>
      <c r="D35" s="24">
        <v>11</v>
      </c>
      <c r="E35" s="13" t="s">
        <v>64</v>
      </c>
      <c r="F35" s="14">
        <f t="shared" si="2"/>
        <v>533.28</v>
      </c>
      <c r="G35" s="15">
        <f t="shared" si="3"/>
        <v>727.19999999999993</v>
      </c>
      <c r="H35" s="16">
        <v>48.48</v>
      </c>
      <c r="I35" s="17">
        <v>15</v>
      </c>
      <c r="J35" s="18" t="str">
        <f t="shared" si="4"/>
        <v>mēnesī</v>
      </c>
      <c r="K35" s="19">
        <f t="shared" si="5"/>
        <v>727.19999999999993</v>
      </c>
      <c r="L35" s="25"/>
      <c r="M35" s="64" t="s">
        <v>138</v>
      </c>
      <c r="N35" s="19"/>
      <c r="O35" s="18"/>
      <c r="P35" s="22"/>
      <c r="Q35" s="19">
        <f t="shared" si="0"/>
        <v>545.4</v>
      </c>
      <c r="R35" s="23">
        <f t="shared" si="6"/>
        <v>-181.79999999999998</v>
      </c>
      <c r="S35" s="19"/>
      <c r="T35" s="18"/>
      <c r="U35" s="22"/>
      <c r="V35" s="19"/>
      <c r="W35" s="23">
        <f t="shared" si="1"/>
        <v>-727.19999999999993</v>
      </c>
      <c r="X35" s="59"/>
    </row>
    <row r="36" spans="1:24" ht="51" x14ac:dyDescent="0.2">
      <c r="A36" s="11" t="s">
        <v>10</v>
      </c>
      <c r="B36" s="11" t="s">
        <v>81</v>
      </c>
      <c r="C36" s="11" t="s">
        <v>82</v>
      </c>
      <c r="D36" s="12">
        <v>0</v>
      </c>
      <c r="E36" s="13" t="s">
        <v>64</v>
      </c>
      <c r="F36" s="14">
        <f t="shared" si="2"/>
        <v>0</v>
      </c>
      <c r="G36" s="15">
        <f t="shared" si="3"/>
        <v>459</v>
      </c>
      <c r="H36" s="16">
        <v>91.8</v>
      </c>
      <c r="I36" s="17">
        <v>5</v>
      </c>
      <c r="J36" s="18" t="str">
        <f t="shared" si="4"/>
        <v>mēnesī</v>
      </c>
      <c r="K36" s="19">
        <f t="shared" si="5"/>
        <v>459</v>
      </c>
      <c r="L36" s="25" t="s">
        <v>80</v>
      </c>
      <c r="M36" s="21" t="s">
        <v>144</v>
      </c>
      <c r="N36" s="58">
        <v>6.5</v>
      </c>
      <c r="O36" s="18" t="s">
        <v>64</v>
      </c>
      <c r="P36" s="22">
        <v>119.21</v>
      </c>
      <c r="Q36" s="19">
        <f t="shared" si="0"/>
        <v>731.6825</v>
      </c>
      <c r="R36" s="23">
        <f t="shared" si="6"/>
        <v>272.6825</v>
      </c>
      <c r="S36" s="19">
        <v>13</v>
      </c>
      <c r="T36" s="18" t="s">
        <v>146</v>
      </c>
      <c r="U36" s="22">
        <v>119.21</v>
      </c>
      <c r="V36" s="19">
        <f t="shared" ref="V36" si="9">SUM(S36*U36)</f>
        <v>1549.73</v>
      </c>
      <c r="W36" s="23">
        <f t="shared" si="1"/>
        <v>1090.73</v>
      </c>
      <c r="X36" s="59"/>
    </row>
    <row r="37" spans="1:24" ht="51" x14ac:dyDescent="0.25">
      <c r="A37" s="11" t="s">
        <v>10</v>
      </c>
      <c r="B37" s="11" t="s">
        <v>84</v>
      </c>
      <c r="C37" s="11" t="s">
        <v>85</v>
      </c>
      <c r="D37" s="24">
        <v>11</v>
      </c>
      <c r="E37" s="13" t="s">
        <v>64</v>
      </c>
      <c r="F37" s="14">
        <f t="shared" si="2"/>
        <v>844.46999999999991</v>
      </c>
      <c r="G37" s="15">
        <f t="shared" si="3"/>
        <v>383.84999999999997</v>
      </c>
      <c r="H37" s="16">
        <v>76.77</v>
      </c>
      <c r="I37" s="17">
        <v>5</v>
      </c>
      <c r="J37" s="18" t="str">
        <f t="shared" si="4"/>
        <v>mēnesī</v>
      </c>
      <c r="K37" s="19">
        <f t="shared" si="5"/>
        <v>383.84999999999997</v>
      </c>
      <c r="L37" s="25"/>
      <c r="M37" s="64" t="s">
        <v>138</v>
      </c>
      <c r="N37" s="19"/>
      <c r="O37" s="18"/>
      <c r="P37" s="22"/>
      <c r="Q37" s="19">
        <f t="shared" si="0"/>
        <v>287.88749999999999</v>
      </c>
      <c r="R37" s="23">
        <f t="shared" si="6"/>
        <v>-95.962499999999991</v>
      </c>
      <c r="S37" s="19"/>
      <c r="T37" s="18"/>
      <c r="U37" s="22"/>
      <c r="V37" s="19"/>
      <c r="W37" s="23">
        <f t="shared" si="1"/>
        <v>-383.84999999999997</v>
      </c>
      <c r="X37" s="59"/>
    </row>
    <row r="38" spans="1:24" ht="51" x14ac:dyDescent="0.2">
      <c r="A38" s="11" t="s">
        <v>10</v>
      </c>
      <c r="B38" s="11" t="s">
        <v>86</v>
      </c>
      <c r="C38" s="11" t="s">
        <v>87</v>
      </c>
      <c r="D38" s="24">
        <v>0</v>
      </c>
      <c r="E38" s="13" t="s">
        <v>64</v>
      </c>
      <c r="F38" s="14">
        <f t="shared" si="2"/>
        <v>0</v>
      </c>
      <c r="G38" s="15">
        <f t="shared" si="3"/>
        <v>843.45</v>
      </c>
      <c r="H38" s="16">
        <v>168.69</v>
      </c>
      <c r="I38" s="17">
        <v>5</v>
      </c>
      <c r="J38" s="18" t="str">
        <f t="shared" si="4"/>
        <v>mēnesī</v>
      </c>
      <c r="K38" s="19">
        <f t="shared" si="5"/>
        <v>843.45</v>
      </c>
      <c r="L38" s="25" t="s">
        <v>83</v>
      </c>
      <c r="M38" s="21" t="s">
        <v>133</v>
      </c>
      <c r="N38" s="58">
        <v>5.5</v>
      </c>
      <c r="O38" s="18" t="str">
        <f>E38</f>
        <v>mēnesī</v>
      </c>
      <c r="P38" s="22">
        <v>218.78</v>
      </c>
      <c r="Q38" s="19">
        <f t="shared" si="0"/>
        <v>1234.2325000000001</v>
      </c>
      <c r="R38" s="23">
        <f t="shared" si="6"/>
        <v>390.78249999999997</v>
      </c>
      <c r="S38" s="19">
        <v>11</v>
      </c>
      <c r="T38" s="18" t="s">
        <v>146</v>
      </c>
      <c r="U38" s="22">
        <v>218.78</v>
      </c>
      <c r="V38" s="19">
        <f t="shared" si="7"/>
        <v>2406.58</v>
      </c>
      <c r="W38" s="23">
        <f t="shared" si="1"/>
        <v>1563.1299999999999</v>
      </c>
      <c r="X38" s="59"/>
    </row>
    <row r="39" spans="1:24" ht="51" x14ac:dyDescent="0.25">
      <c r="A39" s="11" t="s">
        <v>10</v>
      </c>
      <c r="B39" s="11" t="s">
        <v>88</v>
      </c>
      <c r="C39" s="11" t="s">
        <v>89</v>
      </c>
      <c r="D39" s="24">
        <v>0</v>
      </c>
      <c r="E39" s="13" t="s">
        <v>64</v>
      </c>
      <c r="F39" s="14">
        <f t="shared" si="2"/>
        <v>0</v>
      </c>
      <c r="G39" s="15">
        <f t="shared" si="3"/>
        <v>535.25</v>
      </c>
      <c r="H39" s="16">
        <v>107.05</v>
      </c>
      <c r="I39" s="17">
        <v>5</v>
      </c>
      <c r="J39" s="18" t="str">
        <f t="shared" si="4"/>
        <v>mēnesī</v>
      </c>
      <c r="K39" s="19">
        <f t="shared" si="5"/>
        <v>535.25</v>
      </c>
      <c r="L39" s="25"/>
      <c r="M39" s="64" t="s">
        <v>138</v>
      </c>
      <c r="N39" s="19"/>
      <c r="O39" s="19"/>
      <c r="P39" s="22"/>
      <c r="Q39" s="19">
        <f t="shared" si="0"/>
        <v>401.4375</v>
      </c>
      <c r="R39" s="23">
        <f t="shared" si="6"/>
        <v>-133.8125</v>
      </c>
      <c r="S39" s="19"/>
      <c r="T39" s="19"/>
      <c r="U39" s="22"/>
      <c r="V39" s="19">
        <f t="shared" si="7"/>
        <v>0</v>
      </c>
      <c r="W39" s="23">
        <f t="shared" si="1"/>
        <v>-535.25</v>
      </c>
      <c r="X39" s="59"/>
    </row>
    <row r="40" spans="1:24" ht="51" x14ac:dyDescent="0.25">
      <c r="A40" s="11" t="s">
        <v>10</v>
      </c>
      <c r="B40" s="11" t="s">
        <v>90</v>
      </c>
      <c r="C40" s="11" t="s">
        <v>91</v>
      </c>
      <c r="D40" s="24">
        <v>12</v>
      </c>
      <c r="E40" s="13" t="s">
        <v>64</v>
      </c>
      <c r="F40" s="14">
        <f t="shared" si="2"/>
        <v>2358.2400000000002</v>
      </c>
      <c r="G40" s="15">
        <f t="shared" si="3"/>
        <v>982.6</v>
      </c>
      <c r="H40" s="16">
        <v>196.52</v>
      </c>
      <c r="I40" s="17">
        <v>5</v>
      </c>
      <c r="J40" s="18" t="str">
        <f t="shared" si="4"/>
        <v>mēnesī</v>
      </c>
      <c r="K40" s="19">
        <f t="shared" si="5"/>
        <v>982.6</v>
      </c>
      <c r="L40" s="25"/>
      <c r="M40" s="64" t="s">
        <v>138</v>
      </c>
      <c r="N40" s="19"/>
      <c r="O40" s="19"/>
      <c r="P40" s="22"/>
      <c r="Q40" s="19">
        <f t="shared" si="0"/>
        <v>736.95</v>
      </c>
      <c r="R40" s="23">
        <f t="shared" si="6"/>
        <v>-245.65</v>
      </c>
      <c r="S40" s="19"/>
      <c r="T40" s="19"/>
      <c r="U40" s="22"/>
      <c r="V40" s="19">
        <f t="shared" si="7"/>
        <v>0</v>
      </c>
      <c r="W40" s="23">
        <f t="shared" si="1"/>
        <v>-982.6</v>
      </c>
      <c r="X40" s="59"/>
    </row>
    <row r="41" spans="1:24" ht="51" x14ac:dyDescent="0.2">
      <c r="A41" s="11" t="s">
        <v>10</v>
      </c>
      <c r="B41" s="11">
        <v>8</v>
      </c>
      <c r="C41" s="31" t="s">
        <v>92</v>
      </c>
      <c r="D41" s="24">
        <v>0</v>
      </c>
      <c r="E41" s="13" t="s">
        <v>93</v>
      </c>
      <c r="F41" s="14">
        <f t="shared" si="2"/>
        <v>0</v>
      </c>
      <c r="G41" s="15">
        <f t="shared" si="3"/>
        <v>1268.4000000000001</v>
      </c>
      <c r="H41" s="16">
        <v>253.68</v>
      </c>
      <c r="I41" s="17">
        <v>5</v>
      </c>
      <c r="J41" s="18" t="str">
        <f t="shared" si="4"/>
        <v>viens modulis</v>
      </c>
      <c r="K41" s="19">
        <f t="shared" si="5"/>
        <v>1268.4000000000001</v>
      </c>
      <c r="L41" s="25" t="s">
        <v>94</v>
      </c>
      <c r="M41" s="21" t="s">
        <v>95</v>
      </c>
      <c r="N41" s="19">
        <v>0.5</v>
      </c>
      <c r="O41" s="19" t="s">
        <v>93</v>
      </c>
      <c r="P41" s="22">
        <v>280.70999999999998</v>
      </c>
      <c r="Q41" s="19">
        <f t="shared" si="0"/>
        <v>1021.4775000000001</v>
      </c>
      <c r="R41" s="23">
        <f t="shared" si="6"/>
        <v>-246.92250000000001</v>
      </c>
      <c r="S41" s="19">
        <v>1</v>
      </c>
      <c r="T41" s="19" t="s">
        <v>93</v>
      </c>
      <c r="U41" s="22">
        <v>280.70999999999998</v>
      </c>
      <c r="V41" s="19">
        <f t="shared" si="7"/>
        <v>280.70999999999998</v>
      </c>
      <c r="W41" s="23">
        <f t="shared" si="1"/>
        <v>-987.69</v>
      </c>
      <c r="X41" s="59"/>
    </row>
    <row r="42" spans="1:24" ht="62.25" customHeight="1" x14ac:dyDescent="0.2">
      <c r="A42" s="11" t="s">
        <v>10</v>
      </c>
      <c r="B42" s="11"/>
      <c r="C42" s="31"/>
      <c r="D42" s="24"/>
      <c r="E42" s="13"/>
      <c r="F42" s="14"/>
      <c r="G42" s="15"/>
      <c r="H42" s="16"/>
      <c r="I42" s="17"/>
      <c r="J42" s="18"/>
      <c r="K42" s="19"/>
      <c r="L42" s="25" t="s">
        <v>96</v>
      </c>
      <c r="M42" s="32" t="s">
        <v>139</v>
      </c>
      <c r="N42" s="19">
        <v>20</v>
      </c>
      <c r="O42" s="18" t="s">
        <v>32</v>
      </c>
      <c r="P42" s="22">
        <v>28.32</v>
      </c>
      <c r="Q42" s="19">
        <f t="shared" ref="Q42:Q58" si="10">SUM(G42+R42)</f>
        <v>283.2</v>
      </c>
      <c r="R42" s="23">
        <f t="shared" si="6"/>
        <v>283.2</v>
      </c>
      <c r="S42" s="19">
        <v>40</v>
      </c>
      <c r="T42" s="18" t="s">
        <v>32</v>
      </c>
      <c r="U42" s="22">
        <v>28.32</v>
      </c>
      <c r="V42" s="19">
        <f t="shared" si="7"/>
        <v>1132.8</v>
      </c>
      <c r="W42" s="23">
        <f t="shared" ref="W42:W58" si="11">SUM(V42-K42)</f>
        <v>1132.8</v>
      </c>
      <c r="X42" s="59"/>
    </row>
    <row r="43" spans="1:24" ht="89.25" x14ac:dyDescent="0.25">
      <c r="A43" s="11" t="s">
        <v>10</v>
      </c>
      <c r="B43" s="11" t="s">
        <v>97</v>
      </c>
      <c r="C43" s="11" t="s">
        <v>98</v>
      </c>
      <c r="D43" s="24">
        <v>0</v>
      </c>
      <c r="E43" s="13" t="s">
        <v>99</v>
      </c>
      <c r="F43" s="14">
        <f t="shared" si="2"/>
        <v>0</v>
      </c>
      <c r="G43" s="15">
        <f t="shared" si="3"/>
        <v>66.399999999999991</v>
      </c>
      <c r="H43" s="16">
        <v>6.64</v>
      </c>
      <c r="I43" s="17">
        <v>10</v>
      </c>
      <c r="J43" s="18" t="str">
        <f t="shared" si="4"/>
        <v>viena lappuse</v>
      </c>
      <c r="K43" s="19">
        <f t="shared" si="5"/>
        <v>66.399999999999991</v>
      </c>
      <c r="L43" s="25"/>
      <c r="M43" s="64" t="s">
        <v>138</v>
      </c>
      <c r="N43" s="53"/>
      <c r="O43" s="19"/>
      <c r="P43" s="22"/>
      <c r="Q43" s="19">
        <f t="shared" si="10"/>
        <v>49.8</v>
      </c>
      <c r="R43" s="23">
        <f t="shared" si="6"/>
        <v>-16.599999999999998</v>
      </c>
      <c r="S43" s="53"/>
      <c r="T43" s="19"/>
      <c r="U43" s="22"/>
      <c r="V43" s="19">
        <f t="shared" si="7"/>
        <v>0</v>
      </c>
      <c r="W43" s="23">
        <f t="shared" si="11"/>
        <v>-66.399999999999991</v>
      </c>
      <c r="X43" s="59"/>
    </row>
    <row r="44" spans="1:24" ht="63.75" x14ac:dyDescent="0.25">
      <c r="A44" s="11" t="s">
        <v>10</v>
      </c>
      <c r="B44" s="11" t="s">
        <v>100</v>
      </c>
      <c r="C44" s="11" t="s">
        <v>101</v>
      </c>
      <c r="D44" s="24">
        <v>187</v>
      </c>
      <c r="E44" s="13" t="s">
        <v>99</v>
      </c>
      <c r="F44" s="14">
        <f t="shared" si="2"/>
        <v>2670.3599999999997</v>
      </c>
      <c r="G44" s="15">
        <f t="shared" si="3"/>
        <v>71.399999999999991</v>
      </c>
      <c r="H44" s="16">
        <v>14.28</v>
      </c>
      <c r="I44" s="17">
        <v>5</v>
      </c>
      <c r="J44" s="18" t="str">
        <f t="shared" si="4"/>
        <v>viena lappuse</v>
      </c>
      <c r="K44" s="19">
        <f t="shared" si="5"/>
        <v>71.399999999999991</v>
      </c>
      <c r="L44" s="25"/>
      <c r="M44" s="64" t="s">
        <v>138</v>
      </c>
      <c r="N44" s="54"/>
      <c r="O44" s="19"/>
      <c r="P44" s="22"/>
      <c r="Q44" s="19">
        <f t="shared" si="10"/>
        <v>53.55</v>
      </c>
      <c r="R44" s="23">
        <f t="shared" si="6"/>
        <v>-17.849999999999998</v>
      </c>
      <c r="S44" s="54"/>
      <c r="T44" s="19"/>
      <c r="U44" s="22"/>
      <c r="V44" s="19">
        <f t="shared" si="7"/>
        <v>0</v>
      </c>
      <c r="W44" s="23">
        <f t="shared" si="11"/>
        <v>-71.399999999999991</v>
      </c>
      <c r="X44" s="59"/>
    </row>
    <row r="45" spans="1:24" ht="89.25" x14ac:dyDescent="0.25">
      <c r="A45" s="11" t="s">
        <v>10</v>
      </c>
      <c r="B45" s="11" t="s">
        <v>102</v>
      </c>
      <c r="C45" s="11" t="s">
        <v>103</v>
      </c>
      <c r="D45" s="24">
        <v>0</v>
      </c>
      <c r="E45" s="13" t="s">
        <v>99</v>
      </c>
      <c r="F45" s="14">
        <f t="shared" si="2"/>
        <v>0</v>
      </c>
      <c r="G45" s="15">
        <f t="shared" si="3"/>
        <v>71.399999999999991</v>
      </c>
      <c r="H45" s="16">
        <v>14.28</v>
      </c>
      <c r="I45" s="17">
        <v>5</v>
      </c>
      <c r="J45" s="18" t="str">
        <f t="shared" si="4"/>
        <v>viena lappuse</v>
      </c>
      <c r="K45" s="19">
        <f t="shared" si="5"/>
        <v>71.399999999999991</v>
      </c>
      <c r="L45" s="25"/>
      <c r="M45" s="64" t="s">
        <v>138</v>
      </c>
      <c r="N45" s="53"/>
      <c r="O45" s="19"/>
      <c r="P45" s="22"/>
      <c r="Q45" s="19">
        <f t="shared" si="10"/>
        <v>53.55</v>
      </c>
      <c r="R45" s="23">
        <f t="shared" si="6"/>
        <v>-17.849999999999998</v>
      </c>
      <c r="S45" s="53"/>
      <c r="T45" s="19"/>
      <c r="U45" s="22"/>
      <c r="V45" s="19">
        <f t="shared" si="7"/>
        <v>0</v>
      </c>
      <c r="W45" s="23">
        <f t="shared" si="11"/>
        <v>-71.399999999999991</v>
      </c>
      <c r="X45" s="59"/>
    </row>
    <row r="46" spans="1:24" ht="63.75" x14ac:dyDescent="0.25">
      <c r="A46" s="11" t="s">
        <v>10</v>
      </c>
      <c r="B46" s="11" t="s">
        <v>104</v>
      </c>
      <c r="C46" s="11" t="s">
        <v>105</v>
      </c>
      <c r="D46" s="24">
        <v>0</v>
      </c>
      <c r="E46" s="13" t="s">
        <v>99</v>
      </c>
      <c r="F46" s="14">
        <f t="shared" si="2"/>
        <v>0</v>
      </c>
      <c r="G46" s="15">
        <f t="shared" si="3"/>
        <v>142.79999999999998</v>
      </c>
      <c r="H46" s="16">
        <v>28.56</v>
      </c>
      <c r="I46" s="17">
        <v>5</v>
      </c>
      <c r="J46" s="18" t="str">
        <f t="shared" si="4"/>
        <v>viena lappuse</v>
      </c>
      <c r="K46" s="19">
        <f t="shared" si="5"/>
        <v>142.79999999999998</v>
      </c>
      <c r="L46" s="25"/>
      <c r="M46" s="64" t="s">
        <v>138</v>
      </c>
      <c r="N46" s="54"/>
      <c r="O46" s="19"/>
      <c r="P46" s="22"/>
      <c r="Q46" s="19">
        <f t="shared" si="10"/>
        <v>107.1</v>
      </c>
      <c r="R46" s="23">
        <f t="shared" si="6"/>
        <v>-35.699999999999996</v>
      </c>
      <c r="S46" s="54"/>
      <c r="T46" s="19"/>
      <c r="U46" s="22"/>
      <c r="V46" s="19">
        <f t="shared" si="7"/>
        <v>0</v>
      </c>
      <c r="W46" s="23">
        <f t="shared" si="11"/>
        <v>-142.79999999999998</v>
      </c>
      <c r="X46" s="59"/>
    </row>
    <row r="47" spans="1:24" ht="51" x14ac:dyDescent="0.25">
      <c r="A47" s="11" t="s">
        <v>10</v>
      </c>
      <c r="B47" s="11" t="s">
        <v>106</v>
      </c>
      <c r="C47" s="11" t="s">
        <v>107</v>
      </c>
      <c r="D47" s="24">
        <v>0</v>
      </c>
      <c r="E47" s="13" t="s">
        <v>32</v>
      </c>
      <c r="F47" s="14">
        <f t="shared" si="2"/>
        <v>0</v>
      </c>
      <c r="G47" s="15">
        <f t="shared" si="3"/>
        <v>30.5</v>
      </c>
      <c r="H47" s="16">
        <v>6.1</v>
      </c>
      <c r="I47" s="17">
        <v>5</v>
      </c>
      <c r="J47" s="18" t="str">
        <f t="shared" si="4"/>
        <v>viens lietotājs</v>
      </c>
      <c r="K47" s="19">
        <f t="shared" si="5"/>
        <v>30.5</v>
      </c>
      <c r="L47" s="25"/>
      <c r="M47" s="64" t="s">
        <v>138</v>
      </c>
      <c r="N47" s="55"/>
      <c r="O47" s="19"/>
      <c r="P47" s="22"/>
      <c r="Q47" s="19">
        <f t="shared" si="10"/>
        <v>22.875</v>
      </c>
      <c r="R47" s="23">
        <f t="shared" si="6"/>
        <v>-7.625</v>
      </c>
      <c r="S47" s="55"/>
      <c r="T47" s="19"/>
      <c r="U47" s="22"/>
      <c r="V47" s="19">
        <f t="shared" si="7"/>
        <v>0</v>
      </c>
      <c r="W47" s="23">
        <f t="shared" si="11"/>
        <v>-30.5</v>
      </c>
      <c r="X47" s="59"/>
    </row>
    <row r="48" spans="1:24" ht="51" x14ac:dyDescent="0.25">
      <c r="A48" s="11" t="s">
        <v>10</v>
      </c>
      <c r="B48" s="33" t="s">
        <v>108</v>
      </c>
      <c r="C48" s="33" t="s">
        <v>109</v>
      </c>
      <c r="D48" s="24">
        <v>0</v>
      </c>
      <c r="E48" s="13" t="s">
        <v>32</v>
      </c>
      <c r="F48" s="14">
        <f t="shared" si="2"/>
        <v>0</v>
      </c>
      <c r="G48" s="15">
        <f t="shared" si="3"/>
        <v>60.9</v>
      </c>
      <c r="H48" s="16">
        <v>12.18</v>
      </c>
      <c r="I48" s="17">
        <v>5</v>
      </c>
      <c r="J48" s="18" t="str">
        <f t="shared" si="4"/>
        <v>viens lietotājs</v>
      </c>
      <c r="K48" s="19">
        <f t="shared" si="5"/>
        <v>60.9</v>
      </c>
      <c r="L48" s="25"/>
      <c r="M48" s="64" t="s">
        <v>138</v>
      </c>
      <c r="N48" s="54"/>
      <c r="O48" s="19"/>
      <c r="P48" s="22"/>
      <c r="Q48" s="19">
        <f t="shared" si="10"/>
        <v>45.674999999999997</v>
      </c>
      <c r="R48" s="23">
        <f t="shared" si="6"/>
        <v>-15.225</v>
      </c>
      <c r="S48" s="54"/>
      <c r="T48" s="19"/>
      <c r="U48" s="22"/>
      <c r="V48" s="19">
        <f t="shared" si="7"/>
        <v>0</v>
      </c>
      <c r="W48" s="23">
        <f t="shared" si="11"/>
        <v>-60.9</v>
      </c>
      <c r="X48" s="59"/>
    </row>
    <row r="49" spans="1:24" ht="89.25" x14ac:dyDescent="0.2">
      <c r="A49" s="11" t="s">
        <v>10</v>
      </c>
      <c r="B49" s="11" t="s">
        <v>110</v>
      </c>
      <c r="C49" s="11" t="s">
        <v>111</v>
      </c>
      <c r="D49" s="24">
        <v>208</v>
      </c>
      <c r="E49" s="13" t="s">
        <v>12</v>
      </c>
      <c r="F49" s="14">
        <f t="shared" si="2"/>
        <v>1861.6</v>
      </c>
      <c r="G49" s="15">
        <f t="shared" si="3"/>
        <v>1342.5</v>
      </c>
      <c r="H49" s="16">
        <v>8.9499999999999993</v>
      </c>
      <c r="I49" s="17">
        <v>150</v>
      </c>
      <c r="J49" s="18" t="str">
        <f t="shared" si="4"/>
        <v>viena izziņa</v>
      </c>
      <c r="K49" s="19">
        <f t="shared" si="5"/>
        <v>1342.5</v>
      </c>
      <c r="L49" s="25" t="s">
        <v>110</v>
      </c>
      <c r="M49" s="21" t="s">
        <v>160</v>
      </c>
      <c r="N49" s="19">
        <v>80</v>
      </c>
      <c r="O49" s="18" t="str">
        <f>E49</f>
        <v>viena izziņa</v>
      </c>
      <c r="P49" s="22">
        <v>10.35</v>
      </c>
      <c r="Q49" s="19">
        <f t="shared" si="10"/>
        <v>1420.875</v>
      </c>
      <c r="R49" s="23">
        <f t="shared" si="6"/>
        <v>78.375</v>
      </c>
      <c r="S49" s="19">
        <v>160</v>
      </c>
      <c r="T49" s="18" t="str">
        <f>J49</f>
        <v>viena izziņa</v>
      </c>
      <c r="U49" s="22">
        <v>10.35</v>
      </c>
      <c r="V49" s="19">
        <f t="shared" si="7"/>
        <v>1656</v>
      </c>
      <c r="W49" s="23">
        <f t="shared" si="11"/>
        <v>313.5</v>
      </c>
      <c r="X49" s="59"/>
    </row>
    <row r="50" spans="1:24" ht="89.25" x14ac:dyDescent="0.2">
      <c r="A50" s="11" t="s">
        <v>10</v>
      </c>
      <c r="B50" s="11" t="s">
        <v>112</v>
      </c>
      <c r="C50" s="11" t="s">
        <v>113</v>
      </c>
      <c r="D50" s="24">
        <v>97</v>
      </c>
      <c r="E50" s="13" t="s">
        <v>12</v>
      </c>
      <c r="F50" s="14">
        <f t="shared" si="2"/>
        <v>3469.6900000000005</v>
      </c>
      <c r="G50" s="15">
        <f t="shared" si="3"/>
        <v>1430.8000000000002</v>
      </c>
      <c r="H50" s="16">
        <v>35.770000000000003</v>
      </c>
      <c r="I50" s="17">
        <v>40</v>
      </c>
      <c r="J50" s="18" t="str">
        <f t="shared" si="4"/>
        <v>viena izziņa</v>
      </c>
      <c r="K50" s="19">
        <f t="shared" si="5"/>
        <v>1430.8000000000002</v>
      </c>
      <c r="L50" s="25" t="s">
        <v>112</v>
      </c>
      <c r="M50" s="21" t="s">
        <v>161</v>
      </c>
      <c r="N50" s="19">
        <v>40</v>
      </c>
      <c r="O50" s="18" t="str">
        <f>E50</f>
        <v>viena izziņa</v>
      </c>
      <c r="P50" s="22">
        <v>48.16</v>
      </c>
      <c r="Q50" s="19">
        <f t="shared" si="10"/>
        <v>2036.3000000000002</v>
      </c>
      <c r="R50" s="23">
        <f t="shared" si="6"/>
        <v>605.49999999999989</v>
      </c>
      <c r="S50" s="19">
        <v>80</v>
      </c>
      <c r="T50" s="18" t="str">
        <f>J50</f>
        <v>viena izziņa</v>
      </c>
      <c r="U50" s="22">
        <v>48.16</v>
      </c>
      <c r="V50" s="19">
        <f t="shared" si="7"/>
        <v>3852.7999999999997</v>
      </c>
      <c r="W50" s="23">
        <f t="shared" si="11"/>
        <v>2421.9999999999995</v>
      </c>
      <c r="X50" s="59"/>
    </row>
    <row r="51" spans="1:24" ht="89.25" x14ac:dyDescent="0.2">
      <c r="A51" s="11" t="s">
        <v>10</v>
      </c>
      <c r="B51" s="11" t="s">
        <v>114</v>
      </c>
      <c r="C51" s="11" t="s">
        <v>115</v>
      </c>
      <c r="D51" s="24">
        <v>13</v>
      </c>
      <c r="E51" s="13" t="s">
        <v>12</v>
      </c>
      <c r="F51" s="14">
        <f t="shared" si="2"/>
        <v>930.40999999999985</v>
      </c>
      <c r="G51" s="15">
        <f t="shared" si="3"/>
        <v>357.84999999999997</v>
      </c>
      <c r="H51" s="16">
        <v>71.569999999999993</v>
      </c>
      <c r="I51" s="17">
        <v>5</v>
      </c>
      <c r="J51" s="18" t="str">
        <f t="shared" si="4"/>
        <v>viena izziņa</v>
      </c>
      <c r="K51" s="19">
        <f t="shared" si="5"/>
        <v>357.84999999999997</v>
      </c>
      <c r="L51" s="25" t="s">
        <v>114</v>
      </c>
      <c r="M51" s="21" t="s">
        <v>162</v>
      </c>
      <c r="N51" s="58">
        <v>5.5</v>
      </c>
      <c r="O51" s="18" t="str">
        <f>E51</f>
        <v>viena izziņa</v>
      </c>
      <c r="P51" s="22">
        <v>105.03</v>
      </c>
      <c r="Q51" s="19">
        <f t="shared" si="10"/>
        <v>557.22</v>
      </c>
      <c r="R51" s="23">
        <f t="shared" si="6"/>
        <v>199.37</v>
      </c>
      <c r="S51" s="19">
        <v>11</v>
      </c>
      <c r="T51" s="18" t="str">
        <f>J51</f>
        <v>viena izziņa</v>
      </c>
      <c r="U51" s="22">
        <v>105.03</v>
      </c>
      <c r="V51" s="19">
        <f t="shared" si="7"/>
        <v>1155.33</v>
      </c>
      <c r="W51" s="23">
        <f t="shared" si="11"/>
        <v>797.48</v>
      </c>
      <c r="X51" s="59"/>
    </row>
    <row r="52" spans="1:24" ht="76.5" x14ac:dyDescent="0.2">
      <c r="A52" s="11" t="s">
        <v>10</v>
      </c>
      <c r="B52" s="34">
        <v>12</v>
      </c>
      <c r="C52" s="11" t="s">
        <v>116</v>
      </c>
      <c r="D52" s="35">
        <v>1961.49</v>
      </c>
      <c r="E52" s="13" t="s">
        <v>26</v>
      </c>
      <c r="F52" s="14">
        <f>SUM(D52*H52)</f>
        <v>9866.2947000000004</v>
      </c>
      <c r="G52" s="15">
        <f t="shared" si="3"/>
        <v>1559.3000000000002</v>
      </c>
      <c r="H52" s="16">
        <v>5.03</v>
      </c>
      <c r="I52" s="36">
        <v>310</v>
      </c>
      <c r="J52" s="18" t="str">
        <f t="shared" si="4"/>
        <v>viens sūtījums</v>
      </c>
      <c r="K52" s="19">
        <f t="shared" si="5"/>
        <v>1559.3000000000002</v>
      </c>
      <c r="L52" s="25" t="s">
        <v>151</v>
      </c>
      <c r="M52" s="21" t="s">
        <v>159</v>
      </c>
      <c r="N52" s="19">
        <v>975</v>
      </c>
      <c r="O52" s="18" t="str">
        <f>E52</f>
        <v>viens sūtījums</v>
      </c>
      <c r="P52" s="22">
        <v>7.04</v>
      </c>
      <c r="Q52" s="19">
        <f t="shared" si="10"/>
        <v>4601.4750000000004</v>
      </c>
      <c r="R52" s="23">
        <f t="shared" si="6"/>
        <v>3042.1750000000002</v>
      </c>
      <c r="S52" s="19">
        <v>1950</v>
      </c>
      <c r="T52" s="18" t="str">
        <f>J52</f>
        <v>viens sūtījums</v>
      </c>
      <c r="U52" s="22">
        <v>7.04</v>
      </c>
      <c r="V52" s="19">
        <f t="shared" si="7"/>
        <v>13728</v>
      </c>
      <c r="W52" s="23">
        <f t="shared" si="11"/>
        <v>12168.7</v>
      </c>
      <c r="X52" s="59"/>
    </row>
    <row r="53" spans="1:24" ht="50.25" customHeight="1" x14ac:dyDescent="0.2">
      <c r="A53" s="11" t="s">
        <v>10</v>
      </c>
      <c r="B53" s="34"/>
      <c r="C53" s="11"/>
      <c r="D53" s="35"/>
      <c r="E53" s="13"/>
      <c r="F53" s="14"/>
      <c r="G53" s="15"/>
      <c r="H53" s="16"/>
      <c r="I53" s="36"/>
      <c r="J53" s="18"/>
      <c r="K53" s="19"/>
      <c r="L53" s="25" t="s">
        <v>117</v>
      </c>
      <c r="M53" s="21" t="s">
        <v>158</v>
      </c>
      <c r="N53" s="19">
        <v>500</v>
      </c>
      <c r="O53" s="19"/>
      <c r="P53" s="22">
        <v>9.5399999999999991</v>
      </c>
      <c r="Q53" s="19">
        <f t="shared" si="10"/>
        <v>2385</v>
      </c>
      <c r="R53" s="23">
        <f t="shared" si="6"/>
        <v>2385</v>
      </c>
      <c r="S53" s="19">
        <v>1000</v>
      </c>
      <c r="T53" s="21" t="s">
        <v>143</v>
      </c>
      <c r="U53" s="22">
        <v>9.5399999999999991</v>
      </c>
      <c r="V53" s="19">
        <f t="shared" si="7"/>
        <v>9540</v>
      </c>
      <c r="W53" s="23">
        <f t="shared" si="11"/>
        <v>9540</v>
      </c>
      <c r="X53" s="59"/>
    </row>
    <row r="54" spans="1:24" ht="51" x14ac:dyDescent="0.2">
      <c r="A54" s="11" t="s">
        <v>10</v>
      </c>
      <c r="B54" s="34">
        <v>13</v>
      </c>
      <c r="C54" s="37" t="s">
        <v>119</v>
      </c>
      <c r="D54" s="20">
        <v>1394.9</v>
      </c>
      <c r="E54" s="13" t="s">
        <v>99</v>
      </c>
      <c r="F54" s="14">
        <f t="shared" si="2"/>
        <v>613.75600000000009</v>
      </c>
      <c r="G54" s="15">
        <f t="shared" si="3"/>
        <v>440</v>
      </c>
      <c r="H54" s="16">
        <v>0.44</v>
      </c>
      <c r="I54" s="36">
        <v>1000</v>
      </c>
      <c r="J54" s="18" t="str">
        <f t="shared" si="4"/>
        <v>viena lappuse</v>
      </c>
      <c r="K54" s="19">
        <f t="shared" si="5"/>
        <v>440</v>
      </c>
      <c r="L54" s="25" t="s">
        <v>118</v>
      </c>
      <c r="M54" s="21" t="s">
        <v>164</v>
      </c>
      <c r="N54" s="19">
        <v>650</v>
      </c>
      <c r="O54" s="19" t="s">
        <v>121</v>
      </c>
      <c r="P54" s="22">
        <v>0.54</v>
      </c>
      <c r="Q54" s="19">
        <f t="shared" si="10"/>
        <v>505.5</v>
      </c>
      <c r="R54" s="23">
        <f t="shared" si="6"/>
        <v>65.5</v>
      </c>
      <c r="S54" s="19">
        <v>1300</v>
      </c>
      <c r="T54" s="18" t="str">
        <f>J54</f>
        <v>viena lappuse</v>
      </c>
      <c r="U54" s="22">
        <v>0.54</v>
      </c>
      <c r="V54" s="19">
        <f t="shared" si="7"/>
        <v>702</v>
      </c>
      <c r="W54" s="23">
        <f t="shared" si="11"/>
        <v>262</v>
      </c>
      <c r="X54" s="59"/>
    </row>
    <row r="55" spans="1:24" ht="51" x14ac:dyDescent="0.2">
      <c r="A55" s="11" t="s">
        <v>10</v>
      </c>
      <c r="B55" s="11">
        <v>14</v>
      </c>
      <c r="C55" s="11" t="s">
        <v>122</v>
      </c>
      <c r="D55" s="20">
        <v>385</v>
      </c>
      <c r="E55" s="13" t="s">
        <v>123</v>
      </c>
      <c r="F55" s="14">
        <f t="shared" si="2"/>
        <v>1978.8999999999999</v>
      </c>
      <c r="G55" s="15">
        <f t="shared" si="3"/>
        <v>2570</v>
      </c>
      <c r="H55" s="16">
        <v>5.14</v>
      </c>
      <c r="I55" s="36">
        <v>500</v>
      </c>
      <c r="J55" s="18" t="str">
        <f t="shared" si="4"/>
        <v>viens eksemplārs</v>
      </c>
      <c r="K55" s="19">
        <f>H55*I55</f>
        <v>2570</v>
      </c>
      <c r="L55" s="25" t="s">
        <v>120</v>
      </c>
      <c r="M55" s="21" t="s">
        <v>156</v>
      </c>
      <c r="N55" s="19">
        <v>125</v>
      </c>
      <c r="O55" s="18" t="str">
        <f>E55</f>
        <v>viens eksemplārs</v>
      </c>
      <c r="P55" s="22">
        <v>5.37</v>
      </c>
      <c r="Q55" s="19">
        <f t="shared" si="10"/>
        <v>2263.125</v>
      </c>
      <c r="R55" s="23">
        <f t="shared" si="6"/>
        <v>-306.875</v>
      </c>
      <c r="S55" s="19">
        <v>250</v>
      </c>
      <c r="T55" s="18" t="str">
        <f>J55</f>
        <v>viens eksemplārs</v>
      </c>
      <c r="U55" s="22">
        <v>5.37</v>
      </c>
      <c r="V55" s="19">
        <f t="shared" si="7"/>
        <v>1342.5</v>
      </c>
      <c r="W55" s="23">
        <f t="shared" si="11"/>
        <v>-1227.5</v>
      </c>
      <c r="X55" s="59"/>
    </row>
    <row r="56" spans="1:24" ht="69" customHeight="1" x14ac:dyDescent="0.2">
      <c r="A56" s="11" t="s">
        <v>10</v>
      </c>
      <c r="B56" s="11">
        <v>15</v>
      </c>
      <c r="C56" s="11" t="s">
        <v>124</v>
      </c>
      <c r="D56" s="20">
        <v>13.185</v>
      </c>
      <c r="E56" s="13" t="s">
        <v>99</v>
      </c>
      <c r="F56" s="14">
        <f t="shared" si="2"/>
        <v>59.728050000000003</v>
      </c>
      <c r="G56" s="15">
        <f t="shared" si="3"/>
        <v>453</v>
      </c>
      <c r="H56" s="16">
        <v>4.53</v>
      </c>
      <c r="I56" s="36">
        <v>100</v>
      </c>
      <c r="J56" s="18" t="str">
        <f t="shared" si="4"/>
        <v>viena lappuse</v>
      </c>
      <c r="K56" s="19">
        <f>H56*I56</f>
        <v>453</v>
      </c>
      <c r="L56" s="25" t="s">
        <v>152</v>
      </c>
      <c r="M56" s="21" t="s">
        <v>165</v>
      </c>
      <c r="N56" s="19">
        <v>10</v>
      </c>
      <c r="O56" s="18" t="str">
        <f>E56</f>
        <v>viena lappuse</v>
      </c>
      <c r="P56" s="22">
        <v>6.15</v>
      </c>
      <c r="Q56" s="19">
        <f t="shared" si="10"/>
        <v>370.5</v>
      </c>
      <c r="R56" s="23">
        <f t="shared" si="6"/>
        <v>-82.5</v>
      </c>
      <c r="S56" s="19">
        <v>20</v>
      </c>
      <c r="T56" s="18" t="str">
        <f>J56</f>
        <v>viena lappuse</v>
      </c>
      <c r="U56" s="22">
        <v>6.15</v>
      </c>
      <c r="V56" s="19">
        <f t="shared" si="7"/>
        <v>123</v>
      </c>
      <c r="W56" s="23">
        <f t="shared" si="11"/>
        <v>-330</v>
      </c>
      <c r="X56" s="59"/>
    </row>
    <row r="57" spans="1:24" ht="58.5" customHeight="1" x14ac:dyDescent="0.2">
      <c r="A57" s="11" t="s">
        <v>10</v>
      </c>
      <c r="B57" s="11"/>
      <c r="C57" s="11"/>
      <c r="D57" s="20"/>
      <c r="E57" s="13"/>
      <c r="F57" s="14"/>
      <c r="G57" s="15"/>
      <c r="H57" s="16"/>
      <c r="I57" s="36"/>
      <c r="J57" s="18"/>
      <c r="K57" s="19"/>
      <c r="L57" s="25" t="s">
        <v>153</v>
      </c>
      <c r="M57" s="21" t="s">
        <v>166</v>
      </c>
      <c r="N57" s="19">
        <v>25</v>
      </c>
      <c r="O57" s="18" t="s">
        <v>99</v>
      </c>
      <c r="P57" s="22">
        <v>5.0599999999999996</v>
      </c>
      <c r="Q57" s="19">
        <f t="shared" si="10"/>
        <v>63.249999999999993</v>
      </c>
      <c r="R57" s="23">
        <f t="shared" si="6"/>
        <v>63.249999999999993</v>
      </c>
      <c r="S57" s="19">
        <v>50</v>
      </c>
      <c r="T57" s="18" t="s">
        <v>99</v>
      </c>
      <c r="U57" s="22">
        <v>5.0599999999999996</v>
      </c>
      <c r="V57" s="19">
        <f t="shared" si="7"/>
        <v>252.99999999999997</v>
      </c>
      <c r="W57" s="23">
        <f t="shared" si="11"/>
        <v>252.99999999999997</v>
      </c>
      <c r="X57" s="59"/>
    </row>
    <row r="58" spans="1:24" ht="51" x14ac:dyDescent="0.2">
      <c r="A58" s="11" t="s">
        <v>10</v>
      </c>
      <c r="B58" s="11"/>
      <c r="C58" s="11" t="s">
        <v>125</v>
      </c>
      <c r="D58" s="20">
        <v>7671</v>
      </c>
      <c r="E58" s="13" t="s">
        <v>123</v>
      </c>
      <c r="F58" s="14">
        <v>7671</v>
      </c>
      <c r="G58" s="15">
        <f t="shared" si="3"/>
        <v>5500</v>
      </c>
      <c r="H58" s="38">
        <v>1</v>
      </c>
      <c r="I58" s="36">
        <v>5500</v>
      </c>
      <c r="J58" s="18" t="str">
        <f t="shared" si="4"/>
        <v>viens eksemplārs</v>
      </c>
      <c r="K58" s="19">
        <f t="shared" si="5"/>
        <v>5500</v>
      </c>
      <c r="L58" s="25"/>
      <c r="M58" s="11" t="s">
        <v>125</v>
      </c>
      <c r="N58" s="56">
        <v>3500</v>
      </c>
      <c r="O58" s="13" t="s">
        <v>123</v>
      </c>
      <c r="P58" s="22">
        <v>1.65</v>
      </c>
      <c r="Q58" s="19">
        <f t="shared" si="10"/>
        <v>7012.5</v>
      </c>
      <c r="R58" s="23">
        <f t="shared" si="6"/>
        <v>1512.5</v>
      </c>
      <c r="S58" s="56">
        <v>7000</v>
      </c>
      <c r="T58" s="65" t="s">
        <v>123</v>
      </c>
      <c r="U58" s="22">
        <v>1.65</v>
      </c>
      <c r="V58" s="19">
        <f t="shared" si="7"/>
        <v>11550</v>
      </c>
      <c r="W58" s="23">
        <f t="shared" si="11"/>
        <v>6050</v>
      </c>
      <c r="X58" s="59"/>
    </row>
    <row r="59" spans="1:24" ht="51.75" customHeight="1" x14ac:dyDescent="0.2">
      <c r="A59" s="39" t="s">
        <v>126</v>
      </c>
      <c r="B59" s="40"/>
      <c r="C59" s="40" t="s">
        <v>127</v>
      </c>
      <c r="D59" s="41"/>
      <c r="E59" s="42" t="s">
        <v>127</v>
      </c>
      <c r="F59" s="43">
        <f>SUM(F10:F58)</f>
        <v>262165.03112999996</v>
      </c>
      <c r="G59" s="44">
        <f>SUM(G10:G58)</f>
        <v>286675.00000000006</v>
      </c>
      <c r="H59" s="45"/>
      <c r="I59" s="45"/>
      <c r="J59" s="45"/>
      <c r="K59" s="46">
        <f>SUM(K10:K58)</f>
        <v>286675.00000000006</v>
      </c>
      <c r="L59" s="46"/>
      <c r="M59" s="46"/>
      <c r="N59" s="46"/>
      <c r="O59" s="46"/>
      <c r="P59" s="44"/>
      <c r="Q59" s="44">
        <f>SUM(Q10:Q58)</f>
        <v>292655.19249999989</v>
      </c>
      <c r="R59" s="44">
        <f>SUM(R10:R58)</f>
        <v>5980.192500000001</v>
      </c>
      <c r="S59" s="46"/>
      <c r="T59" s="46"/>
      <c r="U59" s="44"/>
      <c r="V59" s="44">
        <f>SUM(V10:V58)</f>
        <v>310595.77</v>
      </c>
      <c r="W59" s="44">
        <f>SUM(W10:W58)</f>
        <v>23920.770000000004</v>
      </c>
      <c r="X59" s="59"/>
    </row>
    <row r="60" spans="1:24" ht="58.5" customHeight="1" x14ac:dyDescent="0.2">
      <c r="A60" s="66"/>
      <c r="B60" s="66"/>
      <c r="C60" s="66"/>
      <c r="D60" s="67"/>
      <c r="E60" s="66"/>
      <c r="F60" s="68"/>
      <c r="G60" s="68"/>
      <c r="H60" s="69"/>
      <c r="I60" s="69"/>
      <c r="J60" s="69"/>
      <c r="K60" s="70"/>
      <c r="L60" s="70"/>
      <c r="M60" s="80" t="s">
        <v>163</v>
      </c>
      <c r="N60" s="81"/>
      <c r="O60" s="81"/>
      <c r="P60" s="81"/>
      <c r="Q60" s="81"/>
      <c r="R60" s="81"/>
      <c r="S60" s="82"/>
      <c r="T60" s="70"/>
      <c r="U60" s="68"/>
      <c r="V60" s="68"/>
      <c r="W60" s="68"/>
      <c r="X60" s="59"/>
    </row>
    <row r="61" spans="1:24" ht="45" customHeight="1" x14ac:dyDescent="0.2">
      <c r="F61" s="47"/>
      <c r="M61" s="87" t="s">
        <v>154</v>
      </c>
      <c r="N61" s="87"/>
      <c r="O61" s="87"/>
      <c r="P61" s="87"/>
      <c r="Q61" s="87"/>
      <c r="R61" s="87"/>
      <c r="S61" s="88"/>
    </row>
    <row r="62" spans="1:24" ht="81" customHeight="1" x14ac:dyDescent="0.2">
      <c r="F62" s="47"/>
      <c r="M62" s="85" t="s">
        <v>155</v>
      </c>
      <c r="N62" s="85"/>
      <c r="O62" s="85"/>
      <c r="P62" s="85"/>
      <c r="Q62" s="85"/>
      <c r="R62" s="85"/>
      <c r="S62" s="86"/>
    </row>
    <row r="63" spans="1:24" ht="30" customHeight="1" x14ac:dyDescent="0.25">
      <c r="M63" s="71" t="s">
        <v>157</v>
      </c>
      <c r="N63" s="72"/>
      <c r="O63" s="72"/>
      <c r="P63" s="72"/>
      <c r="Q63" s="72"/>
      <c r="R63" s="72"/>
      <c r="S63" s="73"/>
    </row>
    <row r="64" spans="1:24" ht="18.75" x14ac:dyDescent="0.3">
      <c r="A64" s="48"/>
      <c r="B64" s="48"/>
      <c r="C64" s="48"/>
      <c r="D64" s="49"/>
      <c r="E64" s="50"/>
      <c r="F64" s="50"/>
    </row>
    <row r="65" spans="1:6" ht="18.75" x14ac:dyDescent="0.3">
      <c r="A65" s="48"/>
      <c r="B65" s="48"/>
      <c r="C65" s="48"/>
      <c r="D65" s="49"/>
      <c r="E65" s="50"/>
      <c r="F65" s="50"/>
    </row>
  </sheetData>
  <mergeCells count="23">
    <mergeCell ref="S2:W3"/>
    <mergeCell ref="M62:S62"/>
    <mergeCell ref="W7:W8"/>
    <mergeCell ref="D8:E8"/>
    <mergeCell ref="I8:J8"/>
    <mergeCell ref="S8:T8"/>
    <mergeCell ref="D9:E9"/>
    <mergeCell ref="M61:S61"/>
    <mergeCell ref="A5:S5"/>
    <mergeCell ref="A7:A8"/>
    <mergeCell ref="B7:B8"/>
    <mergeCell ref="C7:C8"/>
    <mergeCell ref="D7:F7"/>
    <mergeCell ref="G7:G8"/>
    <mergeCell ref="H7:K7"/>
    <mergeCell ref="L7:L8"/>
    <mergeCell ref="M63:S63"/>
    <mergeCell ref="M7:M8"/>
    <mergeCell ref="S7:V7"/>
    <mergeCell ref="N7:Q7"/>
    <mergeCell ref="R7:R8"/>
    <mergeCell ref="N8:O8"/>
    <mergeCell ref="M60:S60"/>
  </mergeCell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4.piel.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Brauna</dc:creator>
  <cp:lastModifiedBy>Inese Muceniece</cp:lastModifiedBy>
  <cp:lastPrinted>2023-07-11T08:13:47Z</cp:lastPrinted>
  <dcterms:created xsi:type="dcterms:W3CDTF">2023-02-27T10:41:06Z</dcterms:created>
  <dcterms:modified xsi:type="dcterms:W3CDTF">2023-08-04T11:32:24Z</dcterms:modified>
</cp:coreProperties>
</file>