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esem\Desktop\FPRIS_MK\Mak.pak\PMLP mak.pak_2023\1.0_labojam\Precizēti pielikumi\"/>
    </mc:Choice>
  </mc:AlternateContent>
  <bookViews>
    <workbookView xWindow="0" yWindow="0" windowWidth="26415" windowHeight="11340"/>
  </bookViews>
  <sheets>
    <sheet name="1.piel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" i="1" l="1"/>
  <c r="Q37" i="1" l="1"/>
  <c r="Q16" i="1" l="1"/>
  <c r="Q59" i="1" l="1"/>
  <c r="K59" i="1"/>
  <c r="G59" i="1" s="1"/>
  <c r="J59" i="1"/>
  <c r="Q58" i="1"/>
  <c r="R58" i="1" s="1"/>
  <c r="Q57" i="1"/>
  <c r="K57" i="1"/>
  <c r="G57" i="1" s="1"/>
  <c r="J57" i="1"/>
  <c r="O57" i="1" s="1"/>
  <c r="F57" i="1"/>
  <c r="Q56" i="1"/>
  <c r="K56" i="1"/>
  <c r="G56" i="1" s="1"/>
  <c r="J56" i="1"/>
  <c r="O56" i="1" s="1"/>
  <c r="F56" i="1"/>
  <c r="Q55" i="1"/>
  <c r="K55" i="1"/>
  <c r="G55" i="1" s="1"/>
  <c r="J55" i="1"/>
  <c r="F55" i="1"/>
  <c r="Q54" i="1"/>
  <c r="R54" i="1" s="1"/>
  <c r="Q53" i="1"/>
  <c r="K53" i="1"/>
  <c r="G53" i="1" s="1"/>
  <c r="J53" i="1"/>
  <c r="O53" i="1" s="1"/>
  <c r="F53" i="1"/>
  <c r="Q52" i="1"/>
  <c r="K52" i="1"/>
  <c r="G52" i="1" s="1"/>
  <c r="J52" i="1"/>
  <c r="O52" i="1" s="1"/>
  <c r="F52" i="1"/>
  <c r="Q51" i="1"/>
  <c r="K51" i="1"/>
  <c r="G51" i="1" s="1"/>
  <c r="J51" i="1"/>
  <c r="O51" i="1" s="1"/>
  <c r="F51" i="1"/>
  <c r="Q50" i="1"/>
  <c r="K50" i="1"/>
  <c r="G50" i="1" s="1"/>
  <c r="J50" i="1"/>
  <c r="O50" i="1" s="1"/>
  <c r="F50" i="1"/>
  <c r="Q49" i="1"/>
  <c r="K49" i="1"/>
  <c r="G49" i="1" s="1"/>
  <c r="J49" i="1"/>
  <c r="F49" i="1"/>
  <c r="Q48" i="1"/>
  <c r="K48" i="1"/>
  <c r="G48" i="1" s="1"/>
  <c r="J48" i="1"/>
  <c r="F48" i="1"/>
  <c r="Q47" i="1"/>
  <c r="K47" i="1"/>
  <c r="G47" i="1" s="1"/>
  <c r="J47" i="1"/>
  <c r="F47" i="1"/>
  <c r="Q46" i="1"/>
  <c r="K46" i="1"/>
  <c r="G46" i="1" s="1"/>
  <c r="J46" i="1"/>
  <c r="F46" i="1"/>
  <c r="Q45" i="1"/>
  <c r="K45" i="1"/>
  <c r="G45" i="1" s="1"/>
  <c r="J45" i="1"/>
  <c r="F45" i="1"/>
  <c r="Q44" i="1"/>
  <c r="K44" i="1"/>
  <c r="G44" i="1" s="1"/>
  <c r="J44" i="1"/>
  <c r="F44" i="1"/>
  <c r="Q43" i="1"/>
  <c r="R43" i="1" s="1"/>
  <c r="Q42" i="1"/>
  <c r="K42" i="1"/>
  <c r="G42" i="1" s="1"/>
  <c r="J42" i="1"/>
  <c r="F42" i="1"/>
  <c r="Q41" i="1"/>
  <c r="K41" i="1"/>
  <c r="G41" i="1" s="1"/>
  <c r="J41" i="1"/>
  <c r="F41" i="1"/>
  <c r="Q40" i="1"/>
  <c r="K40" i="1"/>
  <c r="G40" i="1" s="1"/>
  <c r="J40" i="1"/>
  <c r="F40" i="1"/>
  <c r="Q39" i="1"/>
  <c r="K39" i="1"/>
  <c r="G39" i="1" s="1"/>
  <c r="J39" i="1"/>
  <c r="F39" i="1"/>
  <c r="K38" i="1"/>
  <c r="J38" i="1"/>
  <c r="F38" i="1"/>
  <c r="K37" i="1"/>
  <c r="G37" i="1" s="1"/>
  <c r="J37" i="1"/>
  <c r="F37" i="1"/>
  <c r="K36" i="1"/>
  <c r="J36" i="1"/>
  <c r="F36" i="1"/>
  <c r="Q35" i="1"/>
  <c r="K35" i="1"/>
  <c r="G35" i="1" s="1"/>
  <c r="J35" i="1"/>
  <c r="F35" i="1"/>
  <c r="Q34" i="1"/>
  <c r="K34" i="1"/>
  <c r="G34" i="1" s="1"/>
  <c r="J34" i="1"/>
  <c r="F34" i="1"/>
  <c r="Q33" i="1"/>
  <c r="R33" i="1" s="1"/>
  <c r="Q32" i="1"/>
  <c r="R32" i="1" s="1"/>
  <c r="K31" i="1"/>
  <c r="J31" i="1"/>
  <c r="F31" i="1"/>
  <c r="Q30" i="1"/>
  <c r="K30" i="1"/>
  <c r="G30" i="1" s="1"/>
  <c r="J30" i="1"/>
  <c r="F30" i="1"/>
  <c r="Q29" i="1"/>
  <c r="K29" i="1"/>
  <c r="G29" i="1" s="1"/>
  <c r="J29" i="1"/>
  <c r="F29" i="1"/>
  <c r="Q28" i="1"/>
  <c r="K28" i="1"/>
  <c r="G28" i="1" s="1"/>
  <c r="J28" i="1"/>
  <c r="F28" i="1"/>
  <c r="Q27" i="1"/>
  <c r="K27" i="1"/>
  <c r="G27" i="1" s="1"/>
  <c r="J27" i="1"/>
  <c r="O27" i="1" s="1"/>
  <c r="F27" i="1"/>
  <c r="Q26" i="1"/>
  <c r="K26" i="1"/>
  <c r="G26" i="1" s="1"/>
  <c r="J26" i="1"/>
  <c r="F26" i="1"/>
  <c r="Q25" i="1"/>
  <c r="K25" i="1"/>
  <c r="G25" i="1" s="1"/>
  <c r="J25" i="1"/>
  <c r="F25" i="1"/>
  <c r="Q24" i="1"/>
  <c r="K24" i="1"/>
  <c r="G24" i="1" s="1"/>
  <c r="J24" i="1"/>
  <c r="F24" i="1"/>
  <c r="Q23" i="1"/>
  <c r="K23" i="1"/>
  <c r="G23" i="1" s="1"/>
  <c r="J23" i="1"/>
  <c r="F23" i="1"/>
  <c r="Q22" i="1"/>
  <c r="K22" i="1"/>
  <c r="G22" i="1" s="1"/>
  <c r="J22" i="1"/>
  <c r="F22" i="1"/>
  <c r="Q21" i="1"/>
  <c r="K21" i="1"/>
  <c r="G21" i="1" s="1"/>
  <c r="J21" i="1"/>
  <c r="F21" i="1"/>
  <c r="Q20" i="1"/>
  <c r="K20" i="1"/>
  <c r="G20" i="1" s="1"/>
  <c r="J20" i="1"/>
  <c r="O20" i="1" s="1"/>
  <c r="F20" i="1"/>
  <c r="Q19" i="1"/>
  <c r="R19" i="1" s="1"/>
  <c r="Q18" i="1"/>
  <c r="K18" i="1"/>
  <c r="G18" i="1" s="1"/>
  <c r="J18" i="1"/>
  <c r="F18" i="1"/>
  <c r="Q17" i="1"/>
  <c r="R17" i="1" s="1"/>
  <c r="K16" i="1"/>
  <c r="G16" i="1" s="1"/>
  <c r="J16" i="1"/>
  <c r="F16" i="1"/>
  <c r="Q15" i="1"/>
  <c r="K15" i="1"/>
  <c r="G15" i="1" s="1"/>
  <c r="J15" i="1"/>
  <c r="O15" i="1" s="1"/>
  <c r="F15" i="1"/>
  <c r="Q14" i="1"/>
  <c r="K14" i="1"/>
  <c r="G14" i="1" s="1"/>
  <c r="J14" i="1"/>
  <c r="F14" i="1"/>
  <c r="Q13" i="1"/>
  <c r="K13" i="1"/>
  <c r="G13" i="1" s="1"/>
  <c r="J13" i="1"/>
  <c r="F13" i="1"/>
  <c r="Q12" i="1"/>
  <c r="K12" i="1"/>
  <c r="G12" i="1" s="1"/>
  <c r="J12" i="1"/>
  <c r="O12" i="1" s="1"/>
  <c r="F12" i="1"/>
  <c r="K11" i="1"/>
  <c r="G11" i="1" s="1"/>
  <c r="J11" i="1"/>
  <c r="O11" i="1" s="1"/>
  <c r="F11" i="1"/>
  <c r="G31" i="1" l="1"/>
  <c r="R31" i="1"/>
  <c r="G38" i="1"/>
  <c r="R38" i="1"/>
  <c r="G36" i="1"/>
  <c r="R36" i="1"/>
  <c r="R16" i="1"/>
  <c r="R53" i="1"/>
  <c r="R12" i="1"/>
  <c r="R15" i="1"/>
  <c r="R35" i="1"/>
  <c r="R40" i="1"/>
  <c r="R18" i="1"/>
  <c r="R14" i="1"/>
  <c r="R25" i="1"/>
  <c r="R37" i="1"/>
  <c r="R23" i="1"/>
  <c r="R27" i="1"/>
  <c r="R30" i="1"/>
  <c r="R47" i="1"/>
  <c r="R55" i="1"/>
  <c r="R46" i="1"/>
  <c r="R50" i="1"/>
  <c r="R49" i="1"/>
  <c r="R22" i="1"/>
  <c r="R28" i="1"/>
  <c r="R34" i="1"/>
  <c r="R48" i="1"/>
  <c r="R13" i="1"/>
  <c r="R21" i="1"/>
  <c r="R45" i="1"/>
  <c r="R59" i="1"/>
  <c r="R20" i="1"/>
  <c r="R26" i="1"/>
  <c r="R39" i="1"/>
  <c r="R42" i="1"/>
  <c r="R44" i="1"/>
  <c r="R52" i="1"/>
  <c r="R56" i="1"/>
  <c r="F60" i="1"/>
  <c r="R29" i="1"/>
  <c r="R51" i="1"/>
  <c r="R24" i="1"/>
  <c r="R41" i="1"/>
  <c r="Q60" i="1"/>
  <c r="R11" i="1"/>
  <c r="R57" i="1"/>
  <c r="K60" i="1"/>
  <c r="G60" i="1" l="1"/>
  <c r="R60" i="1"/>
</calcChain>
</file>

<file path=xl/sharedStrings.xml><?xml version="1.0" encoding="utf-8"?>
<sst xmlns="http://schemas.openxmlformats.org/spreadsheetml/2006/main" count="296" uniqueCount="163">
  <si>
    <t>Valsts budžeta ieņēmumu kods un nosaukums</t>
  </si>
  <si>
    <t>Nr.p.k.</t>
  </si>
  <si>
    <t>Maksas pakalpojuma nosaukums</t>
  </si>
  <si>
    <t>2022.gada izpilde</t>
  </si>
  <si>
    <t>2023.gada plāns (ar PVN)</t>
  </si>
  <si>
    <t>2024.gada plāns (ar PVN)</t>
  </si>
  <si>
    <t>Palielinājums</t>
  </si>
  <si>
    <t>Maksas pakalpojuma apjoms un mērvienība</t>
  </si>
  <si>
    <t>summa EUR</t>
  </si>
  <si>
    <t>Pakalpojuma cena</t>
  </si>
  <si>
    <t>Pakalpojuma cena jaunā</t>
  </si>
  <si>
    <t>summa EUR pēc jaunām cenām</t>
  </si>
  <si>
    <t>21379 Ieņēmumi par pārējo dokumentu  izsniegšanu un pārējiem kancelejas pakalpojumiem</t>
  </si>
  <si>
    <t xml:space="preserve"> Izziņas sagatavošana (izņemot izziņu no Iedzīvotāju reģistra), ja tās sagatavošanai nepieciešams izmantot īpašas datu sagatavošanas metodes un atlases kritērijus: piecu darbdienu laikā</t>
  </si>
  <si>
    <t>viena izziņa</t>
  </si>
  <si>
    <t>1.1.</t>
  </si>
  <si>
    <t>1.2.</t>
  </si>
  <si>
    <t xml:space="preserve"> Izziņas sagatavošana (izņemot izziņu no Iedzīvotāju reģistra), ja tās sagatavošnaai nepieciešams izmantot īpašas datu sagatavošanas metodes un atlases kritērijus: vienas darbdienas laikā</t>
  </si>
  <si>
    <t>1.3.</t>
  </si>
  <si>
    <t xml:space="preserve"> Izziņas sagatavošana (izņemot izziņu no Iedzīvotāju reģistra), ja tās sagatavošnaai nepieciešams izmantot īpašas datu sagatavošanas metodes un atlases kritērijus:triju darbdienu laikā, parakstot to ar drošu elektronisko parakstu</t>
  </si>
  <si>
    <t>1.4.</t>
  </si>
  <si>
    <t xml:space="preserve"> Izziņas sagatavošana (izņemot izziņu no Iedzīvotāju reģistra), ja tās sagatavošnaai nepieciešams izmantot īpašas datu sagatavošanas metodes un atlases kritērijus: vienas darbdienas laikā, parakstot to ar drošu elektronisko parakstu</t>
  </si>
  <si>
    <t xml:space="preserve"> Programmatūras izstrāde, ja personas datu apstrādei Pilsonības un migrācijas lietu pārvaldes(turpmāk pārvalde) informācijas sistēmās tiek izmantotas īpašas datu sagatavošanas metodes un atlases kritēriji.</t>
  </si>
  <si>
    <t>viena cilvēkstunda</t>
  </si>
  <si>
    <t>2.</t>
  </si>
  <si>
    <t>Programmatūras izstrāde un darbināšana, ja personas datu apstrādei  Pārvaldes informācijas sistēmās tiek izmantotas īpašas datu sagatavošanas metodes un atlases kritēriji.</t>
  </si>
  <si>
    <t xml:space="preserve"> Personas sagatavotas vēstules nosūtīšana norādītajam (meklējamam) adresātam, ja nav tiesiska pamata izsniegt informāciju no Iedzīvotāju reģistra (neiesakitot pasta izdevumus)*</t>
  </si>
  <si>
    <t>viens sūtījums</t>
  </si>
  <si>
    <t>3.1.</t>
  </si>
  <si>
    <t>3.2.</t>
  </si>
  <si>
    <t>4.1.</t>
  </si>
  <si>
    <t xml:space="preserve"> Pārvaldes informācijas sistēmu tiešsaistes datu pārraides sistēmas tehniskā pieslēguma izmantošana: pārvaldes informācijas sistēmu tiešsaistes datu pārraides sistēmas ekspluatācijas vai testa datubāzes tehniskā pieslēguma konfigurēšana (līdz pieciem lietotājiem).</t>
  </si>
  <si>
    <t xml:space="preserve">viens pieslēgums </t>
  </si>
  <si>
    <t>viens lietotājs</t>
  </si>
  <si>
    <t>Pārvaldes informācijas sistēmu tiešsaistes datu pārraides sistēmas tehniskā pieslēguma izmantošana: ekspluatācijas vai testa datubāzes tehniskā pieslēguma konfigurēšana klientam , kas izmanto apskates sistēmu(aplikāciju)(pirmreizējā konfigurācija).</t>
  </si>
  <si>
    <t>viens pieprasījums</t>
  </si>
  <si>
    <t>4.2.</t>
  </si>
  <si>
    <t xml:space="preserve">Pārvaldes informācijas sistēmu tiešsaistes datu pārraides sistēmas tehniskā pieslēguma izmantošana:  jauna lietotāja pieslēguma nodrošināšana Iedzīvotāju reģistra tiešsaistes dartu pārraides sistēmas klientam, kas izmanto Iedzīvotāju reģistra apskates sistēmu (aplikāciju), (esošam klientam, ja sistēmā reģistrēti vairāk par pieciem lietotājiem) </t>
  </si>
  <si>
    <t>Pārvaldes informācijas sistēmu tiešsaistes datu pārraides sistēmas tehniskā pieslēguma izmantošana: jauna lietotāja pieslēguma nodrošināšana tiešsaistes datu pārraides sistēmas esošam klientam, kas izmanto apskates sistēmu(aplikāciju).</t>
  </si>
  <si>
    <t>4.3.</t>
  </si>
  <si>
    <t>Iedzīvotāju reģistra tiešsaistes datu pārraides sistēmas esošā lietotāja konta atbloķēšana bez jaunu rekvizītu izsniegšanas klientam, kas izmanto Iedzīotāju reģistra apskates sistēmu(aplikāciju)</t>
  </si>
  <si>
    <t>Pārvaldes informācijas sistēmu tiešsaistes datu pārraides sistēmas tehniskā pieslēguma izmantošana: esošā lietotāja konta atbloķēšana bez jaunu rekvizītu izsniegšanas klientam, kas izmanto apskates sistēmu (aplikāciju).</t>
  </si>
  <si>
    <t>lietotājs</t>
  </si>
  <si>
    <t>4.4.</t>
  </si>
  <si>
    <t>Iedzīvotāju reģistra tiešsaistes datu pārraides sistēmas esošā lietotāja rekvizītu atjaunošana un lietotāja konta atbloķēšana ar jaunu rekvizītu izsniegšanu klientam, kas izmanto Iedzīvotāju reģistra apskates sistēmu(aplikāciju)</t>
  </si>
  <si>
    <t>Pārvaldes informācijas sistēmu tiešsaistes datu pārraides sistēmas tehniskā pieslēguma izmantošana: esošā lietotāja konta atbloķēšana ar jaunu rekvizītu izsniegšanu klientam, kas izmanto apskates sistēmu(aplikāciju)</t>
  </si>
  <si>
    <t>4.5.</t>
  </si>
  <si>
    <t>Pārvaldes informācijas sistēmu tiešsaistes datu pārraides sistēmas tehniskā pieslēguma atjaunošana klientam, kas izmanto starpsistēmu saskarni.</t>
  </si>
  <si>
    <t>4.6.</t>
  </si>
  <si>
    <t>Pārvaldes informācijas sistēmu tiešsaistes datu pārraides sistēmas tehniskā pieslēguma izmantošana:  tehniskā pieslēguma atjaunošana klientam, kas izmanto starpsistēmu saskarni.</t>
  </si>
  <si>
    <t>Lietotājam atļautās interneta protokola adreses nomaiņa pārvaldes informācijas sistēmu tiešsaistes datu pārraides sistēmā (esošam klientam), vienas atļautās interneta protokola adreses nomaiņa pret citu vienu  interneta protokola adresi</t>
  </si>
  <si>
    <t>viens lietotājs vienai  fiksētai interneta protokola adresei</t>
  </si>
  <si>
    <t>4.7.</t>
  </si>
  <si>
    <t>Pārvaldes informācijas sistēmu tiešsaistes datu pārraides sistēmas tehniskā pieslēguma izmantošana: lietotājam atļautās interneta protokola adreses nomaiņa vai pievienošana (esošam klientam)</t>
  </si>
  <si>
    <t xml:space="preserve"> Lietotājam atļautās interneta protokola adreses nomaiņa vai pievienošana pārvaldes informācijas sistēmu tiešsaistes datu pārraides sistēmā (esošam klientam), vairāk par vienu interneta protokola adresi vienam lietotājam</t>
  </si>
  <si>
    <t>4.8.</t>
  </si>
  <si>
    <t>Iedzīvotāju reģistra tiešsaistes datu pārraides sistēmas klienta tehniskā pieslēguma konfigurācijas izmaiņas (lietotāju sadalījums pa struktūrvienībām),klientam kas izmanto Iedzīvotāju reģistra apskates sistēmu (aplikāciju)</t>
  </si>
  <si>
    <t>4.9.</t>
  </si>
  <si>
    <t>Iedzīvotāju reģistra tiešsaistes datu pārraides sistēmas pieejamo datu apjomu izmaiņas  klientam, kas izmanto Iedzīvotāju reģistra apskates sistēmu (aplikācijas)</t>
  </si>
  <si>
    <t>Pārvaldes informācijas sistēmu tiešsaistes datu pārraides sistēmas tehniskā pieslēguma izmantošana: pieejamo datu apjomu izmaiņas  klientam, kas izmanto apskates sistēmu (aplikāciju)</t>
  </si>
  <si>
    <t>4.10.</t>
  </si>
  <si>
    <t>Pārvaldes informācijas sistēmu tiešsaistes datu pārraides sistēmas pieejamo datu apjomu izmaiņas klientam, kas izmanto starpsistēmu saskarni</t>
  </si>
  <si>
    <t>Pārvaldes informācijas sistēmu tiešsaistes datu pārraides sistēmas tehniskā pieslēguma izmantošana:  pieejamo datu apjomu izmaiņas klientam, kas izmanto starpsistēmu saskarni</t>
  </si>
  <si>
    <t>5.1.</t>
  </si>
  <si>
    <t>Pārvaldes  informācijas sistēmu  tiešsaistes datu pārraides sistēmas abonēšana (neatkarīgi no apstrādāto personas ierakstu skaita): ja sistēmai reģistrēti no viena līdz 10 lietotājiem</t>
  </si>
  <si>
    <t>mēnesī</t>
  </si>
  <si>
    <t>5.2.</t>
  </si>
  <si>
    <t>Pārvaldes  informācijas sistēmu  tiešsaistes datu pārraides sistēmas abonēšana (neatkarīgi no apstrādāto personas ierakstu skaita):  par katru nākamo lietotāju (papildus pie pamatsummas)</t>
  </si>
  <si>
    <t>viens lietotājs mēnesī</t>
  </si>
  <si>
    <t>Pārvaldes informācijas sistēmu  tiešsaistes datu pārraides sistēmas abonēšana (neatkarīgi no apstrādāto personas ierakstu skaita):  klientam, kas izmanto  apskates sistēmu (aplikāciju), par katru nākamo lietotāju (papildus 5.1.apakšpunkta maksai)</t>
  </si>
  <si>
    <t>5.3.</t>
  </si>
  <si>
    <t>Pārvaldes informācijas sistēmu  tiešsaistes datu pārraides sistēmas abonēšana (neatkarīgi no apstrādāto personas ierakstu skaita):  akreditētam uzticamam sertifikācijas pakalpojumu sniedzējam (neatkarīgi no lietotāju skaita)</t>
  </si>
  <si>
    <t>6.1.</t>
  </si>
  <si>
    <t>6.2.</t>
  </si>
  <si>
    <t>Pārvaldes informācijas sistēmu testa datubāzes abonēšana (neatkarīgi no apstrādāto personas ierakstu skaita)</t>
  </si>
  <si>
    <t>7.</t>
  </si>
  <si>
    <t>7.1.</t>
  </si>
  <si>
    <t>Personas datu monitoringa abonēšana Iedzīvotāju reģistrā: monitoringa kopas programmatūras izstrāde, ja personas datu apstrādei tiek izmantotas īpašas datu sagatavošanas metodes un atlases kritēriji</t>
  </si>
  <si>
    <t>7.2.</t>
  </si>
  <si>
    <t xml:space="preserve"> Personas datu monitoringa abonēšana Iedzīvotāju reģistrā: no vienas līdz 100 000 personām - akreditētam uzticamam sertifikācijas pakalpojumu sniedzējam</t>
  </si>
  <si>
    <t>8.1.</t>
  </si>
  <si>
    <t>7.3.</t>
  </si>
  <si>
    <t>Personas datu monitoringa abonēšana Iedzīvotāju reģistrā: no vienas līdz 100 000 personām - citām personām</t>
  </si>
  <si>
    <t>8.2.</t>
  </si>
  <si>
    <t>7.4.</t>
  </si>
  <si>
    <t xml:space="preserve"> Personas datu monitoringa abonēšana Iedzīvotāju reģistrā: no 100 001 līdz 300 000 personām - akreditētam uzticamam sertifikācijas pakalpojumu sniedzējam</t>
  </si>
  <si>
    <t>7.5.</t>
  </si>
  <si>
    <t xml:space="preserve"> Personas datu monitoringa abonēšana Iedzīvotāju reģistrā: no 100 001 līdz 300 000 personām - citām personām</t>
  </si>
  <si>
    <t>7.6.</t>
  </si>
  <si>
    <t>Personas datu monitoringa abonēšana Iedzīvotāju reģistrā: 300 001 persona un vairāk - akreditētam uzticamam sertifikācijas pakalpojumu sniedzējam</t>
  </si>
  <si>
    <t>7.7.</t>
  </si>
  <si>
    <t xml:space="preserve"> Personas datu monitoringa abonēšana Iedzīvotāju reģistrā: 300 001 persona un vairāk - citām personām</t>
  </si>
  <si>
    <t>Iedzīvotāju reģistrā norādītā personas koda korektuma pārbaudes moduļa standarta programmatūras izsniegšana (JavaScript vai .NET)</t>
  </si>
  <si>
    <t>viens modulis</t>
  </si>
  <si>
    <t>9.</t>
  </si>
  <si>
    <t>Fizisko personu reģistra personas koda korektuma pārbaudes moduļa standarta programmatūras izsniegšana (JavaScript vai .NET)</t>
  </si>
  <si>
    <t>10.</t>
  </si>
  <si>
    <t>9.1.</t>
  </si>
  <si>
    <t>Pārvaldes informācijas sistēmu tiešsaistes datu pārraides sistēmas programmatūras audita rezultāta izdrukas sagatavošana: piecu darbdienu laikā - akreditētam uzticamam sertifikācijas pakalpojumu sniedzējam</t>
  </si>
  <si>
    <t>viena lappuse</t>
  </si>
  <si>
    <t>9.2.</t>
  </si>
  <si>
    <t>Pārvaldes informācijas sistēmu tiešsaistes datu pārraides sistēmas programmatūras audita rezultāta izdrukas sagatavošana: piecu darbdienu laikā - citām personām</t>
  </si>
  <si>
    <t>9.3.</t>
  </si>
  <si>
    <t>Pārvaldes informācijas sistēmu tiešsaistes datu pārraides sistēmas programmatūras audita rezultāta izdrukas sagatavošana: vienas darbdienas laikā - akreditētam uzticamam sertifikācijas pakalpojumu sniedzējam</t>
  </si>
  <si>
    <t>9.4.</t>
  </si>
  <si>
    <t>Pārvaldes informācijas sistēmu tiešsaistes datu pārraides sistēmas  audita rezultāta izdrukas sagatavošana: vienas darbdienas laikā citām personām</t>
  </si>
  <si>
    <t>10.1.</t>
  </si>
  <si>
    <t xml:space="preserve"> Pārvaldes informācijas sistēmu tiešsaistes datu pārraides sistēmas audita rezultāta statistikas sagatavošana: piecu darbdienu laikā</t>
  </si>
  <si>
    <t>10.2.</t>
  </si>
  <si>
    <t>Pārvaldes informācijas sistēmu tiešsaistes datu pārraides sistēmas  audita rezultāta statistikas sagatavošana: vienas darbdienas laikā</t>
  </si>
  <si>
    <t>11.1.</t>
  </si>
  <si>
    <t>Informācijas sagatavošana par personu skaitu adresē uz ziņu sniegšanas brīdi, ja tās sagatavošanai nepieciešams izmantot īpašas datu sagatavošanas metodes un atlases kritērijus: ja pieprasīta informācija par 1 līdz 10 adresēm</t>
  </si>
  <si>
    <t>11.2.</t>
  </si>
  <si>
    <t>Informācijas sagatavošana par personu skaitu adresē uz ziņu sniegšanas brīdi, ja tās sagatavošanai nepieciešams izmantot īpašas datu sagatavošanas metodes un atlases kritērijus: ja pieprasīta informācija par 11 līdz 100 adresēm</t>
  </si>
  <si>
    <t>11.3.</t>
  </si>
  <si>
    <t>Informācijas sagatavošana par personu skaitu adresē uz ziņu sniegšanas brīdi, ja tās sagatavošanai nepieciešams izmantot īpašas datu sagatavošanas metodes un atlases kritērijus: ja pieprasīta informācija par 101 adresi un vairāk</t>
  </si>
  <si>
    <t>12.</t>
  </si>
  <si>
    <t xml:space="preserve"> Izziņas, personas datu izdrukas no Iedzīvotāju reģistra, statistikas informācijas vai sistēmas programmatūras audita rezultāta izdrukas nosūtīšana (neieskaitot pasta izdevumus)*</t>
  </si>
  <si>
    <t>13.</t>
  </si>
  <si>
    <t>14.</t>
  </si>
  <si>
    <t>Melnbaltu kopiju izgatavošana (A4 formāts)</t>
  </si>
  <si>
    <t>15.</t>
  </si>
  <si>
    <t>Izdevums "J.Taurēns "Latvijas vēstures pamatjautājumi. Valsts konstitucionālie principi""</t>
  </si>
  <si>
    <t>viens eksemplārs</t>
  </si>
  <si>
    <t>Dokumenta sagatavošana ar arhīvā nodoto dokumentu kopiju apliecinājumu,ja nepieciešama papildu apstrāde</t>
  </si>
  <si>
    <t>Pasta izdevumi pēc VAS Latvijas pasts cenrāža</t>
  </si>
  <si>
    <t>Kopā</t>
  </si>
  <si>
    <t>x</t>
  </si>
  <si>
    <t>Pārvaldes informācijas sistēmu  abonēšana starpsistēmu saskarnes lietotājiem par informācijas saņemšanu datu izplatīšanas platformā vai informācijas sistēmā(atbilstoši apstrādāto personas ierakstu skaitam): no 0 līdz 100 000 personām</t>
  </si>
  <si>
    <t>Pārvaldes informācijas sistēmu  abonēšana starpsistēmu saskarnes lietotājiem par informācijas saņemšanu datu izplatīšanas platformā vai informācijas sistēmā(atbilstoši apstrādāto personas ierakstu skaitam): no 100 001 un vairāk personām</t>
  </si>
  <si>
    <t>Pārvaldes informācijas sistēmu tiešsaistes datu pārraides sistēmas tehniskā pieslēguma izmantošana - ekspluatācijas vai testa datubāzes tehniskā pieslēguma konfigurēšana klientam, kas izmanto starpsistēmu saskarni(pirmreizēja konfigurācija).</t>
  </si>
  <si>
    <t xml:space="preserve"> Pārvaldes informācijas sistēmu  tiešsaistes datu pārraides sistēmas abonēšana (neatkarīgi no apstrādāto personas ierakstu skaita): klientam, kas izmanto apskates sistēmu (aplikāciju), ja sistēmā reģistrēti no 0 līdz 10 lietotājiem </t>
  </si>
  <si>
    <t xml:space="preserve">Fizisko personu reģistra datu monitoringa pakalpojuma abonēšana: no 100 001 un vairāk personām </t>
  </si>
  <si>
    <t>svītrots</t>
  </si>
  <si>
    <t>Pārvaldes informācijas sistēmu tiešsaistes datu pārraides sistēmas programmatūras audita rezultāta izdrukas sagatavošana*</t>
  </si>
  <si>
    <t>Aprēķins atbilstoši 2017.gada 19.sept. MK not . Nr.562  plānotajiem ieņēmumiem 2023. g.</t>
  </si>
  <si>
    <t>Ministru kabineta noteikumu projekta 
"Pilsonības un migrācijas lietu pārvaldes maksas pakalpojumu cenrādis" sākotnējās ietekmes novērtējuma
ziņojumam (anotācijai)</t>
  </si>
  <si>
    <t>Plānoto ieņēmumu izmaiņas 2024. gadam un turpmāk</t>
  </si>
  <si>
    <t xml:space="preserve">1. pielikums </t>
  </si>
  <si>
    <t>viena
veidlapa</t>
  </si>
  <si>
    <t>viena 
lappuse</t>
  </si>
  <si>
    <t xml:space="preserve">Fizisko personu reģistra datu monitoringa pakalpojuma abonēšana: no vienas līdz 100 000 personām </t>
  </si>
  <si>
    <t>Pārvaldes informācijas sistēmu  tiešsaistes datu pārraides testa vides abonēšana (neatkarīgi no apstrādāto personas ierakstu skaita)</t>
  </si>
  <si>
    <t>mēnesis</t>
  </si>
  <si>
    <t>16.1.</t>
  </si>
  <si>
    <t>16.2.</t>
  </si>
  <si>
    <t>Personas sagatavotas vēstules nosūtīšana norādītajam (meklējamam) adresātam, ja Pārvaldei nav tiesiska pamata izsniegt informāciju no Fizisko personu reģistra: vēstules nosūtīšana norādītajam (meklējamam) adresātam pa pastu (neieskaitot pasta izdevumus)**</t>
  </si>
  <si>
    <t>Izziņas sagatavošana (izņemot informāciju no Fizisko personu reģistra), ja tās sagatavošanai nepieciešams izmantot īpašas datu sagatavošanas metodes un atlases kritērijus: piecu darbdienu laikā par vienu personu.*</t>
  </si>
  <si>
    <t>Izziņas sagatavošana (izņemot informāciju no Fizisko personu reģistra), ja tās sagatavošanai nepieciešams izmantot īpašas datu sagatavošanas metodes un atlases kritērijus: vienas darbdienas laikā par vienu personu, ja ziņu sagatavošanai nav nepieciešama papildu apstrāde.*</t>
  </si>
  <si>
    <t>Personas sagatavotas vēstules nosūtīšana norādītajam (meklējamam) adresātam, ja Pārvaldei nav tiesiska pamata izsniegt informāciju no Fizisko personu reģistra: elektroniski sagatavotas vēstules nosūtīšana norādītajam (meklējamam) adresātam uz oficiālo elektronisko adresi, ja norādītajam (meklējamam) adresātam tāda ir aktivizēta.</t>
  </si>
  <si>
    <t>Izdevuma „J.Taurēns „Latvijas vēstures pamatjautājumi. Valsts konstitucionālie principi””  izsniegšana</t>
  </si>
  <si>
    <t>** Papildus tiek iekasēta maksa par sūtījuma piegādi adresātam saskaņā ar nosūtīšanas dienā spēkā esošajiem pasta pakalpojumu tarifiem.</t>
  </si>
  <si>
    <t>*** Daudzvalodu standarta veidlapa tiek izdota un pievienota izziņai no Fizisko personu reģistra saskaņā ar Eiropas Parlamenta un Padomes 2016. gada 16. jūlija Regulu (ES) 2016/1191 par iedzīvotāju brīvas pārvietošanās veicināšanu, vienkāršojot dažu publisko dokumentu uzrādīšanas prasības Eiropas Savienībā, un grozījumiem Regulā (ES) Nr. 1024/2012.</t>
  </si>
  <si>
    <t>Daudzvalodu standarta veidlapas*** sagatavošana un izsniegšana (informācijai no Fizisko personu reģistra)*</t>
  </si>
  <si>
    <t>Pārvaldē sagatavotas izziņas, apliecinājuma, personas datu izdrukas, daudzvalodu standarta veidlapas***, dokumentu atvasinājuma (kopijas), statistiskas informācijas vai sistēmas programmatūras audita rezultāta izdrukas nosūtīšana (neieskaitot pasta izdevumus)**</t>
  </si>
  <si>
    <t>Informācijas sagatavošana par personu skaitu adresē (ēkā) uz ziņu sniegšanas brīdi, ja tās sagatavošanai nepieciešams izmantot īpašas datu sagatavošanas metodes un atlases kritērijus: ja pieprasīta informācija par vienu līdz 10 adresēm*</t>
  </si>
  <si>
    <t>Informācijas sagatavošana par personu skaitu adresē (ēkā) uz ziņu sniegšanas brīdi, ja tās sagatavošanai nepieciešams izmantot īpašas datu sagatavošanas metodes un atlases kritērijus: ja pieprasīta informācija par 11 līdz 100 adresēm*</t>
  </si>
  <si>
    <t xml:space="preserve"> Informācijas sagatavošana par personu skaitu adresē (ēkā) uz ziņu sniegšanas brīdi, ja tās sagatavošanai nepieciešams izmantot īpašas datu sagatavošanas metodes un atlases kritērijus : ja pieprasīta informācija par 101 adresi un vairāk*</t>
  </si>
  <si>
    <t>13. punktā pievienotās vērtības nodokli nepiemēro saskaņā ar Pievienotās vērtības nodokļa likuma 3. panta astoto daļu.</t>
  </si>
  <si>
    <t xml:space="preserve">Piezīme: 
* Pakalpojums tiek sniegts elektroniski (uz oficiālo elektronisko adresi vai elektronisko pastu) vai papīra formā. Par sūtījuma sagatavošanu piegādei pa pastu piemēro cenrāža 12. punkta pakalpojumu. </t>
  </si>
  <si>
    <t xml:space="preserve">Melnbaltu kopiju izgatavošana (A4 formāts) </t>
  </si>
  <si>
    <t>Pārvaldē iesniegto dokumentu kopiju izsniegšana: neapliecināta dokumenta atvasinājuma (kopijas) izsniegšana*</t>
  </si>
  <si>
    <t>Pārvaldē iesniegto dokumentu kopiju izsniegšana: apliecināta dokumenta atvasinājuma (kopijas) izsniegšana*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</si>
</sst>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4"/>
      <name val="Times New Roman"/>
      <family val="1"/>
    </font>
    <font>
      <b/>
      <sz val="11"/>
      <color theme="1"/>
      <name val="Calibri"/>
      <family val="2"/>
      <charset val="186"/>
      <scheme val="minor"/>
    </font>
    <font>
      <i/>
      <sz val="11"/>
      <color rgb="FFFF0000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4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vertical="center"/>
    </xf>
    <xf numFmtId="3" fontId="1" fillId="2" borderId="2" xfId="0" applyNumberFormat="1" applyFont="1" applyFill="1" applyBorder="1" applyAlignment="1">
      <alignment vertical="center"/>
    </xf>
    <xf numFmtId="4" fontId="1" fillId="2" borderId="2" xfId="0" applyNumberFormat="1" applyFont="1" applyFill="1" applyBorder="1" applyAlignment="1">
      <alignment vertical="center"/>
    </xf>
    <xf numFmtId="1" fontId="1" fillId="2" borderId="2" xfId="0" applyNumberFormat="1" applyFont="1" applyFill="1" applyBorder="1" applyAlignment="1">
      <alignment vertical="center"/>
    </xf>
    <xf numFmtId="1" fontId="1" fillId="0" borderId="2" xfId="0" applyNumberFormat="1" applyFont="1" applyFill="1" applyBorder="1" applyAlignment="1">
      <alignment vertical="center" wrapText="1"/>
    </xf>
    <xf numFmtId="3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vertical="center" wrapText="1"/>
    </xf>
    <xf numFmtId="4" fontId="7" fillId="0" borderId="2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left" vertical="top" wrapText="1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3" fontId="1" fillId="0" borderId="2" xfId="0" applyNumberFormat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right" vertical="center" wrapText="1"/>
    </xf>
    <xf numFmtId="0" fontId="10" fillId="0" borderId="2" xfId="0" applyFont="1" applyBorder="1" applyAlignment="1">
      <alignment wrapText="1"/>
    </xf>
    <xf numFmtId="4" fontId="1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3" fontId="2" fillId="3" borderId="4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right" vertical="center"/>
    </xf>
    <xf numFmtId="1" fontId="2" fillId="3" borderId="2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center" vertical="center"/>
    </xf>
    <xf numFmtId="3" fontId="1" fillId="0" borderId="0" xfId="0" applyNumberFormat="1" applyFont="1" applyFill="1"/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3" fillId="0" borderId="0" xfId="0" applyFont="1" applyFill="1" applyAlignment="1"/>
    <xf numFmtId="0" fontId="0" fillId="0" borderId="0" xfId="0" applyAlignment="1"/>
    <xf numFmtId="0" fontId="12" fillId="0" borderId="2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3" fillId="0" borderId="4" xfId="0" applyFont="1" applyBorder="1" applyAlignment="1">
      <alignment wrapText="1"/>
    </xf>
    <xf numFmtId="3" fontId="1" fillId="2" borderId="2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6" fillId="0" borderId="2" xfId="0" applyFont="1" applyBorder="1"/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left" wrapText="1"/>
    </xf>
    <xf numFmtId="0" fontId="17" fillId="0" borderId="0" xfId="0" applyFont="1" applyAlignment="1"/>
    <xf numFmtId="0" fontId="0" fillId="0" borderId="0" xfId="0" applyFont="1" applyAlignment="1"/>
    <xf numFmtId="0" fontId="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left" vertical="center" wrapText="1"/>
    </xf>
    <xf numFmtId="3" fontId="10" fillId="0" borderId="8" xfId="0" applyNumberFormat="1" applyFont="1" applyFill="1" applyBorder="1" applyAlignment="1">
      <alignment horizontal="left" vertical="center" wrapText="1"/>
    </xf>
    <xf numFmtId="3" fontId="10" fillId="0" borderId="4" xfId="0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right" wrapText="1"/>
    </xf>
    <xf numFmtId="0" fontId="17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6"/>
  <sheetViews>
    <sheetView tabSelected="1" topLeftCell="A55" zoomScale="90" zoomScaleNormal="90" workbookViewId="0">
      <selection activeCell="M57" sqref="M57"/>
    </sheetView>
  </sheetViews>
  <sheetFormatPr defaultRowHeight="12.75" x14ac:dyDescent="0.2"/>
  <cols>
    <col min="1" max="1" width="21.5703125" style="1" customWidth="1"/>
    <col min="2" max="2" width="6.85546875" style="1" customWidth="1"/>
    <col min="3" max="3" width="31.5703125" style="1" customWidth="1"/>
    <col min="4" max="4" width="5.5703125" style="4" hidden="1" customWidth="1"/>
    <col min="5" max="6" width="12" style="3" hidden="1" customWidth="1"/>
    <col min="7" max="7" width="10.140625" style="5" customWidth="1"/>
    <col min="8" max="8" width="9.28515625" style="3" customWidth="1"/>
    <col min="9" max="9" width="10.5703125" style="3" customWidth="1"/>
    <col min="10" max="10" width="10.42578125" style="3" customWidth="1"/>
    <col min="11" max="11" width="11.42578125" style="3" hidden="1" customWidth="1"/>
    <col min="12" max="12" width="7" style="3" customWidth="1"/>
    <col min="13" max="13" width="42.42578125" style="3" customWidth="1"/>
    <col min="14" max="15" width="11.42578125" style="3" customWidth="1"/>
    <col min="16" max="17" width="11" style="3" customWidth="1"/>
    <col min="18" max="18" width="11.28515625" style="3" customWidth="1"/>
    <col min="19" max="19" width="8.42578125" style="3" customWidth="1"/>
    <col min="20" max="256" width="9.140625" style="3"/>
    <col min="257" max="257" width="21.5703125" style="3" customWidth="1"/>
    <col min="258" max="258" width="8.7109375" style="3" customWidth="1"/>
    <col min="259" max="259" width="31.5703125" style="3" customWidth="1"/>
    <col min="260" max="260" width="5.5703125" style="3" customWidth="1"/>
    <col min="261" max="262" width="12" style="3" customWidth="1"/>
    <col min="263" max="263" width="10.140625" style="3" customWidth="1"/>
    <col min="264" max="264" width="9.28515625" style="3" customWidth="1"/>
    <col min="265" max="265" width="11.85546875" style="3" customWidth="1"/>
    <col min="266" max="266" width="10.42578125" style="3" customWidth="1"/>
    <col min="267" max="268" width="11.42578125" style="3" customWidth="1"/>
    <col min="269" max="269" width="39.5703125" style="3" customWidth="1"/>
    <col min="270" max="271" width="11.42578125" style="3" customWidth="1"/>
    <col min="272" max="273" width="11" style="3" customWidth="1"/>
    <col min="274" max="274" width="9.42578125" style="3" customWidth="1"/>
    <col min="275" max="275" width="8.42578125" style="3" customWidth="1"/>
    <col min="276" max="512" width="9.140625" style="3"/>
    <col min="513" max="513" width="21.5703125" style="3" customWidth="1"/>
    <col min="514" max="514" width="8.7109375" style="3" customWidth="1"/>
    <col min="515" max="515" width="31.5703125" style="3" customWidth="1"/>
    <col min="516" max="516" width="5.5703125" style="3" customWidth="1"/>
    <col min="517" max="518" width="12" style="3" customWidth="1"/>
    <col min="519" max="519" width="10.140625" style="3" customWidth="1"/>
    <col min="520" max="520" width="9.28515625" style="3" customWidth="1"/>
    <col min="521" max="521" width="11.85546875" style="3" customWidth="1"/>
    <col min="522" max="522" width="10.42578125" style="3" customWidth="1"/>
    <col min="523" max="524" width="11.42578125" style="3" customWidth="1"/>
    <col min="525" max="525" width="39.5703125" style="3" customWidth="1"/>
    <col min="526" max="527" width="11.42578125" style="3" customWidth="1"/>
    <col min="528" max="529" width="11" style="3" customWidth="1"/>
    <col min="530" max="530" width="9.42578125" style="3" customWidth="1"/>
    <col min="531" max="531" width="8.42578125" style="3" customWidth="1"/>
    <col min="532" max="768" width="9.140625" style="3"/>
    <col min="769" max="769" width="21.5703125" style="3" customWidth="1"/>
    <col min="770" max="770" width="8.7109375" style="3" customWidth="1"/>
    <col min="771" max="771" width="31.5703125" style="3" customWidth="1"/>
    <col min="772" max="772" width="5.5703125" style="3" customWidth="1"/>
    <col min="773" max="774" width="12" style="3" customWidth="1"/>
    <col min="775" max="775" width="10.140625" style="3" customWidth="1"/>
    <col min="776" max="776" width="9.28515625" style="3" customWidth="1"/>
    <col min="777" max="777" width="11.85546875" style="3" customWidth="1"/>
    <col min="778" max="778" width="10.42578125" style="3" customWidth="1"/>
    <col min="779" max="780" width="11.42578125" style="3" customWidth="1"/>
    <col min="781" max="781" width="39.5703125" style="3" customWidth="1"/>
    <col min="782" max="783" width="11.42578125" style="3" customWidth="1"/>
    <col min="784" max="785" width="11" style="3" customWidth="1"/>
    <col min="786" max="786" width="9.42578125" style="3" customWidth="1"/>
    <col min="787" max="787" width="8.42578125" style="3" customWidth="1"/>
    <col min="788" max="1024" width="9.140625" style="3"/>
    <col min="1025" max="1025" width="21.5703125" style="3" customWidth="1"/>
    <col min="1026" max="1026" width="8.7109375" style="3" customWidth="1"/>
    <col min="1027" max="1027" width="31.5703125" style="3" customWidth="1"/>
    <col min="1028" max="1028" width="5.5703125" style="3" customWidth="1"/>
    <col min="1029" max="1030" width="12" style="3" customWidth="1"/>
    <col min="1031" max="1031" width="10.140625" style="3" customWidth="1"/>
    <col min="1032" max="1032" width="9.28515625" style="3" customWidth="1"/>
    <col min="1033" max="1033" width="11.85546875" style="3" customWidth="1"/>
    <col min="1034" max="1034" width="10.42578125" style="3" customWidth="1"/>
    <col min="1035" max="1036" width="11.42578125" style="3" customWidth="1"/>
    <col min="1037" max="1037" width="39.5703125" style="3" customWidth="1"/>
    <col min="1038" max="1039" width="11.42578125" style="3" customWidth="1"/>
    <col min="1040" max="1041" width="11" style="3" customWidth="1"/>
    <col min="1042" max="1042" width="9.42578125" style="3" customWidth="1"/>
    <col min="1043" max="1043" width="8.42578125" style="3" customWidth="1"/>
    <col min="1044" max="1280" width="9.140625" style="3"/>
    <col min="1281" max="1281" width="21.5703125" style="3" customWidth="1"/>
    <col min="1282" max="1282" width="8.7109375" style="3" customWidth="1"/>
    <col min="1283" max="1283" width="31.5703125" style="3" customWidth="1"/>
    <col min="1284" max="1284" width="5.5703125" style="3" customWidth="1"/>
    <col min="1285" max="1286" width="12" style="3" customWidth="1"/>
    <col min="1287" max="1287" width="10.140625" style="3" customWidth="1"/>
    <col min="1288" max="1288" width="9.28515625" style="3" customWidth="1"/>
    <col min="1289" max="1289" width="11.85546875" style="3" customWidth="1"/>
    <col min="1290" max="1290" width="10.42578125" style="3" customWidth="1"/>
    <col min="1291" max="1292" width="11.42578125" style="3" customWidth="1"/>
    <col min="1293" max="1293" width="39.5703125" style="3" customWidth="1"/>
    <col min="1294" max="1295" width="11.42578125" style="3" customWidth="1"/>
    <col min="1296" max="1297" width="11" style="3" customWidth="1"/>
    <col min="1298" max="1298" width="9.42578125" style="3" customWidth="1"/>
    <col min="1299" max="1299" width="8.42578125" style="3" customWidth="1"/>
    <col min="1300" max="1536" width="9.140625" style="3"/>
    <col min="1537" max="1537" width="21.5703125" style="3" customWidth="1"/>
    <col min="1538" max="1538" width="8.7109375" style="3" customWidth="1"/>
    <col min="1539" max="1539" width="31.5703125" style="3" customWidth="1"/>
    <col min="1540" max="1540" width="5.5703125" style="3" customWidth="1"/>
    <col min="1541" max="1542" width="12" style="3" customWidth="1"/>
    <col min="1543" max="1543" width="10.140625" style="3" customWidth="1"/>
    <col min="1544" max="1544" width="9.28515625" style="3" customWidth="1"/>
    <col min="1545" max="1545" width="11.85546875" style="3" customWidth="1"/>
    <col min="1546" max="1546" width="10.42578125" style="3" customWidth="1"/>
    <col min="1547" max="1548" width="11.42578125" style="3" customWidth="1"/>
    <col min="1549" max="1549" width="39.5703125" style="3" customWidth="1"/>
    <col min="1550" max="1551" width="11.42578125" style="3" customWidth="1"/>
    <col min="1552" max="1553" width="11" style="3" customWidth="1"/>
    <col min="1554" max="1554" width="9.42578125" style="3" customWidth="1"/>
    <col min="1555" max="1555" width="8.42578125" style="3" customWidth="1"/>
    <col min="1556" max="1792" width="9.140625" style="3"/>
    <col min="1793" max="1793" width="21.5703125" style="3" customWidth="1"/>
    <col min="1794" max="1794" width="8.7109375" style="3" customWidth="1"/>
    <col min="1795" max="1795" width="31.5703125" style="3" customWidth="1"/>
    <col min="1796" max="1796" width="5.5703125" style="3" customWidth="1"/>
    <col min="1797" max="1798" width="12" style="3" customWidth="1"/>
    <col min="1799" max="1799" width="10.140625" style="3" customWidth="1"/>
    <col min="1800" max="1800" width="9.28515625" style="3" customWidth="1"/>
    <col min="1801" max="1801" width="11.85546875" style="3" customWidth="1"/>
    <col min="1802" max="1802" width="10.42578125" style="3" customWidth="1"/>
    <col min="1803" max="1804" width="11.42578125" style="3" customWidth="1"/>
    <col min="1805" max="1805" width="39.5703125" style="3" customWidth="1"/>
    <col min="1806" max="1807" width="11.42578125" style="3" customWidth="1"/>
    <col min="1808" max="1809" width="11" style="3" customWidth="1"/>
    <col min="1810" max="1810" width="9.42578125" style="3" customWidth="1"/>
    <col min="1811" max="1811" width="8.42578125" style="3" customWidth="1"/>
    <col min="1812" max="2048" width="9.140625" style="3"/>
    <col min="2049" max="2049" width="21.5703125" style="3" customWidth="1"/>
    <col min="2050" max="2050" width="8.7109375" style="3" customWidth="1"/>
    <col min="2051" max="2051" width="31.5703125" style="3" customWidth="1"/>
    <col min="2052" max="2052" width="5.5703125" style="3" customWidth="1"/>
    <col min="2053" max="2054" width="12" style="3" customWidth="1"/>
    <col min="2055" max="2055" width="10.140625" style="3" customWidth="1"/>
    <col min="2056" max="2056" width="9.28515625" style="3" customWidth="1"/>
    <col min="2057" max="2057" width="11.85546875" style="3" customWidth="1"/>
    <col min="2058" max="2058" width="10.42578125" style="3" customWidth="1"/>
    <col min="2059" max="2060" width="11.42578125" style="3" customWidth="1"/>
    <col min="2061" max="2061" width="39.5703125" style="3" customWidth="1"/>
    <col min="2062" max="2063" width="11.42578125" style="3" customWidth="1"/>
    <col min="2064" max="2065" width="11" style="3" customWidth="1"/>
    <col min="2066" max="2066" width="9.42578125" style="3" customWidth="1"/>
    <col min="2067" max="2067" width="8.42578125" style="3" customWidth="1"/>
    <col min="2068" max="2304" width="9.140625" style="3"/>
    <col min="2305" max="2305" width="21.5703125" style="3" customWidth="1"/>
    <col min="2306" max="2306" width="8.7109375" style="3" customWidth="1"/>
    <col min="2307" max="2307" width="31.5703125" style="3" customWidth="1"/>
    <col min="2308" max="2308" width="5.5703125" style="3" customWidth="1"/>
    <col min="2309" max="2310" width="12" style="3" customWidth="1"/>
    <col min="2311" max="2311" width="10.140625" style="3" customWidth="1"/>
    <col min="2312" max="2312" width="9.28515625" style="3" customWidth="1"/>
    <col min="2313" max="2313" width="11.85546875" style="3" customWidth="1"/>
    <col min="2314" max="2314" width="10.42578125" style="3" customWidth="1"/>
    <col min="2315" max="2316" width="11.42578125" style="3" customWidth="1"/>
    <col min="2317" max="2317" width="39.5703125" style="3" customWidth="1"/>
    <col min="2318" max="2319" width="11.42578125" style="3" customWidth="1"/>
    <col min="2320" max="2321" width="11" style="3" customWidth="1"/>
    <col min="2322" max="2322" width="9.42578125" style="3" customWidth="1"/>
    <col min="2323" max="2323" width="8.42578125" style="3" customWidth="1"/>
    <col min="2324" max="2560" width="9.140625" style="3"/>
    <col min="2561" max="2561" width="21.5703125" style="3" customWidth="1"/>
    <col min="2562" max="2562" width="8.7109375" style="3" customWidth="1"/>
    <col min="2563" max="2563" width="31.5703125" style="3" customWidth="1"/>
    <col min="2564" max="2564" width="5.5703125" style="3" customWidth="1"/>
    <col min="2565" max="2566" width="12" style="3" customWidth="1"/>
    <col min="2567" max="2567" width="10.140625" style="3" customWidth="1"/>
    <col min="2568" max="2568" width="9.28515625" style="3" customWidth="1"/>
    <col min="2569" max="2569" width="11.85546875" style="3" customWidth="1"/>
    <col min="2570" max="2570" width="10.42578125" style="3" customWidth="1"/>
    <col min="2571" max="2572" width="11.42578125" style="3" customWidth="1"/>
    <col min="2573" max="2573" width="39.5703125" style="3" customWidth="1"/>
    <col min="2574" max="2575" width="11.42578125" style="3" customWidth="1"/>
    <col min="2576" max="2577" width="11" style="3" customWidth="1"/>
    <col min="2578" max="2578" width="9.42578125" style="3" customWidth="1"/>
    <col min="2579" max="2579" width="8.42578125" style="3" customWidth="1"/>
    <col min="2580" max="2816" width="9.140625" style="3"/>
    <col min="2817" max="2817" width="21.5703125" style="3" customWidth="1"/>
    <col min="2818" max="2818" width="8.7109375" style="3" customWidth="1"/>
    <col min="2819" max="2819" width="31.5703125" style="3" customWidth="1"/>
    <col min="2820" max="2820" width="5.5703125" style="3" customWidth="1"/>
    <col min="2821" max="2822" width="12" style="3" customWidth="1"/>
    <col min="2823" max="2823" width="10.140625" style="3" customWidth="1"/>
    <col min="2824" max="2824" width="9.28515625" style="3" customWidth="1"/>
    <col min="2825" max="2825" width="11.85546875" style="3" customWidth="1"/>
    <col min="2826" max="2826" width="10.42578125" style="3" customWidth="1"/>
    <col min="2827" max="2828" width="11.42578125" style="3" customWidth="1"/>
    <col min="2829" max="2829" width="39.5703125" style="3" customWidth="1"/>
    <col min="2830" max="2831" width="11.42578125" style="3" customWidth="1"/>
    <col min="2832" max="2833" width="11" style="3" customWidth="1"/>
    <col min="2834" max="2834" width="9.42578125" style="3" customWidth="1"/>
    <col min="2835" max="2835" width="8.42578125" style="3" customWidth="1"/>
    <col min="2836" max="3072" width="9.140625" style="3"/>
    <col min="3073" max="3073" width="21.5703125" style="3" customWidth="1"/>
    <col min="3074" max="3074" width="8.7109375" style="3" customWidth="1"/>
    <col min="3075" max="3075" width="31.5703125" style="3" customWidth="1"/>
    <col min="3076" max="3076" width="5.5703125" style="3" customWidth="1"/>
    <col min="3077" max="3078" width="12" style="3" customWidth="1"/>
    <col min="3079" max="3079" width="10.140625" style="3" customWidth="1"/>
    <col min="3080" max="3080" width="9.28515625" style="3" customWidth="1"/>
    <col min="3081" max="3081" width="11.85546875" style="3" customWidth="1"/>
    <col min="3082" max="3082" width="10.42578125" style="3" customWidth="1"/>
    <col min="3083" max="3084" width="11.42578125" style="3" customWidth="1"/>
    <col min="3085" max="3085" width="39.5703125" style="3" customWidth="1"/>
    <col min="3086" max="3087" width="11.42578125" style="3" customWidth="1"/>
    <col min="3088" max="3089" width="11" style="3" customWidth="1"/>
    <col min="3090" max="3090" width="9.42578125" style="3" customWidth="1"/>
    <col min="3091" max="3091" width="8.42578125" style="3" customWidth="1"/>
    <col min="3092" max="3328" width="9.140625" style="3"/>
    <col min="3329" max="3329" width="21.5703125" style="3" customWidth="1"/>
    <col min="3330" max="3330" width="8.7109375" style="3" customWidth="1"/>
    <col min="3331" max="3331" width="31.5703125" style="3" customWidth="1"/>
    <col min="3332" max="3332" width="5.5703125" style="3" customWidth="1"/>
    <col min="3333" max="3334" width="12" style="3" customWidth="1"/>
    <col min="3335" max="3335" width="10.140625" style="3" customWidth="1"/>
    <col min="3336" max="3336" width="9.28515625" style="3" customWidth="1"/>
    <col min="3337" max="3337" width="11.85546875" style="3" customWidth="1"/>
    <col min="3338" max="3338" width="10.42578125" style="3" customWidth="1"/>
    <col min="3339" max="3340" width="11.42578125" style="3" customWidth="1"/>
    <col min="3341" max="3341" width="39.5703125" style="3" customWidth="1"/>
    <col min="3342" max="3343" width="11.42578125" style="3" customWidth="1"/>
    <col min="3344" max="3345" width="11" style="3" customWidth="1"/>
    <col min="3346" max="3346" width="9.42578125" style="3" customWidth="1"/>
    <col min="3347" max="3347" width="8.42578125" style="3" customWidth="1"/>
    <col min="3348" max="3584" width="9.140625" style="3"/>
    <col min="3585" max="3585" width="21.5703125" style="3" customWidth="1"/>
    <col min="3586" max="3586" width="8.7109375" style="3" customWidth="1"/>
    <col min="3587" max="3587" width="31.5703125" style="3" customWidth="1"/>
    <col min="3588" max="3588" width="5.5703125" style="3" customWidth="1"/>
    <col min="3589" max="3590" width="12" style="3" customWidth="1"/>
    <col min="3591" max="3591" width="10.140625" style="3" customWidth="1"/>
    <col min="3592" max="3592" width="9.28515625" style="3" customWidth="1"/>
    <col min="3593" max="3593" width="11.85546875" style="3" customWidth="1"/>
    <col min="3594" max="3594" width="10.42578125" style="3" customWidth="1"/>
    <col min="3595" max="3596" width="11.42578125" style="3" customWidth="1"/>
    <col min="3597" max="3597" width="39.5703125" style="3" customWidth="1"/>
    <col min="3598" max="3599" width="11.42578125" style="3" customWidth="1"/>
    <col min="3600" max="3601" width="11" style="3" customWidth="1"/>
    <col min="3602" max="3602" width="9.42578125" style="3" customWidth="1"/>
    <col min="3603" max="3603" width="8.42578125" style="3" customWidth="1"/>
    <col min="3604" max="3840" width="9.140625" style="3"/>
    <col min="3841" max="3841" width="21.5703125" style="3" customWidth="1"/>
    <col min="3842" max="3842" width="8.7109375" style="3" customWidth="1"/>
    <col min="3843" max="3843" width="31.5703125" style="3" customWidth="1"/>
    <col min="3844" max="3844" width="5.5703125" style="3" customWidth="1"/>
    <col min="3845" max="3846" width="12" style="3" customWidth="1"/>
    <col min="3847" max="3847" width="10.140625" style="3" customWidth="1"/>
    <col min="3848" max="3848" width="9.28515625" style="3" customWidth="1"/>
    <col min="3849" max="3849" width="11.85546875" style="3" customWidth="1"/>
    <col min="3850" max="3850" width="10.42578125" style="3" customWidth="1"/>
    <col min="3851" max="3852" width="11.42578125" style="3" customWidth="1"/>
    <col min="3853" max="3853" width="39.5703125" style="3" customWidth="1"/>
    <col min="3854" max="3855" width="11.42578125" style="3" customWidth="1"/>
    <col min="3856" max="3857" width="11" style="3" customWidth="1"/>
    <col min="3858" max="3858" width="9.42578125" style="3" customWidth="1"/>
    <col min="3859" max="3859" width="8.42578125" style="3" customWidth="1"/>
    <col min="3860" max="4096" width="9.140625" style="3"/>
    <col min="4097" max="4097" width="21.5703125" style="3" customWidth="1"/>
    <col min="4098" max="4098" width="8.7109375" style="3" customWidth="1"/>
    <col min="4099" max="4099" width="31.5703125" style="3" customWidth="1"/>
    <col min="4100" max="4100" width="5.5703125" style="3" customWidth="1"/>
    <col min="4101" max="4102" width="12" style="3" customWidth="1"/>
    <col min="4103" max="4103" width="10.140625" style="3" customWidth="1"/>
    <col min="4104" max="4104" width="9.28515625" style="3" customWidth="1"/>
    <col min="4105" max="4105" width="11.85546875" style="3" customWidth="1"/>
    <col min="4106" max="4106" width="10.42578125" style="3" customWidth="1"/>
    <col min="4107" max="4108" width="11.42578125" style="3" customWidth="1"/>
    <col min="4109" max="4109" width="39.5703125" style="3" customWidth="1"/>
    <col min="4110" max="4111" width="11.42578125" style="3" customWidth="1"/>
    <col min="4112" max="4113" width="11" style="3" customWidth="1"/>
    <col min="4114" max="4114" width="9.42578125" style="3" customWidth="1"/>
    <col min="4115" max="4115" width="8.42578125" style="3" customWidth="1"/>
    <col min="4116" max="4352" width="9.140625" style="3"/>
    <col min="4353" max="4353" width="21.5703125" style="3" customWidth="1"/>
    <col min="4354" max="4354" width="8.7109375" style="3" customWidth="1"/>
    <col min="4355" max="4355" width="31.5703125" style="3" customWidth="1"/>
    <col min="4356" max="4356" width="5.5703125" style="3" customWidth="1"/>
    <col min="4357" max="4358" width="12" style="3" customWidth="1"/>
    <col min="4359" max="4359" width="10.140625" style="3" customWidth="1"/>
    <col min="4360" max="4360" width="9.28515625" style="3" customWidth="1"/>
    <col min="4361" max="4361" width="11.85546875" style="3" customWidth="1"/>
    <col min="4362" max="4362" width="10.42578125" style="3" customWidth="1"/>
    <col min="4363" max="4364" width="11.42578125" style="3" customWidth="1"/>
    <col min="4365" max="4365" width="39.5703125" style="3" customWidth="1"/>
    <col min="4366" max="4367" width="11.42578125" style="3" customWidth="1"/>
    <col min="4368" max="4369" width="11" style="3" customWidth="1"/>
    <col min="4370" max="4370" width="9.42578125" style="3" customWidth="1"/>
    <col min="4371" max="4371" width="8.42578125" style="3" customWidth="1"/>
    <col min="4372" max="4608" width="9.140625" style="3"/>
    <col min="4609" max="4609" width="21.5703125" style="3" customWidth="1"/>
    <col min="4610" max="4610" width="8.7109375" style="3" customWidth="1"/>
    <col min="4611" max="4611" width="31.5703125" style="3" customWidth="1"/>
    <col min="4612" max="4612" width="5.5703125" style="3" customWidth="1"/>
    <col min="4613" max="4614" width="12" style="3" customWidth="1"/>
    <col min="4615" max="4615" width="10.140625" style="3" customWidth="1"/>
    <col min="4616" max="4616" width="9.28515625" style="3" customWidth="1"/>
    <col min="4617" max="4617" width="11.85546875" style="3" customWidth="1"/>
    <col min="4618" max="4618" width="10.42578125" style="3" customWidth="1"/>
    <col min="4619" max="4620" width="11.42578125" style="3" customWidth="1"/>
    <col min="4621" max="4621" width="39.5703125" style="3" customWidth="1"/>
    <col min="4622" max="4623" width="11.42578125" style="3" customWidth="1"/>
    <col min="4624" max="4625" width="11" style="3" customWidth="1"/>
    <col min="4626" max="4626" width="9.42578125" style="3" customWidth="1"/>
    <col min="4627" max="4627" width="8.42578125" style="3" customWidth="1"/>
    <col min="4628" max="4864" width="9.140625" style="3"/>
    <col min="4865" max="4865" width="21.5703125" style="3" customWidth="1"/>
    <col min="4866" max="4866" width="8.7109375" style="3" customWidth="1"/>
    <col min="4867" max="4867" width="31.5703125" style="3" customWidth="1"/>
    <col min="4868" max="4868" width="5.5703125" style="3" customWidth="1"/>
    <col min="4869" max="4870" width="12" style="3" customWidth="1"/>
    <col min="4871" max="4871" width="10.140625" style="3" customWidth="1"/>
    <col min="4872" max="4872" width="9.28515625" style="3" customWidth="1"/>
    <col min="4873" max="4873" width="11.85546875" style="3" customWidth="1"/>
    <col min="4874" max="4874" width="10.42578125" style="3" customWidth="1"/>
    <col min="4875" max="4876" width="11.42578125" style="3" customWidth="1"/>
    <col min="4877" max="4877" width="39.5703125" style="3" customWidth="1"/>
    <col min="4878" max="4879" width="11.42578125" style="3" customWidth="1"/>
    <col min="4880" max="4881" width="11" style="3" customWidth="1"/>
    <col min="4882" max="4882" width="9.42578125" style="3" customWidth="1"/>
    <col min="4883" max="4883" width="8.42578125" style="3" customWidth="1"/>
    <col min="4884" max="5120" width="9.140625" style="3"/>
    <col min="5121" max="5121" width="21.5703125" style="3" customWidth="1"/>
    <col min="5122" max="5122" width="8.7109375" style="3" customWidth="1"/>
    <col min="5123" max="5123" width="31.5703125" style="3" customWidth="1"/>
    <col min="5124" max="5124" width="5.5703125" style="3" customWidth="1"/>
    <col min="5125" max="5126" width="12" style="3" customWidth="1"/>
    <col min="5127" max="5127" width="10.140625" style="3" customWidth="1"/>
    <col min="5128" max="5128" width="9.28515625" style="3" customWidth="1"/>
    <col min="5129" max="5129" width="11.85546875" style="3" customWidth="1"/>
    <col min="5130" max="5130" width="10.42578125" style="3" customWidth="1"/>
    <col min="5131" max="5132" width="11.42578125" style="3" customWidth="1"/>
    <col min="5133" max="5133" width="39.5703125" style="3" customWidth="1"/>
    <col min="5134" max="5135" width="11.42578125" style="3" customWidth="1"/>
    <col min="5136" max="5137" width="11" style="3" customWidth="1"/>
    <col min="5138" max="5138" width="9.42578125" style="3" customWidth="1"/>
    <col min="5139" max="5139" width="8.42578125" style="3" customWidth="1"/>
    <col min="5140" max="5376" width="9.140625" style="3"/>
    <col min="5377" max="5377" width="21.5703125" style="3" customWidth="1"/>
    <col min="5378" max="5378" width="8.7109375" style="3" customWidth="1"/>
    <col min="5379" max="5379" width="31.5703125" style="3" customWidth="1"/>
    <col min="5380" max="5380" width="5.5703125" style="3" customWidth="1"/>
    <col min="5381" max="5382" width="12" style="3" customWidth="1"/>
    <col min="5383" max="5383" width="10.140625" style="3" customWidth="1"/>
    <col min="5384" max="5384" width="9.28515625" style="3" customWidth="1"/>
    <col min="5385" max="5385" width="11.85546875" style="3" customWidth="1"/>
    <col min="5386" max="5386" width="10.42578125" style="3" customWidth="1"/>
    <col min="5387" max="5388" width="11.42578125" style="3" customWidth="1"/>
    <col min="5389" max="5389" width="39.5703125" style="3" customWidth="1"/>
    <col min="5390" max="5391" width="11.42578125" style="3" customWidth="1"/>
    <col min="5392" max="5393" width="11" style="3" customWidth="1"/>
    <col min="5394" max="5394" width="9.42578125" style="3" customWidth="1"/>
    <col min="5395" max="5395" width="8.42578125" style="3" customWidth="1"/>
    <col min="5396" max="5632" width="9.140625" style="3"/>
    <col min="5633" max="5633" width="21.5703125" style="3" customWidth="1"/>
    <col min="5634" max="5634" width="8.7109375" style="3" customWidth="1"/>
    <col min="5635" max="5635" width="31.5703125" style="3" customWidth="1"/>
    <col min="5636" max="5636" width="5.5703125" style="3" customWidth="1"/>
    <col min="5637" max="5638" width="12" style="3" customWidth="1"/>
    <col min="5639" max="5639" width="10.140625" style="3" customWidth="1"/>
    <col min="5640" max="5640" width="9.28515625" style="3" customWidth="1"/>
    <col min="5641" max="5641" width="11.85546875" style="3" customWidth="1"/>
    <col min="5642" max="5642" width="10.42578125" style="3" customWidth="1"/>
    <col min="5643" max="5644" width="11.42578125" style="3" customWidth="1"/>
    <col min="5645" max="5645" width="39.5703125" style="3" customWidth="1"/>
    <col min="5646" max="5647" width="11.42578125" style="3" customWidth="1"/>
    <col min="5648" max="5649" width="11" style="3" customWidth="1"/>
    <col min="5650" max="5650" width="9.42578125" style="3" customWidth="1"/>
    <col min="5651" max="5651" width="8.42578125" style="3" customWidth="1"/>
    <col min="5652" max="5888" width="9.140625" style="3"/>
    <col min="5889" max="5889" width="21.5703125" style="3" customWidth="1"/>
    <col min="5890" max="5890" width="8.7109375" style="3" customWidth="1"/>
    <col min="5891" max="5891" width="31.5703125" style="3" customWidth="1"/>
    <col min="5892" max="5892" width="5.5703125" style="3" customWidth="1"/>
    <col min="5893" max="5894" width="12" style="3" customWidth="1"/>
    <col min="5895" max="5895" width="10.140625" style="3" customWidth="1"/>
    <col min="5896" max="5896" width="9.28515625" style="3" customWidth="1"/>
    <col min="5897" max="5897" width="11.85546875" style="3" customWidth="1"/>
    <col min="5898" max="5898" width="10.42578125" style="3" customWidth="1"/>
    <col min="5899" max="5900" width="11.42578125" style="3" customWidth="1"/>
    <col min="5901" max="5901" width="39.5703125" style="3" customWidth="1"/>
    <col min="5902" max="5903" width="11.42578125" style="3" customWidth="1"/>
    <col min="5904" max="5905" width="11" style="3" customWidth="1"/>
    <col min="5906" max="5906" width="9.42578125" style="3" customWidth="1"/>
    <col min="5907" max="5907" width="8.42578125" style="3" customWidth="1"/>
    <col min="5908" max="6144" width="9.140625" style="3"/>
    <col min="6145" max="6145" width="21.5703125" style="3" customWidth="1"/>
    <col min="6146" max="6146" width="8.7109375" style="3" customWidth="1"/>
    <col min="6147" max="6147" width="31.5703125" style="3" customWidth="1"/>
    <col min="6148" max="6148" width="5.5703125" style="3" customWidth="1"/>
    <col min="6149" max="6150" width="12" style="3" customWidth="1"/>
    <col min="6151" max="6151" width="10.140625" style="3" customWidth="1"/>
    <col min="6152" max="6152" width="9.28515625" style="3" customWidth="1"/>
    <col min="6153" max="6153" width="11.85546875" style="3" customWidth="1"/>
    <col min="6154" max="6154" width="10.42578125" style="3" customWidth="1"/>
    <col min="6155" max="6156" width="11.42578125" style="3" customWidth="1"/>
    <col min="6157" max="6157" width="39.5703125" style="3" customWidth="1"/>
    <col min="6158" max="6159" width="11.42578125" style="3" customWidth="1"/>
    <col min="6160" max="6161" width="11" style="3" customWidth="1"/>
    <col min="6162" max="6162" width="9.42578125" style="3" customWidth="1"/>
    <col min="6163" max="6163" width="8.42578125" style="3" customWidth="1"/>
    <col min="6164" max="6400" width="9.140625" style="3"/>
    <col min="6401" max="6401" width="21.5703125" style="3" customWidth="1"/>
    <col min="6402" max="6402" width="8.7109375" style="3" customWidth="1"/>
    <col min="6403" max="6403" width="31.5703125" style="3" customWidth="1"/>
    <col min="6404" max="6404" width="5.5703125" style="3" customWidth="1"/>
    <col min="6405" max="6406" width="12" style="3" customWidth="1"/>
    <col min="6407" max="6407" width="10.140625" style="3" customWidth="1"/>
    <col min="6408" max="6408" width="9.28515625" style="3" customWidth="1"/>
    <col min="6409" max="6409" width="11.85546875" style="3" customWidth="1"/>
    <col min="6410" max="6410" width="10.42578125" style="3" customWidth="1"/>
    <col min="6411" max="6412" width="11.42578125" style="3" customWidth="1"/>
    <col min="6413" max="6413" width="39.5703125" style="3" customWidth="1"/>
    <col min="6414" max="6415" width="11.42578125" style="3" customWidth="1"/>
    <col min="6416" max="6417" width="11" style="3" customWidth="1"/>
    <col min="6418" max="6418" width="9.42578125" style="3" customWidth="1"/>
    <col min="6419" max="6419" width="8.42578125" style="3" customWidth="1"/>
    <col min="6420" max="6656" width="9.140625" style="3"/>
    <col min="6657" max="6657" width="21.5703125" style="3" customWidth="1"/>
    <col min="6658" max="6658" width="8.7109375" style="3" customWidth="1"/>
    <col min="6659" max="6659" width="31.5703125" style="3" customWidth="1"/>
    <col min="6660" max="6660" width="5.5703125" style="3" customWidth="1"/>
    <col min="6661" max="6662" width="12" style="3" customWidth="1"/>
    <col min="6663" max="6663" width="10.140625" style="3" customWidth="1"/>
    <col min="6664" max="6664" width="9.28515625" style="3" customWidth="1"/>
    <col min="6665" max="6665" width="11.85546875" style="3" customWidth="1"/>
    <col min="6666" max="6666" width="10.42578125" style="3" customWidth="1"/>
    <col min="6667" max="6668" width="11.42578125" style="3" customWidth="1"/>
    <col min="6669" max="6669" width="39.5703125" style="3" customWidth="1"/>
    <col min="6670" max="6671" width="11.42578125" style="3" customWidth="1"/>
    <col min="6672" max="6673" width="11" style="3" customWidth="1"/>
    <col min="6674" max="6674" width="9.42578125" style="3" customWidth="1"/>
    <col min="6675" max="6675" width="8.42578125" style="3" customWidth="1"/>
    <col min="6676" max="6912" width="9.140625" style="3"/>
    <col min="6913" max="6913" width="21.5703125" style="3" customWidth="1"/>
    <col min="6914" max="6914" width="8.7109375" style="3" customWidth="1"/>
    <col min="6915" max="6915" width="31.5703125" style="3" customWidth="1"/>
    <col min="6916" max="6916" width="5.5703125" style="3" customWidth="1"/>
    <col min="6917" max="6918" width="12" style="3" customWidth="1"/>
    <col min="6919" max="6919" width="10.140625" style="3" customWidth="1"/>
    <col min="6920" max="6920" width="9.28515625" style="3" customWidth="1"/>
    <col min="6921" max="6921" width="11.85546875" style="3" customWidth="1"/>
    <col min="6922" max="6922" width="10.42578125" style="3" customWidth="1"/>
    <col min="6923" max="6924" width="11.42578125" style="3" customWidth="1"/>
    <col min="6925" max="6925" width="39.5703125" style="3" customWidth="1"/>
    <col min="6926" max="6927" width="11.42578125" style="3" customWidth="1"/>
    <col min="6928" max="6929" width="11" style="3" customWidth="1"/>
    <col min="6930" max="6930" width="9.42578125" style="3" customWidth="1"/>
    <col min="6931" max="6931" width="8.42578125" style="3" customWidth="1"/>
    <col min="6932" max="7168" width="9.140625" style="3"/>
    <col min="7169" max="7169" width="21.5703125" style="3" customWidth="1"/>
    <col min="7170" max="7170" width="8.7109375" style="3" customWidth="1"/>
    <col min="7171" max="7171" width="31.5703125" style="3" customWidth="1"/>
    <col min="7172" max="7172" width="5.5703125" style="3" customWidth="1"/>
    <col min="7173" max="7174" width="12" style="3" customWidth="1"/>
    <col min="7175" max="7175" width="10.140625" style="3" customWidth="1"/>
    <col min="7176" max="7176" width="9.28515625" style="3" customWidth="1"/>
    <col min="7177" max="7177" width="11.85546875" style="3" customWidth="1"/>
    <col min="7178" max="7178" width="10.42578125" style="3" customWidth="1"/>
    <col min="7179" max="7180" width="11.42578125" style="3" customWidth="1"/>
    <col min="7181" max="7181" width="39.5703125" style="3" customWidth="1"/>
    <col min="7182" max="7183" width="11.42578125" style="3" customWidth="1"/>
    <col min="7184" max="7185" width="11" style="3" customWidth="1"/>
    <col min="7186" max="7186" width="9.42578125" style="3" customWidth="1"/>
    <col min="7187" max="7187" width="8.42578125" style="3" customWidth="1"/>
    <col min="7188" max="7424" width="9.140625" style="3"/>
    <col min="7425" max="7425" width="21.5703125" style="3" customWidth="1"/>
    <col min="7426" max="7426" width="8.7109375" style="3" customWidth="1"/>
    <col min="7427" max="7427" width="31.5703125" style="3" customWidth="1"/>
    <col min="7428" max="7428" width="5.5703125" style="3" customWidth="1"/>
    <col min="7429" max="7430" width="12" style="3" customWidth="1"/>
    <col min="7431" max="7431" width="10.140625" style="3" customWidth="1"/>
    <col min="7432" max="7432" width="9.28515625" style="3" customWidth="1"/>
    <col min="7433" max="7433" width="11.85546875" style="3" customWidth="1"/>
    <col min="7434" max="7434" width="10.42578125" style="3" customWidth="1"/>
    <col min="7435" max="7436" width="11.42578125" style="3" customWidth="1"/>
    <col min="7437" max="7437" width="39.5703125" style="3" customWidth="1"/>
    <col min="7438" max="7439" width="11.42578125" style="3" customWidth="1"/>
    <col min="7440" max="7441" width="11" style="3" customWidth="1"/>
    <col min="7442" max="7442" width="9.42578125" style="3" customWidth="1"/>
    <col min="7443" max="7443" width="8.42578125" style="3" customWidth="1"/>
    <col min="7444" max="7680" width="9.140625" style="3"/>
    <col min="7681" max="7681" width="21.5703125" style="3" customWidth="1"/>
    <col min="7682" max="7682" width="8.7109375" style="3" customWidth="1"/>
    <col min="7683" max="7683" width="31.5703125" style="3" customWidth="1"/>
    <col min="7684" max="7684" width="5.5703125" style="3" customWidth="1"/>
    <col min="7685" max="7686" width="12" style="3" customWidth="1"/>
    <col min="7687" max="7687" width="10.140625" style="3" customWidth="1"/>
    <col min="7688" max="7688" width="9.28515625" style="3" customWidth="1"/>
    <col min="7689" max="7689" width="11.85546875" style="3" customWidth="1"/>
    <col min="7690" max="7690" width="10.42578125" style="3" customWidth="1"/>
    <col min="7691" max="7692" width="11.42578125" style="3" customWidth="1"/>
    <col min="7693" max="7693" width="39.5703125" style="3" customWidth="1"/>
    <col min="7694" max="7695" width="11.42578125" style="3" customWidth="1"/>
    <col min="7696" max="7697" width="11" style="3" customWidth="1"/>
    <col min="7698" max="7698" width="9.42578125" style="3" customWidth="1"/>
    <col min="7699" max="7699" width="8.42578125" style="3" customWidth="1"/>
    <col min="7700" max="7936" width="9.140625" style="3"/>
    <col min="7937" max="7937" width="21.5703125" style="3" customWidth="1"/>
    <col min="7938" max="7938" width="8.7109375" style="3" customWidth="1"/>
    <col min="7939" max="7939" width="31.5703125" style="3" customWidth="1"/>
    <col min="7940" max="7940" width="5.5703125" style="3" customWidth="1"/>
    <col min="7941" max="7942" width="12" style="3" customWidth="1"/>
    <col min="7943" max="7943" width="10.140625" style="3" customWidth="1"/>
    <col min="7944" max="7944" width="9.28515625" style="3" customWidth="1"/>
    <col min="7945" max="7945" width="11.85546875" style="3" customWidth="1"/>
    <col min="7946" max="7946" width="10.42578125" style="3" customWidth="1"/>
    <col min="7947" max="7948" width="11.42578125" style="3" customWidth="1"/>
    <col min="7949" max="7949" width="39.5703125" style="3" customWidth="1"/>
    <col min="7950" max="7951" width="11.42578125" style="3" customWidth="1"/>
    <col min="7952" max="7953" width="11" style="3" customWidth="1"/>
    <col min="7954" max="7954" width="9.42578125" style="3" customWidth="1"/>
    <col min="7955" max="7955" width="8.42578125" style="3" customWidth="1"/>
    <col min="7956" max="8192" width="9.140625" style="3"/>
    <col min="8193" max="8193" width="21.5703125" style="3" customWidth="1"/>
    <col min="8194" max="8194" width="8.7109375" style="3" customWidth="1"/>
    <col min="8195" max="8195" width="31.5703125" style="3" customWidth="1"/>
    <col min="8196" max="8196" width="5.5703125" style="3" customWidth="1"/>
    <col min="8197" max="8198" width="12" style="3" customWidth="1"/>
    <col min="8199" max="8199" width="10.140625" style="3" customWidth="1"/>
    <col min="8200" max="8200" width="9.28515625" style="3" customWidth="1"/>
    <col min="8201" max="8201" width="11.85546875" style="3" customWidth="1"/>
    <col min="8202" max="8202" width="10.42578125" style="3" customWidth="1"/>
    <col min="8203" max="8204" width="11.42578125" style="3" customWidth="1"/>
    <col min="8205" max="8205" width="39.5703125" style="3" customWidth="1"/>
    <col min="8206" max="8207" width="11.42578125" style="3" customWidth="1"/>
    <col min="8208" max="8209" width="11" style="3" customWidth="1"/>
    <col min="8210" max="8210" width="9.42578125" style="3" customWidth="1"/>
    <col min="8211" max="8211" width="8.42578125" style="3" customWidth="1"/>
    <col min="8212" max="8448" width="9.140625" style="3"/>
    <col min="8449" max="8449" width="21.5703125" style="3" customWidth="1"/>
    <col min="8450" max="8450" width="8.7109375" style="3" customWidth="1"/>
    <col min="8451" max="8451" width="31.5703125" style="3" customWidth="1"/>
    <col min="8452" max="8452" width="5.5703125" style="3" customWidth="1"/>
    <col min="8453" max="8454" width="12" style="3" customWidth="1"/>
    <col min="8455" max="8455" width="10.140625" style="3" customWidth="1"/>
    <col min="8456" max="8456" width="9.28515625" style="3" customWidth="1"/>
    <col min="8457" max="8457" width="11.85546875" style="3" customWidth="1"/>
    <col min="8458" max="8458" width="10.42578125" style="3" customWidth="1"/>
    <col min="8459" max="8460" width="11.42578125" style="3" customWidth="1"/>
    <col min="8461" max="8461" width="39.5703125" style="3" customWidth="1"/>
    <col min="8462" max="8463" width="11.42578125" style="3" customWidth="1"/>
    <col min="8464" max="8465" width="11" style="3" customWidth="1"/>
    <col min="8466" max="8466" width="9.42578125" style="3" customWidth="1"/>
    <col min="8467" max="8467" width="8.42578125" style="3" customWidth="1"/>
    <col min="8468" max="8704" width="9.140625" style="3"/>
    <col min="8705" max="8705" width="21.5703125" style="3" customWidth="1"/>
    <col min="8706" max="8706" width="8.7109375" style="3" customWidth="1"/>
    <col min="8707" max="8707" width="31.5703125" style="3" customWidth="1"/>
    <col min="8708" max="8708" width="5.5703125" style="3" customWidth="1"/>
    <col min="8709" max="8710" width="12" style="3" customWidth="1"/>
    <col min="8711" max="8711" width="10.140625" style="3" customWidth="1"/>
    <col min="8712" max="8712" width="9.28515625" style="3" customWidth="1"/>
    <col min="8713" max="8713" width="11.85546875" style="3" customWidth="1"/>
    <col min="8714" max="8714" width="10.42578125" style="3" customWidth="1"/>
    <col min="8715" max="8716" width="11.42578125" style="3" customWidth="1"/>
    <col min="8717" max="8717" width="39.5703125" style="3" customWidth="1"/>
    <col min="8718" max="8719" width="11.42578125" style="3" customWidth="1"/>
    <col min="8720" max="8721" width="11" style="3" customWidth="1"/>
    <col min="8722" max="8722" width="9.42578125" style="3" customWidth="1"/>
    <col min="8723" max="8723" width="8.42578125" style="3" customWidth="1"/>
    <col min="8724" max="8960" width="9.140625" style="3"/>
    <col min="8961" max="8961" width="21.5703125" style="3" customWidth="1"/>
    <col min="8962" max="8962" width="8.7109375" style="3" customWidth="1"/>
    <col min="8963" max="8963" width="31.5703125" style="3" customWidth="1"/>
    <col min="8964" max="8964" width="5.5703125" style="3" customWidth="1"/>
    <col min="8965" max="8966" width="12" style="3" customWidth="1"/>
    <col min="8967" max="8967" width="10.140625" style="3" customWidth="1"/>
    <col min="8968" max="8968" width="9.28515625" style="3" customWidth="1"/>
    <col min="8969" max="8969" width="11.85546875" style="3" customWidth="1"/>
    <col min="8970" max="8970" width="10.42578125" style="3" customWidth="1"/>
    <col min="8971" max="8972" width="11.42578125" style="3" customWidth="1"/>
    <col min="8973" max="8973" width="39.5703125" style="3" customWidth="1"/>
    <col min="8974" max="8975" width="11.42578125" style="3" customWidth="1"/>
    <col min="8976" max="8977" width="11" style="3" customWidth="1"/>
    <col min="8978" max="8978" width="9.42578125" style="3" customWidth="1"/>
    <col min="8979" max="8979" width="8.42578125" style="3" customWidth="1"/>
    <col min="8980" max="9216" width="9.140625" style="3"/>
    <col min="9217" max="9217" width="21.5703125" style="3" customWidth="1"/>
    <col min="9218" max="9218" width="8.7109375" style="3" customWidth="1"/>
    <col min="9219" max="9219" width="31.5703125" style="3" customWidth="1"/>
    <col min="9220" max="9220" width="5.5703125" style="3" customWidth="1"/>
    <col min="9221" max="9222" width="12" style="3" customWidth="1"/>
    <col min="9223" max="9223" width="10.140625" style="3" customWidth="1"/>
    <col min="9224" max="9224" width="9.28515625" style="3" customWidth="1"/>
    <col min="9225" max="9225" width="11.85546875" style="3" customWidth="1"/>
    <col min="9226" max="9226" width="10.42578125" style="3" customWidth="1"/>
    <col min="9227" max="9228" width="11.42578125" style="3" customWidth="1"/>
    <col min="9229" max="9229" width="39.5703125" style="3" customWidth="1"/>
    <col min="9230" max="9231" width="11.42578125" style="3" customWidth="1"/>
    <col min="9232" max="9233" width="11" style="3" customWidth="1"/>
    <col min="9234" max="9234" width="9.42578125" style="3" customWidth="1"/>
    <col min="9235" max="9235" width="8.42578125" style="3" customWidth="1"/>
    <col min="9236" max="9472" width="9.140625" style="3"/>
    <col min="9473" max="9473" width="21.5703125" style="3" customWidth="1"/>
    <col min="9474" max="9474" width="8.7109375" style="3" customWidth="1"/>
    <col min="9475" max="9475" width="31.5703125" style="3" customWidth="1"/>
    <col min="9476" max="9476" width="5.5703125" style="3" customWidth="1"/>
    <col min="9477" max="9478" width="12" style="3" customWidth="1"/>
    <col min="9479" max="9479" width="10.140625" style="3" customWidth="1"/>
    <col min="9480" max="9480" width="9.28515625" style="3" customWidth="1"/>
    <col min="9481" max="9481" width="11.85546875" style="3" customWidth="1"/>
    <col min="9482" max="9482" width="10.42578125" style="3" customWidth="1"/>
    <col min="9483" max="9484" width="11.42578125" style="3" customWidth="1"/>
    <col min="9485" max="9485" width="39.5703125" style="3" customWidth="1"/>
    <col min="9486" max="9487" width="11.42578125" style="3" customWidth="1"/>
    <col min="9488" max="9489" width="11" style="3" customWidth="1"/>
    <col min="9490" max="9490" width="9.42578125" style="3" customWidth="1"/>
    <col min="9491" max="9491" width="8.42578125" style="3" customWidth="1"/>
    <col min="9492" max="9728" width="9.140625" style="3"/>
    <col min="9729" max="9729" width="21.5703125" style="3" customWidth="1"/>
    <col min="9730" max="9730" width="8.7109375" style="3" customWidth="1"/>
    <col min="9731" max="9731" width="31.5703125" style="3" customWidth="1"/>
    <col min="9732" max="9732" width="5.5703125" style="3" customWidth="1"/>
    <col min="9733" max="9734" width="12" style="3" customWidth="1"/>
    <col min="9735" max="9735" width="10.140625" style="3" customWidth="1"/>
    <col min="9736" max="9736" width="9.28515625" style="3" customWidth="1"/>
    <col min="9737" max="9737" width="11.85546875" style="3" customWidth="1"/>
    <col min="9738" max="9738" width="10.42578125" style="3" customWidth="1"/>
    <col min="9739" max="9740" width="11.42578125" style="3" customWidth="1"/>
    <col min="9741" max="9741" width="39.5703125" style="3" customWidth="1"/>
    <col min="9742" max="9743" width="11.42578125" style="3" customWidth="1"/>
    <col min="9744" max="9745" width="11" style="3" customWidth="1"/>
    <col min="9746" max="9746" width="9.42578125" style="3" customWidth="1"/>
    <col min="9747" max="9747" width="8.42578125" style="3" customWidth="1"/>
    <col min="9748" max="9984" width="9.140625" style="3"/>
    <col min="9985" max="9985" width="21.5703125" style="3" customWidth="1"/>
    <col min="9986" max="9986" width="8.7109375" style="3" customWidth="1"/>
    <col min="9987" max="9987" width="31.5703125" style="3" customWidth="1"/>
    <col min="9988" max="9988" width="5.5703125" style="3" customWidth="1"/>
    <col min="9989" max="9990" width="12" style="3" customWidth="1"/>
    <col min="9991" max="9991" width="10.140625" style="3" customWidth="1"/>
    <col min="9992" max="9992" width="9.28515625" style="3" customWidth="1"/>
    <col min="9993" max="9993" width="11.85546875" style="3" customWidth="1"/>
    <col min="9994" max="9994" width="10.42578125" style="3" customWidth="1"/>
    <col min="9995" max="9996" width="11.42578125" style="3" customWidth="1"/>
    <col min="9997" max="9997" width="39.5703125" style="3" customWidth="1"/>
    <col min="9998" max="9999" width="11.42578125" style="3" customWidth="1"/>
    <col min="10000" max="10001" width="11" style="3" customWidth="1"/>
    <col min="10002" max="10002" width="9.42578125" style="3" customWidth="1"/>
    <col min="10003" max="10003" width="8.42578125" style="3" customWidth="1"/>
    <col min="10004" max="10240" width="9.140625" style="3"/>
    <col min="10241" max="10241" width="21.5703125" style="3" customWidth="1"/>
    <col min="10242" max="10242" width="8.7109375" style="3" customWidth="1"/>
    <col min="10243" max="10243" width="31.5703125" style="3" customWidth="1"/>
    <col min="10244" max="10244" width="5.5703125" style="3" customWidth="1"/>
    <col min="10245" max="10246" width="12" style="3" customWidth="1"/>
    <col min="10247" max="10247" width="10.140625" style="3" customWidth="1"/>
    <col min="10248" max="10248" width="9.28515625" style="3" customWidth="1"/>
    <col min="10249" max="10249" width="11.85546875" style="3" customWidth="1"/>
    <col min="10250" max="10250" width="10.42578125" style="3" customWidth="1"/>
    <col min="10251" max="10252" width="11.42578125" style="3" customWidth="1"/>
    <col min="10253" max="10253" width="39.5703125" style="3" customWidth="1"/>
    <col min="10254" max="10255" width="11.42578125" style="3" customWidth="1"/>
    <col min="10256" max="10257" width="11" style="3" customWidth="1"/>
    <col min="10258" max="10258" width="9.42578125" style="3" customWidth="1"/>
    <col min="10259" max="10259" width="8.42578125" style="3" customWidth="1"/>
    <col min="10260" max="10496" width="9.140625" style="3"/>
    <col min="10497" max="10497" width="21.5703125" style="3" customWidth="1"/>
    <col min="10498" max="10498" width="8.7109375" style="3" customWidth="1"/>
    <col min="10499" max="10499" width="31.5703125" style="3" customWidth="1"/>
    <col min="10500" max="10500" width="5.5703125" style="3" customWidth="1"/>
    <col min="10501" max="10502" width="12" style="3" customWidth="1"/>
    <col min="10503" max="10503" width="10.140625" style="3" customWidth="1"/>
    <col min="10504" max="10504" width="9.28515625" style="3" customWidth="1"/>
    <col min="10505" max="10505" width="11.85546875" style="3" customWidth="1"/>
    <col min="10506" max="10506" width="10.42578125" style="3" customWidth="1"/>
    <col min="10507" max="10508" width="11.42578125" style="3" customWidth="1"/>
    <col min="10509" max="10509" width="39.5703125" style="3" customWidth="1"/>
    <col min="10510" max="10511" width="11.42578125" style="3" customWidth="1"/>
    <col min="10512" max="10513" width="11" style="3" customWidth="1"/>
    <col min="10514" max="10514" width="9.42578125" style="3" customWidth="1"/>
    <col min="10515" max="10515" width="8.42578125" style="3" customWidth="1"/>
    <col min="10516" max="10752" width="9.140625" style="3"/>
    <col min="10753" max="10753" width="21.5703125" style="3" customWidth="1"/>
    <col min="10754" max="10754" width="8.7109375" style="3" customWidth="1"/>
    <col min="10755" max="10755" width="31.5703125" style="3" customWidth="1"/>
    <col min="10756" max="10756" width="5.5703125" style="3" customWidth="1"/>
    <col min="10757" max="10758" width="12" style="3" customWidth="1"/>
    <col min="10759" max="10759" width="10.140625" style="3" customWidth="1"/>
    <col min="10760" max="10760" width="9.28515625" style="3" customWidth="1"/>
    <col min="10761" max="10761" width="11.85546875" style="3" customWidth="1"/>
    <col min="10762" max="10762" width="10.42578125" style="3" customWidth="1"/>
    <col min="10763" max="10764" width="11.42578125" style="3" customWidth="1"/>
    <col min="10765" max="10765" width="39.5703125" style="3" customWidth="1"/>
    <col min="10766" max="10767" width="11.42578125" style="3" customWidth="1"/>
    <col min="10768" max="10769" width="11" style="3" customWidth="1"/>
    <col min="10770" max="10770" width="9.42578125" style="3" customWidth="1"/>
    <col min="10771" max="10771" width="8.42578125" style="3" customWidth="1"/>
    <col min="10772" max="11008" width="9.140625" style="3"/>
    <col min="11009" max="11009" width="21.5703125" style="3" customWidth="1"/>
    <col min="11010" max="11010" width="8.7109375" style="3" customWidth="1"/>
    <col min="11011" max="11011" width="31.5703125" style="3" customWidth="1"/>
    <col min="11012" max="11012" width="5.5703125" style="3" customWidth="1"/>
    <col min="11013" max="11014" width="12" style="3" customWidth="1"/>
    <col min="11015" max="11015" width="10.140625" style="3" customWidth="1"/>
    <col min="11016" max="11016" width="9.28515625" style="3" customWidth="1"/>
    <col min="11017" max="11017" width="11.85546875" style="3" customWidth="1"/>
    <col min="11018" max="11018" width="10.42578125" style="3" customWidth="1"/>
    <col min="11019" max="11020" width="11.42578125" style="3" customWidth="1"/>
    <col min="11021" max="11021" width="39.5703125" style="3" customWidth="1"/>
    <col min="11022" max="11023" width="11.42578125" style="3" customWidth="1"/>
    <col min="11024" max="11025" width="11" style="3" customWidth="1"/>
    <col min="11026" max="11026" width="9.42578125" style="3" customWidth="1"/>
    <col min="11027" max="11027" width="8.42578125" style="3" customWidth="1"/>
    <col min="11028" max="11264" width="9.140625" style="3"/>
    <col min="11265" max="11265" width="21.5703125" style="3" customWidth="1"/>
    <col min="11266" max="11266" width="8.7109375" style="3" customWidth="1"/>
    <col min="11267" max="11267" width="31.5703125" style="3" customWidth="1"/>
    <col min="11268" max="11268" width="5.5703125" style="3" customWidth="1"/>
    <col min="11269" max="11270" width="12" style="3" customWidth="1"/>
    <col min="11271" max="11271" width="10.140625" style="3" customWidth="1"/>
    <col min="11272" max="11272" width="9.28515625" style="3" customWidth="1"/>
    <col min="11273" max="11273" width="11.85546875" style="3" customWidth="1"/>
    <col min="11274" max="11274" width="10.42578125" style="3" customWidth="1"/>
    <col min="11275" max="11276" width="11.42578125" style="3" customWidth="1"/>
    <col min="11277" max="11277" width="39.5703125" style="3" customWidth="1"/>
    <col min="11278" max="11279" width="11.42578125" style="3" customWidth="1"/>
    <col min="11280" max="11281" width="11" style="3" customWidth="1"/>
    <col min="11282" max="11282" width="9.42578125" style="3" customWidth="1"/>
    <col min="11283" max="11283" width="8.42578125" style="3" customWidth="1"/>
    <col min="11284" max="11520" width="9.140625" style="3"/>
    <col min="11521" max="11521" width="21.5703125" style="3" customWidth="1"/>
    <col min="11522" max="11522" width="8.7109375" style="3" customWidth="1"/>
    <col min="11523" max="11523" width="31.5703125" style="3" customWidth="1"/>
    <col min="11524" max="11524" width="5.5703125" style="3" customWidth="1"/>
    <col min="11525" max="11526" width="12" style="3" customWidth="1"/>
    <col min="11527" max="11527" width="10.140625" style="3" customWidth="1"/>
    <col min="11528" max="11528" width="9.28515625" style="3" customWidth="1"/>
    <col min="11529" max="11529" width="11.85546875" style="3" customWidth="1"/>
    <col min="11530" max="11530" width="10.42578125" style="3" customWidth="1"/>
    <col min="11531" max="11532" width="11.42578125" style="3" customWidth="1"/>
    <col min="11533" max="11533" width="39.5703125" style="3" customWidth="1"/>
    <col min="11534" max="11535" width="11.42578125" style="3" customWidth="1"/>
    <col min="11536" max="11537" width="11" style="3" customWidth="1"/>
    <col min="11538" max="11538" width="9.42578125" style="3" customWidth="1"/>
    <col min="11539" max="11539" width="8.42578125" style="3" customWidth="1"/>
    <col min="11540" max="11776" width="9.140625" style="3"/>
    <col min="11777" max="11777" width="21.5703125" style="3" customWidth="1"/>
    <col min="11778" max="11778" width="8.7109375" style="3" customWidth="1"/>
    <col min="11779" max="11779" width="31.5703125" style="3" customWidth="1"/>
    <col min="11780" max="11780" width="5.5703125" style="3" customWidth="1"/>
    <col min="11781" max="11782" width="12" style="3" customWidth="1"/>
    <col min="11783" max="11783" width="10.140625" style="3" customWidth="1"/>
    <col min="11784" max="11784" width="9.28515625" style="3" customWidth="1"/>
    <col min="11785" max="11785" width="11.85546875" style="3" customWidth="1"/>
    <col min="11786" max="11786" width="10.42578125" style="3" customWidth="1"/>
    <col min="11787" max="11788" width="11.42578125" style="3" customWidth="1"/>
    <col min="11789" max="11789" width="39.5703125" style="3" customWidth="1"/>
    <col min="11790" max="11791" width="11.42578125" style="3" customWidth="1"/>
    <col min="11792" max="11793" width="11" style="3" customWidth="1"/>
    <col min="11794" max="11794" width="9.42578125" style="3" customWidth="1"/>
    <col min="11795" max="11795" width="8.42578125" style="3" customWidth="1"/>
    <col min="11796" max="12032" width="9.140625" style="3"/>
    <col min="12033" max="12033" width="21.5703125" style="3" customWidth="1"/>
    <col min="12034" max="12034" width="8.7109375" style="3" customWidth="1"/>
    <col min="12035" max="12035" width="31.5703125" style="3" customWidth="1"/>
    <col min="12036" max="12036" width="5.5703125" style="3" customWidth="1"/>
    <col min="12037" max="12038" width="12" style="3" customWidth="1"/>
    <col min="12039" max="12039" width="10.140625" style="3" customWidth="1"/>
    <col min="12040" max="12040" width="9.28515625" style="3" customWidth="1"/>
    <col min="12041" max="12041" width="11.85546875" style="3" customWidth="1"/>
    <col min="12042" max="12042" width="10.42578125" style="3" customWidth="1"/>
    <col min="12043" max="12044" width="11.42578125" style="3" customWidth="1"/>
    <col min="12045" max="12045" width="39.5703125" style="3" customWidth="1"/>
    <col min="12046" max="12047" width="11.42578125" style="3" customWidth="1"/>
    <col min="12048" max="12049" width="11" style="3" customWidth="1"/>
    <col min="12050" max="12050" width="9.42578125" style="3" customWidth="1"/>
    <col min="12051" max="12051" width="8.42578125" style="3" customWidth="1"/>
    <col min="12052" max="12288" width="9.140625" style="3"/>
    <col min="12289" max="12289" width="21.5703125" style="3" customWidth="1"/>
    <col min="12290" max="12290" width="8.7109375" style="3" customWidth="1"/>
    <col min="12291" max="12291" width="31.5703125" style="3" customWidth="1"/>
    <col min="12292" max="12292" width="5.5703125" style="3" customWidth="1"/>
    <col min="12293" max="12294" width="12" style="3" customWidth="1"/>
    <col min="12295" max="12295" width="10.140625" style="3" customWidth="1"/>
    <col min="12296" max="12296" width="9.28515625" style="3" customWidth="1"/>
    <col min="12297" max="12297" width="11.85546875" style="3" customWidth="1"/>
    <col min="12298" max="12298" width="10.42578125" style="3" customWidth="1"/>
    <col min="12299" max="12300" width="11.42578125" style="3" customWidth="1"/>
    <col min="12301" max="12301" width="39.5703125" style="3" customWidth="1"/>
    <col min="12302" max="12303" width="11.42578125" style="3" customWidth="1"/>
    <col min="12304" max="12305" width="11" style="3" customWidth="1"/>
    <col min="12306" max="12306" width="9.42578125" style="3" customWidth="1"/>
    <col min="12307" max="12307" width="8.42578125" style="3" customWidth="1"/>
    <col min="12308" max="12544" width="9.140625" style="3"/>
    <col min="12545" max="12545" width="21.5703125" style="3" customWidth="1"/>
    <col min="12546" max="12546" width="8.7109375" style="3" customWidth="1"/>
    <col min="12547" max="12547" width="31.5703125" style="3" customWidth="1"/>
    <col min="12548" max="12548" width="5.5703125" style="3" customWidth="1"/>
    <col min="12549" max="12550" width="12" style="3" customWidth="1"/>
    <col min="12551" max="12551" width="10.140625" style="3" customWidth="1"/>
    <col min="12552" max="12552" width="9.28515625" style="3" customWidth="1"/>
    <col min="12553" max="12553" width="11.85546875" style="3" customWidth="1"/>
    <col min="12554" max="12554" width="10.42578125" style="3" customWidth="1"/>
    <col min="12555" max="12556" width="11.42578125" style="3" customWidth="1"/>
    <col min="12557" max="12557" width="39.5703125" style="3" customWidth="1"/>
    <col min="12558" max="12559" width="11.42578125" style="3" customWidth="1"/>
    <col min="12560" max="12561" width="11" style="3" customWidth="1"/>
    <col min="12562" max="12562" width="9.42578125" style="3" customWidth="1"/>
    <col min="12563" max="12563" width="8.42578125" style="3" customWidth="1"/>
    <col min="12564" max="12800" width="9.140625" style="3"/>
    <col min="12801" max="12801" width="21.5703125" style="3" customWidth="1"/>
    <col min="12802" max="12802" width="8.7109375" style="3" customWidth="1"/>
    <col min="12803" max="12803" width="31.5703125" style="3" customWidth="1"/>
    <col min="12804" max="12804" width="5.5703125" style="3" customWidth="1"/>
    <col min="12805" max="12806" width="12" style="3" customWidth="1"/>
    <col min="12807" max="12807" width="10.140625" style="3" customWidth="1"/>
    <col min="12808" max="12808" width="9.28515625" style="3" customWidth="1"/>
    <col min="12809" max="12809" width="11.85546875" style="3" customWidth="1"/>
    <col min="12810" max="12810" width="10.42578125" style="3" customWidth="1"/>
    <col min="12811" max="12812" width="11.42578125" style="3" customWidth="1"/>
    <col min="12813" max="12813" width="39.5703125" style="3" customWidth="1"/>
    <col min="12814" max="12815" width="11.42578125" style="3" customWidth="1"/>
    <col min="12816" max="12817" width="11" style="3" customWidth="1"/>
    <col min="12818" max="12818" width="9.42578125" style="3" customWidth="1"/>
    <col min="12819" max="12819" width="8.42578125" style="3" customWidth="1"/>
    <col min="12820" max="13056" width="9.140625" style="3"/>
    <col min="13057" max="13057" width="21.5703125" style="3" customWidth="1"/>
    <col min="13058" max="13058" width="8.7109375" style="3" customWidth="1"/>
    <col min="13059" max="13059" width="31.5703125" style="3" customWidth="1"/>
    <col min="13060" max="13060" width="5.5703125" style="3" customWidth="1"/>
    <col min="13061" max="13062" width="12" style="3" customWidth="1"/>
    <col min="13063" max="13063" width="10.140625" style="3" customWidth="1"/>
    <col min="13064" max="13064" width="9.28515625" style="3" customWidth="1"/>
    <col min="13065" max="13065" width="11.85546875" style="3" customWidth="1"/>
    <col min="13066" max="13066" width="10.42578125" style="3" customWidth="1"/>
    <col min="13067" max="13068" width="11.42578125" style="3" customWidth="1"/>
    <col min="13069" max="13069" width="39.5703125" style="3" customWidth="1"/>
    <col min="13070" max="13071" width="11.42578125" style="3" customWidth="1"/>
    <col min="13072" max="13073" width="11" style="3" customWidth="1"/>
    <col min="13074" max="13074" width="9.42578125" style="3" customWidth="1"/>
    <col min="13075" max="13075" width="8.42578125" style="3" customWidth="1"/>
    <col min="13076" max="13312" width="9.140625" style="3"/>
    <col min="13313" max="13313" width="21.5703125" style="3" customWidth="1"/>
    <col min="13314" max="13314" width="8.7109375" style="3" customWidth="1"/>
    <col min="13315" max="13315" width="31.5703125" style="3" customWidth="1"/>
    <col min="13316" max="13316" width="5.5703125" style="3" customWidth="1"/>
    <col min="13317" max="13318" width="12" style="3" customWidth="1"/>
    <col min="13319" max="13319" width="10.140625" style="3" customWidth="1"/>
    <col min="13320" max="13320" width="9.28515625" style="3" customWidth="1"/>
    <col min="13321" max="13321" width="11.85546875" style="3" customWidth="1"/>
    <col min="13322" max="13322" width="10.42578125" style="3" customWidth="1"/>
    <col min="13323" max="13324" width="11.42578125" style="3" customWidth="1"/>
    <col min="13325" max="13325" width="39.5703125" style="3" customWidth="1"/>
    <col min="13326" max="13327" width="11.42578125" style="3" customWidth="1"/>
    <col min="13328" max="13329" width="11" style="3" customWidth="1"/>
    <col min="13330" max="13330" width="9.42578125" style="3" customWidth="1"/>
    <col min="13331" max="13331" width="8.42578125" style="3" customWidth="1"/>
    <col min="13332" max="13568" width="9.140625" style="3"/>
    <col min="13569" max="13569" width="21.5703125" style="3" customWidth="1"/>
    <col min="13570" max="13570" width="8.7109375" style="3" customWidth="1"/>
    <col min="13571" max="13571" width="31.5703125" style="3" customWidth="1"/>
    <col min="13572" max="13572" width="5.5703125" style="3" customWidth="1"/>
    <col min="13573" max="13574" width="12" style="3" customWidth="1"/>
    <col min="13575" max="13575" width="10.140625" style="3" customWidth="1"/>
    <col min="13576" max="13576" width="9.28515625" style="3" customWidth="1"/>
    <col min="13577" max="13577" width="11.85546875" style="3" customWidth="1"/>
    <col min="13578" max="13578" width="10.42578125" style="3" customWidth="1"/>
    <col min="13579" max="13580" width="11.42578125" style="3" customWidth="1"/>
    <col min="13581" max="13581" width="39.5703125" style="3" customWidth="1"/>
    <col min="13582" max="13583" width="11.42578125" style="3" customWidth="1"/>
    <col min="13584" max="13585" width="11" style="3" customWidth="1"/>
    <col min="13586" max="13586" width="9.42578125" style="3" customWidth="1"/>
    <col min="13587" max="13587" width="8.42578125" style="3" customWidth="1"/>
    <col min="13588" max="13824" width="9.140625" style="3"/>
    <col min="13825" max="13825" width="21.5703125" style="3" customWidth="1"/>
    <col min="13826" max="13826" width="8.7109375" style="3" customWidth="1"/>
    <col min="13827" max="13827" width="31.5703125" style="3" customWidth="1"/>
    <col min="13828" max="13828" width="5.5703125" style="3" customWidth="1"/>
    <col min="13829" max="13830" width="12" style="3" customWidth="1"/>
    <col min="13831" max="13831" width="10.140625" style="3" customWidth="1"/>
    <col min="13832" max="13832" width="9.28515625" style="3" customWidth="1"/>
    <col min="13833" max="13833" width="11.85546875" style="3" customWidth="1"/>
    <col min="13834" max="13834" width="10.42578125" style="3" customWidth="1"/>
    <col min="13835" max="13836" width="11.42578125" style="3" customWidth="1"/>
    <col min="13837" max="13837" width="39.5703125" style="3" customWidth="1"/>
    <col min="13838" max="13839" width="11.42578125" style="3" customWidth="1"/>
    <col min="13840" max="13841" width="11" style="3" customWidth="1"/>
    <col min="13842" max="13842" width="9.42578125" style="3" customWidth="1"/>
    <col min="13843" max="13843" width="8.42578125" style="3" customWidth="1"/>
    <col min="13844" max="14080" width="9.140625" style="3"/>
    <col min="14081" max="14081" width="21.5703125" style="3" customWidth="1"/>
    <col min="14082" max="14082" width="8.7109375" style="3" customWidth="1"/>
    <col min="14083" max="14083" width="31.5703125" style="3" customWidth="1"/>
    <col min="14084" max="14084" width="5.5703125" style="3" customWidth="1"/>
    <col min="14085" max="14086" width="12" style="3" customWidth="1"/>
    <col min="14087" max="14087" width="10.140625" style="3" customWidth="1"/>
    <col min="14088" max="14088" width="9.28515625" style="3" customWidth="1"/>
    <col min="14089" max="14089" width="11.85546875" style="3" customWidth="1"/>
    <col min="14090" max="14090" width="10.42578125" style="3" customWidth="1"/>
    <col min="14091" max="14092" width="11.42578125" style="3" customWidth="1"/>
    <col min="14093" max="14093" width="39.5703125" style="3" customWidth="1"/>
    <col min="14094" max="14095" width="11.42578125" style="3" customWidth="1"/>
    <col min="14096" max="14097" width="11" style="3" customWidth="1"/>
    <col min="14098" max="14098" width="9.42578125" style="3" customWidth="1"/>
    <col min="14099" max="14099" width="8.42578125" style="3" customWidth="1"/>
    <col min="14100" max="14336" width="9.140625" style="3"/>
    <col min="14337" max="14337" width="21.5703125" style="3" customWidth="1"/>
    <col min="14338" max="14338" width="8.7109375" style="3" customWidth="1"/>
    <col min="14339" max="14339" width="31.5703125" style="3" customWidth="1"/>
    <col min="14340" max="14340" width="5.5703125" style="3" customWidth="1"/>
    <col min="14341" max="14342" width="12" style="3" customWidth="1"/>
    <col min="14343" max="14343" width="10.140625" style="3" customWidth="1"/>
    <col min="14344" max="14344" width="9.28515625" style="3" customWidth="1"/>
    <col min="14345" max="14345" width="11.85546875" style="3" customWidth="1"/>
    <col min="14346" max="14346" width="10.42578125" style="3" customWidth="1"/>
    <col min="14347" max="14348" width="11.42578125" style="3" customWidth="1"/>
    <col min="14349" max="14349" width="39.5703125" style="3" customWidth="1"/>
    <col min="14350" max="14351" width="11.42578125" style="3" customWidth="1"/>
    <col min="14352" max="14353" width="11" style="3" customWidth="1"/>
    <col min="14354" max="14354" width="9.42578125" style="3" customWidth="1"/>
    <col min="14355" max="14355" width="8.42578125" style="3" customWidth="1"/>
    <col min="14356" max="14592" width="9.140625" style="3"/>
    <col min="14593" max="14593" width="21.5703125" style="3" customWidth="1"/>
    <col min="14594" max="14594" width="8.7109375" style="3" customWidth="1"/>
    <col min="14595" max="14595" width="31.5703125" style="3" customWidth="1"/>
    <col min="14596" max="14596" width="5.5703125" style="3" customWidth="1"/>
    <col min="14597" max="14598" width="12" style="3" customWidth="1"/>
    <col min="14599" max="14599" width="10.140625" style="3" customWidth="1"/>
    <col min="14600" max="14600" width="9.28515625" style="3" customWidth="1"/>
    <col min="14601" max="14601" width="11.85546875" style="3" customWidth="1"/>
    <col min="14602" max="14602" width="10.42578125" style="3" customWidth="1"/>
    <col min="14603" max="14604" width="11.42578125" style="3" customWidth="1"/>
    <col min="14605" max="14605" width="39.5703125" style="3" customWidth="1"/>
    <col min="14606" max="14607" width="11.42578125" style="3" customWidth="1"/>
    <col min="14608" max="14609" width="11" style="3" customWidth="1"/>
    <col min="14610" max="14610" width="9.42578125" style="3" customWidth="1"/>
    <col min="14611" max="14611" width="8.42578125" style="3" customWidth="1"/>
    <col min="14612" max="14848" width="9.140625" style="3"/>
    <col min="14849" max="14849" width="21.5703125" style="3" customWidth="1"/>
    <col min="14850" max="14850" width="8.7109375" style="3" customWidth="1"/>
    <col min="14851" max="14851" width="31.5703125" style="3" customWidth="1"/>
    <col min="14852" max="14852" width="5.5703125" style="3" customWidth="1"/>
    <col min="14853" max="14854" width="12" style="3" customWidth="1"/>
    <col min="14855" max="14855" width="10.140625" style="3" customWidth="1"/>
    <col min="14856" max="14856" width="9.28515625" style="3" customWidth="1"/>
    <col min="14857" max="14857" width="11.85546875" style="3" customWidth="1"/>
    <col min="14858" max="14858" width="10.42578125" style="3" customWidth="1"/>
    <col min="14859" max="14860" width="11.42578125" style="3" customWidth="1"/>
    <col min="14861" max="14861" width="39.5703125" style="3" customWidth="1"/>
    <col min="14862" max="14863" width="11.42578125" style="3" customWidth="1"/>
    <col min="14864" max="14865" width="11" style="3" customWidth="1"/>
    <col min="14866" max="14866" width="9.42578125" style="3" customWidth="1"/>
    <col min="14867" max="14867" width="8.42578125" style="3" customWidth="1"/>
    <col min="14868" max="15104" width="9.140625" style="3"/>
    <col min="15105" max="15105" width="21.5703125" style="3" customWidth="1"/>
    <col min="15106" max="15106" width="8.7109375" style="3" customWidth="1"/>
    <col min="15107" max="15107" width="31.5703125" style="3" customWidth="1"/>
    <col min="15108" max="15108" width="5.5703125" style="3" customWidth="1"/>
    <col min="15109" max="15110" width="12" style="3" customWidth="1"/>
    <col min="15111" max="15111" width="10.140625" style="3" customWidth="1"/>
    <col min="15112" max="15112" width="9.28515625" style="3" customWidth="1"/>
    <col min="15113" max="15113" width="11.85546875" style="3" customWidth="1"/>
    <col min="15114" max="15114" width="10.42578125" style="3" customWidth="1"/>
    <col min="15115" max="15116" width="11.42578125" style="3" customWidth="1"/>
    <col min="15117" max="15117" width="39.5703125" style="3" customWidth="1"/>
    <col min="15118" max="15119" width="11.42578125" style="3" customWidth="1"/>
    <col min="15120" max="15121" width="11" style="3" customWidth="1"/>
    <col min="15122" max="15122" width="9.42578125" style="3" customWidth="1"/>
    <col min="15123" max="15123" width="8.42578125" style="3" customWidth="1"/>
    <col min="15124" max="15360" width="9.140625" style="3"/>
    <col min="15361" max="15361" width="21.5703125" style="3" customWidth="1"/>
    <col min="15362" max="15362" width="8.7109375" style="3" customWidth="1"/>
    <col min="15363" max="15363" width="31.5703125" style="3" customWidth="1"/>
    <col min="15364" max="15364" width="5.5703125" style="3" customWidth="1"/>
    <col min="15365" max="15366" width="12" style="3" customWidth="1"/>
    <col min="15367" max="15367" width="10.140625" style="3" customWidth="1"/>
    <col min="15368" max="15368" width="9.28515625" style="3" customWidth="1"/>
    <col min="15369" max="15369" width="11.85546875" style="3" customWidth="1"/>
    <col min="15370" max="15370" width="10.42578125" style="3" customWidth="1"/>
    <col min="15371" max="15372" width="11.42578125" style="3" customWidth="1"/>
    <col min="15373" max="15373" width="39.5703125" style="3" customWidth="1"/>
    <col min="15374" max="15375" width="11.42578125" style="3" customWidth="1"/>
    <col min="15376" max="15377" width="11" style="3" customWidth="1"/>
    <col min="15378" max="15378" width="9.42578125" style="3" customWidth="1"/>
    <col min="15379" max="15379" width="8.42578125" style="3" customWidth="1"/>
    <col min="15380" max="15616" width="9.140625" style="3"/>
    <col min="15617" max="15617" width="21.5703125" style="3" customWidth="1"/>
    <col min="15618" max="15618" width="8.7109375" style="3" customWidth="1"/>
    <col min="15619" max="15619" width="31.5703125" style="3" customWidth="1"/>
    <col min="15620" max="15620" width="5.5703125" style="3" customWidth="1"/>
    <col min="15621" max="15622" width="12" style="3" customWidth="1"/>
    <col min="15623" max="15623" width="10.140625" style="3" customWidth="1"/>
    <col min="15624" max="15624" width="9.28515625" style="3" customWidth="1"/>
    <col min="15625" max="15625" width="11.85546875" style="3" customWidth="1"/>
    <col min="15626" max="15626" width="10.42578125" style="3" customWidth="1"/>
    <col min="15627" max="15628" width="11.42578125" style="3" customWidth="1"/>
    <col min="15629" max="15629" width="39.5703125" style="3" customWidth="1"/>
    <col min="15630" max="15631" width="11.42578125" style="3" customWidth="1"/>
    <col min="15632" max="15633" width="11" style="3" customWidth="1"/>
    <col min="15634" max="15634" width="9.42578125" style="3" customWidth="1"/>
    <col min="15635" max="15635" width="8.42578125" style="3" customWidth="1"/>
    <col min="15636" max="15872" width="9.140625" style="3"/>
    <col min="15873" max="15873" width="21.5703125" style="3" customWidth="1"/>
    <col min="15874" max="15874" width="8.7109375" style="3" customWidth="1"/>
    <col min="15875" max="15875" width="31.5703125" style="3" customWidth="1"/>
    <col min="15876" max="15876" width="5.5703125" style="3" customWidth="1"/>
    <col min="15877" max="15878" width="12" style="3" customWidth="1"/>
    <col min="15879" max="15879" width="10.140625" style="3" customWidth="1"/>
    <col min="15880" max="15880" width="9.28515625" style="3" customWidth="1"/>
    <col min="15881" max="15881" width="11.85546875" style="3" customWidth="1"/>
    <col min="15882" max="15882" width="10.42578125" style="3" customWidth="1"/>
    <col min="15883" max="15884" width="11.42578125" style="3" customWidth="1"/>
    <col min="15885" max="15885" width="39.5703125" style="3" customWidth="1"/>
    <col min="15886" max="15887" width="11.42578125" style="3" customWidth="1"/>
    <col min="15888" max="15889" width="11" style="3" customWidth="1"/>
    <col min="15890" max="15890" width="9.42578125" style="3" customWidth="1"/>
    <col min="15891" max="15891" width="8.42578125" style="3" customWidth="1"/>
    <col min="15892" max="16128" width="9.140625" style="3"/>
    <col min="16129" max="16129" width="21.5703125" style="3" customWidth="1"/>
    <col min="16130" max="16130" width="8.7109375" style="3" customWidth="1"/>
    <col min="16131" max="16131" width="31.5703125" style="3" customWidth="1"/>
    <col min="16132" max="16132" width="5.5703125" style="3" customWidth="1"/>
    <col min="16133" max="16134" width="12" style="3" customWidth="1"/>
    <col min="16135" max="16135" width="10.140625" style="3" customWidth="1"/>
    <col min="16136" max="16136" width="9.28515625" style="3" customWidth="1"/>
    <col min="16137" max="16137" width="11.85546875" style="3" customWidth="1"/>
    <col min="16138" max="16138" width="10.42578125" style="3" customWidth="1"/>
    <col min="16139" max="16140" width="11.42578125" style="3" customWidth="1"/>
    <col min="16141" max="16141" width="39.5703125" style="3" customWidth="1"/>
    <col min="16142" max="16143" width="11.42578125" style="3" customWidth="1"/>
    <col min="16144" max="16145" width="11" style="3" customWidth="1"/>
    <col min="16146" max="16146" width="9.42578125" style="3" customWidth="1"/>
    <col min="16147" max="16147" width="8.42578125" style="3" customWidth="1"/>
    <col min="16148" max="16384" width="9.140625" style="3"/>
  </cols>
  <sheetData>
    <row r="1" spans="1:19" x14ac:dyDescent="0.2">
      <c r="K1" s="1"/>
      <c r="L1" s="1"/>
      <c r="M1" s="1"/>
      <c r="N1" s="1"/>
      <c r="O1" s="1"/>
    </row>
    <row r="2" spans="1:19" ht="21" customHeight="1" x14ac:dyDescent="0.25">
      <c r="A2" s="50"/>
      <c r="B2" s="50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61"/>
      <c r="O2" s="62"/>
      <c r="P2" s="62"/>
      <c r="Q2" s="62"/>
      <c r="R2" s="61" t="s">
        <v>138</v>
      </c>
    </row>
    <row r="3" spans="1:19" ht="21" customHeight="1" x14ac:dyDescent="0.25">
      <c r="A3" s="50"/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79" t="s">
        <v>136</v>
      </c>
      <c r="O3" s="80"/>
      <c r="P3" s="80"/>
      <c r="Q3" s="80"/>
      <c r="R3" s="80"/>
    </row>
    <row r="4" spans="1:19" ht="42.75" customHeight="1" x14ac:dyDescent="0.25">
      <c r="A4" s="50"/>
      <c r="B4" s="50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80"/>
      <c r="O4" s="80"/>
      <c r="P4" s="80"/>
      <c r="Q4" s="80"/>
      <c r="R4" s="80"/>
    </row>
    <row r="5" spans="1:19" x14ac:dyDescent="0.2">
      <c r="A5" s="3"/>
      <c r="B5" s="3"/>
      <c r="C5" s="6"/>
      <c r="O5" s="2"/>
      <c r="P5" s="2"/>
      <c r="Q5" s="2"/>
      <c r="R5" s="2"/>
    </row>
    <row r="6" spans="1:19" ht="18" customHeight="1" x14ac:dyDescent="0.25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</row>
    <row r="7" spans="1:19" x14ac:dyDescent="0.2">
      <c r="A7" s="3"/>
      <c r="B7" s="3"/>
      <c r="G7" s="3"/>
      <c r="S7" s="1"/>
    </row>
    <row r="8" spans="1:19" ht="50.25" customHeight="1" x14ac:dyDescent="0.2">
      <c r="A8" s="82" t="s">
        <v>0</v>
      </c>
      <c r="B8" s="71" t="s">
        <v>1</v>
      </c>
      <c r="C8" s="71" t="s">
        <v>2</v>
      </c>
      <c r="D8" s="84" t="s">
        <v>3</v>
      </c>
      <c r="E8" s="84"/>
      <c r="F8" s="84"/>
      <c r="G8" s="71" t="s">
        <v>4</v>
      </c>
      <c r="H8" s="85" t="s">
        <v>135</v>
      </c>
      <c r="I8" s="85"/>
      <c r="J8" s="85"/>
      <c r="K8" s="85"/>
      <c r="L8" s="71" t="s">
        <v>1</v>
      </c>
      <c r="M8" s="71" t="s">
        <v>2</v>
      </c>
      <c r="N8" s="71" t="s">
        <v>5</v>
      </c>
      <c r="O8" s="71"/>
      <c r="P8" s="71"/>
      <c r="Q8" s="71"/>
      <c r="R8" s="71" t="s">
        <v>6</v>
      </c>
    </row>
    <row r="9" spans="1:19" s="9" customFormat="1" ht="49.5" customHeight="1" x14ac:dyDescent="0.2">
      <c r="A9" s="83"/>
      <c r="B9" s="71"/>
      <c r="C9" s="71"/>
      <c r="D9" s="71" t="s">
        <v>7</v>
      </c>
      <c r="E9" s="71"/>
      <c r="F9" s="64" t="s">
        <v>8</v>
      </c>
      <c r="G9" s="71"/>
      <c r="H9" s="64" t="s">
        <v>9</v>
      </c>
      <c r="I9" s="71" t="s">
        <v>7</v>
      </c>
      <c r="J9" s="71"/>
      <c r="K9" s="64" t="s">
        <v>8</v>
      </c>
      <c r="L9" s="71"/>
      <c r="M9" s="71"/>
      <c r="N9" s="71" t="s">
        <v>7</v>
      </c>
      <c r="O9" s="71"/>
      <c r="P9" s="8" t="s">
        <v>10</v>
      </c>
      <c r="Q9" s="8" t="s">
        <v>11</v>
      </c>
      <c r="R9" s="71"/>
    </row>
    <row r="10" spans="1:19" s="9" customFormat="1" ht="15" customHeight="1" x14ac:dyDescent="0.2">
      <c r="A10" s="7">
        <v>1</v>
      </c>
      <c r="B10" s="7">
        <v>1</v>
      </c>
      <c r="C10" s="7">
        <v>2</v>
      </c>
      <c r="D10" s="74">
        <v>5</v>
      </c>
      <c r="E10" s="75"/>
      <c r="F10" s="7">
        <v>6</v>
      </c>
      <c r="G10" s="7">
        <v>3</v>
      </c>
      <c r="H10" s="7">
        <v>4</v>
      </c>
      <c r="I10" s="7">
        <v>5</v>
      </c>
      <c r="J10" s="7">
        <v>6</v>
      </c>
      <c r="K10" s="7">
        <v>11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  <c r="Q10" s="7">
        <v>12</v>
      </c>
      <c r="R10" s="7">
        <v>13</v>
      </c>
    </row>
    <row r="11" spans="1:19" ht="72" customHeight="1" x14ac:dyDescent="0.2">
      <c r="A11" s="10" t="s">
        <v>12</v>
      </c>
      <c r="B11" s="10">
        <v>1.1000000000000001</v>
      </c>
      <c r="C11" s="10" t="s">
        <v>13</v>
      </c>
      <c r="D11" s="11">
        <v>28</v>
      </c>
      <c r="E11" s="12" t="s">
        <v>14</v>
      </c>
      <c r="F11" s="13">
        <f>SUM(D11*H11)</f>
        <v>212.79999999999998</v>
      </c>
      <c r="G11" s="14">
        <f>SUM(K11)</f>
        <v>456</v>
      </c>
      <c r="H11" s="15">
        <v>7.6</v>
      </c>
      <c r="I11" s="16">
        <v>60</v>
      </c>
      <c r="J11" s="17" t="str">
        <f>E11</f>
        <v>viena izziņa</v>
      </c>
      <c r="K11" s="18">
        <f>H11*I11</f>
        <v>456</v>
      </c>
      <c r="L11" s="19" t="s">
        <v>15</v>
      </c>
      <c r="M11" s="20" t="s">
        <v>147</v>
      </c>
      <c r="N11" s="18">
        <v>30</v>
      </c>
      <c r="O11" s="17" t="str">
        <f t="shared" ref="O11" si="0">J11</f>
        <v>viena izziņa</v>
      </c>
      <c r="P11" s="21">
        <v>9.5</v>
      </c>
      <c r="Q11" s="18">
        <f>SUM(N11*P11)</f>
        <v>285</v>
      </c>
      <c r="R11" s="22">
        <f>SUM(Q11-K11)</f>
        <v>-171</v>
      </c>
    </row>
    <row r="12" spans="1:19" ht="76.5" x14ac:dyDescent="0.2">
      <c r="A12" s="10" t="s">
        <v>12</v>
      </c>
      <c r="B12" s="10" t="s">
        <v>16</v>
      </c>
      <c r="C12" s="10" t="s">
        <v>17</v>
      </c>
      <c r="D12" s="23">
        <v>7</v>
      </c>
      <c r="E12" s="12" t="s">
        <v>14</v>
      </c>
      <c r="F12" s="13">
        <f t="shared" ref="F12:F57" si="1">SUM(D12*H12)</f>
        <v>99.12</v>
      </c>
      <c r="G12" s="14">
        <f t="shared" ref="G12:G59" si="2">SUM(K12)</f>
        <v>283.2</v>
      </c>
      <c r="H12" s="15">
        <v>14.16</v>
      </c>
      <c r="I12" s="16">
        <v>20</v>
      </c>
      <c r="J12" s="17" t="str">
        <f t="shared" ref="J12:J59" si="3">E12</f>
        <v>viena izziņa</v>
      </c>
      <c r="K12" s="18">
        <f t="shared" ref="K12:K59" si="4">H12*I12</f>
        <v>283.2</v>
      </c>
      <c r="L12" s="19" t="s">
        <v>16</v>
      </c>
      <c r="M12" s="20" t="s">
        <v>148</v>
      </c>
      <c r="N12" s="18">
        <v>10</v>
      </c>
      <c r="O12" s="17" t="str">
        <f t="shared" ref="O12" si="5">J12</f>
        <v>viena izziņa</v>
      </c>
      <c r="P12" s="21">
        <v>19</v>
      </c>
      <c r="Q12" s="18">
        <f>SUM(N12*P12)</f>
        <v>190</v>
      </c>
      <c r="R12" s="22">
        <f t="shared" ref="R12:R59" si="6">SUM(Q12-K12)</f>
        <v>-93.199999999999989</v>
      </c>
    </row>
    <row r="13" spans="1:19" ht="89.25" x14ac:dyDescent="0.2">
      <c r="A13" s="10" t="s">
        <v>12</v>
      </c>
      <c r="B13" s="10" t="s">
        <v>18</v>
      </c>
      <c r="C13" s="10" t="s">
        <v>19</v>
      </c>
      <c r="D13" s="23">
        <v>8</v>
      </c>
      <c r="E13" s="12" t="s">
        <v>14</v>
      </c>
      <c r="F13" s="13">
        <f t="shared" si="1"/>
        <v>56.64</v>
      </c>
      <c r="G13" s="14">
        <f t="shared" si="2"/>
        <v>35.4</v>
      </c>
      <c r="H13" s="15">
        <v>7.08</v>
      </c>
      <c r="I13" s="16">
        <v>5</v>
      </c>
      <c r="J13" s="17" t="str">
        <f t="shared" si="3"/>
        <v>viena izziņa</v>
      </c>
      <c r="K13" s="18">
        <f t="shared" si="4"/>
        <v>35.4</v>
      </c>
      <c r="L13" s="24"/>
      <c r="M13" s="56" t="s">
        <v>133</v>
      </c>
      <c r="N13" s="18"/>
      <c r="O13" s="18"/>
      <c r="P13" s="21"/>
      <c r="Q13" s="18">
        <f t="shared" ref="Q13:Q59" si="7">SUM(N13*P13)</f>
        <v>0</v>
      </c>
      <c r="R13" s="22">
        <f t="shared" si="6"/>
        <v>-35.4</v>
      </c>
    </row>
    <row r="14" spans="1:19" ht="89.25" x14ac:dyDescent="0.2">
      <c r="A14" s="10" t="s">
        <v>12</v>
      </c>
      <c r="B14" s="10" t="s">
        <v>20</v>
      </c>
      <c r="C14" s="10" t="s">
        <v>21</v>
      </c>
      <c r="D14" s="23">
        <v>0</v>
      </c>
      <c r="E14" s="12" t="s">
        <v>14</v>
      </c>
      <c r="F14" s="13">
        <f t="shared" si="1"/>
        <v>0</v>
      </c>
      <c r="G14" s="14">
        <f t="shared" si="2"/>
        <v>60</v>
      </c>
      <c r="H14" s="15">
        <v>12</v>
      </c>
      <c r="I14" s="16">
        <v>5</v>
      </c>
      <c r="J14" s="17" t="str">
        <f t="shared" si="3"/>
        <v>viena izziņa</v>
      </c>
      <c r="K14" s="18">
        <f t="shared" si="4"/>
        <v>60</v>
      </c>
      <c r="L14" s="24"/>
      <c r="M14" s="57" t="s">
        <v>133</v>
      </c>
      <c r="N14" s="18"/>
      <c r="O14" s="18"/>
      <c r="P14" s="21"/>
      <c r="Q14" s="18">
        <f t="shared" si="7"/>
        <v>0</v>
      </c>
      <c r="R14" s="22">
        <f t="shared" si="6"/>
        <v>-60</v>
      </c>
    </row>
    <row r="15" spans="1:19" ht="69.95" customHeight="1" x14ac:dyDescent="0.2">
      <c r="A15" s="10" t="s">
        <v>12</v>
      </c>
      <c r="B15" s="10">
        <v>2</v>
      </c>
      <c r="C15" s="10" t="s">
        <v>22</v>
      </c>
      <c r="D15" s="23">
        <v>287.5</v>
      </c>
      <c r="E15" s="12" t="s">
        <v>23</v>
      </c>
      <c r="F15" s="13">
        <f t="shared" si="1"/>
        <v>23000</v>
      </c>
      <c r="G15" s="14">
        <f t="shared" si="2"/>
        <v>16000</v>
      </c>
      <c r="H15" s="15">
        <v>80</v>
      </c>
      <c r="I15" s="16">
        <v>200</v>
      </c>
      <c r="J15" s="17" t="str">
        <f t="shared" si="3"/>
        <v>viena cilvēkstunda</v>
      </c>
      <c r="K15" s="18">
        <f t="shared" si="4"/>
        <v>16000</v>
      </c>
      <c r="L15" s="24" t="s">
        <v>24</v>
      </c>
      <c r="M15" s="20" t="s">
        <v>25</v>
      </c>
      <c r="N15" s="18">
        <v>250</v>
      </c>
      <c r="O15" s="17" t="str">
        <f>J15</f>
        <v>viena cilvēkstunda</v>
      </c>
      <c r="P15" s="21">
        <v>100</v>
      </c>
      <c r="Q15" s="18">
        <f t="shared" si="7"/>
        <v>25000</v>
      </c>
      <c r="R15" s="22">
        <f t="shared" si="6"/>
        <v>9000</v>
      </c>
    </row>
    <row r="16" spans="1:19" ht="76.5" x14ac:dyDescent="0.2">
      <c r="A16" s="10" t="s">
        <v>12</v>
      </c>
      <c r="B16" s="10">
        <v>3</v>
      </c>
      <c r="C16" s="10" t="s">
        <v>26</v>
      </c>
      <c r="D16" s="23">
        <v>1815</v>
      </c>
      <c r="E16" s="12" t="s">
        <v>27</v>
      </c>
      <c r="F16" s="13">
        <f>SUM(D16*H16)</f>
        <v>13612.5</v>
      </c>
      <c r="G16" s="14">
        <f t="shared" si="2"/>
        <v>26250</v>
      </c>
      <c r="H16" s="15">
        <v>7.5</v>
      </c>
      <c r="I16" s="16">
        <v>3500</v>
      </c>
      <c r="J16" s="17" t="str">
        <f t="shared" si="3"/>
        <v>viens sūtījums</v>
      </c>
      <c r="K16" s="18">
        <f t="shared" si="4"/>
        <v>26250</v>
      </c>
      <c r="L16" s="24" t="s">
        <v>28</v>
      </c>
      <c r="M16" s="20" t="s">
        <v>146</v>
      </c>
      <c r="N16" s="18">
        <v>1800</v>
      </c>
      <c r="O16" s="17" t="s">
        <v>27</v>
      </c>
      <c r="P16" s="21">
        <v>9.17</v>
      </c>
      <c r="Q16" s="18">
        <f t="shared" ref="Q16" si="8">SUM(N16*P16)</f>
        <v>16506</v>
      </c>
      <c r="R16" s="22">
        <f t="shared" si="6"/>
        <v>-9744</v>
      </c>
    </row>
    <row r="17" spans="1:18" ht="89.25" x14ac:dyDescent="0.2">
      <c r="A17" s="10" t="s">
        <v>12</v>
      </c>
      <c r="B17" s="10"/>
      <c r="C17" s="10"/>
      <c r="D17" s="23"/>
      <c r="E17" s="12"/>
      <c r="F17" s="13"/>
      <c r="G17" s="14"/>
      <c r="H17" s="15"/>
      <c r="I17" s="16"/>
      <c r="J17" s="17"/>
      <c r="K17" s="18"/>
      <c r="L17" s="24" t="s">
        <v>29</v>
      </c>
      <c r="M17" s="20" t="s">
        <v>149</v>
      </c>
      <c r="N17" s="18">
        <v>200</v>
      </c>
      <c r="O17" s="17" t="s">
        <v>27</v>
      </c>
      <c r="P17" s="21">
        <v>8.1300000000000008</v>
      </c>
      <c r="Q17" s="18">
        <f t="shared" si="7"/>
        <v>1626.0000000000002</v>
      </c>
      <c r="R17" s="22">
        <f t="shared" si="6"/>
        <v>1626.0000000000002</v>
      </c>
    </row>
    <row r="18" spans="1:18" ht="102" x14ac:dyDescent="0.2">
      <c r="A18" s="10" t="s">
        <v>12</v>
      </c>
      <c r="B18" s="10" t="s">
        <v>30</v>
      </c>
      <c r="C18" s="10" t="s">
        <v>31</v>
      </c>
      <c r="D18" s="11">
        <v>5</v>
      </c>
      <c r="E18" s="12" t="s">
        <v>32</v>
      </c>
      <c r="F18" s="13">
        <f>SUM(D18*H18)</f>
        <v>1357</v>
      </c>
      <c r="G18" s="14">
        <f t="shared" si="2"/>
        <v>4070.9999999999995</v>
      </c>
      <c r="H18" s="15">
        <v>271.39999999999998</v>
      </c>
      <c r="I18" s="16">
        <v>15</v>
      </c>
      <c r="J18" s="17" t="str">
        <f t="shared" si="3"/>
        <v xml:space="preserve">viens pieslēgums </v>
      </c>
      <c r="K18" s="18">
        <f t="shared" si="4"/>
        <v>4070.9999999999995</v>
      </c>
      <c r="L18" s="19" t="s">
        <v>30</v>
      </c>
      <c r="M18" s="25" t="s">
        <v>130</v>
      </c>
      <c r="N18" s="18">
        <v>5</v>
      </c>
      <c r="O18" s="17" t="s">
        <v>33</v>
      </c>
      <c r="P18" s="21">
        <v>300</v>
      </c>
      <c r="Q18" s="18">
        <f t="shared" si="7"/>
        <v>1500</v>
      </c>
      <c r="R18" s="22">
        <f t="shared" si="6"/>
        <v>-2570.9999999999995</v>
      </c>
    </row>
    <row r="19" spans="1:18" ht="76.5" x14ac:dyDescent="0.2">
      <c r="A19" s="10" t="s">
        <v>12</v>
      </c>
      <c r="B19" s="10"/>
      <c r="C19" s="10"/>
      <c r="D19" s="11"/>
      <c r="E19" s="12"/>
      <c r="F19" s="13"/>
      <c r="G19" s="14"/>
      <c r="H19" s="15"/>
      <c r="I19" s="16"/>
      <c r="J19" s="17"/>
      <c r="K19" s="18"/>
      <c r="L19" s="19" t="s">
        <v>36</v>
      </c>
      <c r="M19" s="20" t="s">
        <v>34</v>
      </c>
      <c r="N19" s="18">
        <v>10</v>
      </c>
      <c r="O19" s="17" t="s">
        <v>35</v>
      </c>
      <c r="P19" s="21">
        <v>100.55</v>
      </c>
      <c r="Q19" s="18">
        <f t="shared" si="7"/>
        <v>1005.5</v>
      </c>
      <c r="R19" s="22">
        <f t="shared" si="6"/>
        <v>1005.5</v>
      </c>
    </row>
    <row r="20" spans="1:18" ht="127.5" x14ac:dyDescent="0.2">
      <c r="A20" s="10" t="s">
        <v>12</v>
      </c>
      <c r="B20" s="10" t="s">
        <v>36</v>
      </c>
      <c r="C20" s="10" t="s">
        <v>37</v>
      </c>
      <c r="D20" s="11">
        <v>107</v>
      </c>
      <c r="E20" s="12" t="s">
        <v>33</v>
      </c>
      <c r="F20" s="13">
        <f>SUM(D20*H20)</f>
        <v>3080.5299999999997</v>
      </c>
      <c r="G20" s="14">
        <f t="shared" si="2"/>
        <v>5758</v>
      </c>
      <c r="H20" s="15">
        <v>28.79</v>
      </c>
      <c r="I20" s="16">
        <v>200</v>
      </c>
      <c r="J20" s="17" t="str">
        <f t="shared" si="3"/>
        <v>viens lietotājs</v>
      </c>
      <c r="K20" s="18">
        <f t="shared" si="4"/>
        <v>5758</v>
      </c>
      <c r="L20" s="19" t="s">
        <v>39</v>
      </c>
      <c r="M20" s="20" t="s">
        <v>38</v>
      </c>
      <c r="N20" s="18">
        <v>100</v>
      </c>
      <c r="O20" s="17" t="str">
        <f>J20</f>
        <v>viens lietotājs</v>
      </c>
      <c r="P20" s="21">
        <v>29.61</v>
      </c>
      <c r="Q20" s="18">
        <f t="shared" si="7"/>
        <v>2961</v>
      </c>
      <c r="R20" s="22">
        <f t="shared" si="6"/>
        <v>-2797</v>
      </c>
    </row>
    <row r="21" spans="1:18" ht="76.5" x14ac:dyDescent="0.2">
      <c r="A21" s="10" t="s">
        <v>12</v>
      </c>
      <c r="B21" s="10" t="s">
        <v>39</v>
      </c>
      <c r="C21" s="10" t="s">
        <v>40</v>
      </c>
      <c r="D21" s="11">
        <v>7</v>
      </c>
      <c r="E21" s="12" t="s">
        <v>33</v>
      </c>
      <c r="F21" s="13">
        <f>SUM(D21*H21)</f>
        <v>91.28</v>
      </c>
      <c r="G21" s="14">
        <f t="shared" si="2"/>
        <v>1434.3999999999999</v>
      </c>
      <c r="H21" s="15">
        <v>13.04</v>
      </c>
      <c r="I21" s="16">
        <v>110</v>
      </c>
      <c r="J21" s="17" t="str">
        <f t="shared" si="3"/>
        <v>viens lietotājs</v>
      </c>
      <c r="K21" s="18">
        <f t="shared" si="4"/>
        <v>1434.3999999999999</v>
      </c>
      <c r="L21" s="19" t="s">
        <v>43</v>
      </c>
      <c r="M21" s="20" t="s">
        <v>41</v>
      </c>
      <c r="N21" s="18">
        <v>10</v>
      </c>
      <c r="O21" s="17" t="s">
        <v>42</v>
      </c>
      <c r="P21" s="21">
        <v>20.09</v>
      </c>
      <c r="Q21" s="18">
        <f t="shared" si="7"/>
        <v>200.9</v>
      </c>
      <c r="R21" s="22">
        <f t="shared" si="6"/>
        <v>-1233.4999999999998</v>
      </c>
    </row>
    <row r="22" spans="1:18" ht="89.25" x14ac:dyDescent="0.2">
      <c r="A22" s="10" t="s">
        <v>12</v>
      </c>
      <c r="B22" s="10" t="s">
        <v>43</v>
      </c>
      <c r="C22" s="10" t="s">
        <v>44</v>
      </c>
      <c r="D22" s="11">
        <v>62</v>
      </c>
      <c r="E22" s="12" t="s">
        <v>33</v>
      </c>
      <c r="F22" s="13">
        <f t="shared" si="1"/>
        <v>1055.24</v>
      </c>
      <c r="G22" s="14">
        <f t="shared" si="2"/>
        <v>3404</v>
      </c>
      <c r="H22" s="15">
        <v>17.02</v>
      </c>
      <c r="I22" s="16">
        <v>200</v>
      </c>
      <c r="J22" s="17" t="str">
        <f t="shared" si="3"/>
        <v>viens lietotājs</v>
      </c>
      <c r="K22" s="18">
        <f t="shared" si="4"/>
        <v>3404</v>
      </c>
      <c r="L22" s="19" t="s">
        <v>46</v>
      </c>
      <c r="M22" s="20" t="s">
        <v>45</v>
      </c>
      <c r="N22" s="18">
        <v>45</v>
      </c>
      <c r="O22" s="17" t="s">
        <v>33</v>
      </c>
      <c r="P22" s="21">
        <v>26.6</v>
      </c>
      <c r="Q22" s="18">
        <f t="shared" si="7"/>
        <v>1197</v>
      </c>
      <c r="R22" s="22">
        <f t="shared" si="6"/>
        <v>-2207</v>
      </c>
    </row>
    <row r="23" spans="1:18" ht="63.75" x14ac:dyDescent="0.2">
      <c r="A23" s="10" t="s">
        <v>12</v>
      </c>
      <c r="B23" s="10" t="s">
        <v>46</v>
      </c>
      <c r="C23" s="26" t="s">
        <v>47</v>
      </c>
      <c r="D23" s="23">
        <v>0</v>
      </c>
      <c r="E23" s="12" t="s">
        <v>32</v>
      </c>
      <c r="F23" s="13">
        <f t="shared" si="1"/>
        <v>0</v>
      </c>
      <c r="G23" s="14">
        <f t="shared" si="2"/>
        <v>550.45000000000005</v>
      </c>
      <c r="H23" s="15">
        <v>110.09</v>
      </c>
      <c r="I23" s="16">
        <v>5</v>
      </c>
      <c r="J23" s="17" t="str">
        <f t="shared" si="3"/>
        <v xml:space="preserve">viens pieslēgums </v>
      </c>
      <c r="K23" s="18">
        <f t="shared" si="4"/>
        <v>550.45000000000005</v>
      </c>
      <c r="L23" s="19" t="s">
        <v>48</v>
      </c>
      <c r="M23" s="20" t="s">
        <v>49</v>
      </c>
      <c r="N23" s="18">
        <v>3</v>
      </c>
      <c r="O23" s="17" t="s">
        <v>33</v>
      </c>
      <c r="P23" s="21">
        <v>157.63999999999999</v>
      </c>
      <c r="Q23" s="18">
        <f t="shared" si="7"/>
        <v>472.91999999999996</v>
      </c>
      <c r="R23" s="22">
        <f t="shared" si="6"/>
        <v>-77.530000000000086</v>
      </c>
    </row>
    <row r="24" spans="1:18" ht="89.25" x14ac:dyDescent="0.2">
      <c r="A24" s="10" t="s">
        <v>12</v>
      </c>
      <c r="B24" s="10" t="s">
        <v>48</v>
      </c>
      <c r="C24" s="27" t="s">
        <v>50</v>
      </c>
      <c r="D24" s="11">
        <v>8</v>
      </c>
      <c r="E24" s="12" t="s">
        <v>51</v>
      </c>
      <c r="F24" s="13">
        <f t="shared" si="1"/>
        <v>60.48</v>
      </c>
      <c r="G24" s="14">
        <f t="shared" si="2"/>
        <v>453.59999999999997</v>
      </c>
      <c r="H24" s="15">
        <v>7.56</v>
      </c>
      <c r="I24" s="16">
        <v>60</v>
      </c>
      <c r="J24" s="17" t="str">
        <f t="shared" si="3"/>
        <v>viens lietotājs vienai  fiksētai interneta protokola adresei</v>
      </c>
      <c r="K24" s="18">
        <f t="shared" si="4"/>
        <v>453.59999999999997</v>
      </c>
      <c r="L24" s="19" t="s">
        <v>52</v>
      </c>
      <c r="M24" s="20" t="s">
        <v>53</v>
      </c>
      <c r="N24" s="18">
        <v>50</v>
      </c>
      <c r="O24" s="17" t="s">
        <v>33</v>
      </c>
      <c r="P24" s="21">
        <v>19.260000000000002</v>
      </c>
      <c r="Q24" s="18">
        <f t="shared" si="7"/>
        <v>963.00000000000011</v>
      </c>
      <c r="R24" s="22">
        <f t="shared" si="6"/>
        <v>509.40000000000015</v>
      </c>
    </row>
    <row r="25" spans="1:18" ht="90" x14ac:dyDescent="0.25">
      <c r="A25" s="10" t="s">
        <v>12</v>
      </c>
      <c r="B25" s="10" t="s">
        <v>52</v>
      </c>
      <c r="C25" s="28" t="s">
        <v>54</v>
      </c>
      <c r="D25" s="23">
        <v>36</v>
      </c>
      <c r="E25" s="12" t="s">
        <v>33</v>
      </c>
      <c r="F25" s="13">
        <f t="shared" si="1"/>
        <v>1334.52</v>
      </c>
      <c r="G25" s="14">
        <f t="shared" si="2"/>
        <v>926.75</v>
      </c>
      <c r="H25" s="15">
        <v>37.07</v>
      </c>
      <c r="I25" s="16">
        <v>25</v>
      </c>
      <c r="J25" s="17" t="str">
        <f>E25</f>
        <v>viens lietotājs</v>
      </c>
      <c r="K25" s="18">
        <f t="shared" si="4"/>
        <v>926.75</v>
      </c>
      <c r="L25" s="19"/>
      <c r="M25" s="58" t="s">
        <v>133</v>
      </c>
      <c r="N25" s="18"/>
      <c r="O25" s="18"/>
      <c r="P25" s="21"/>
      <c r="Q25" s="18">
        <f t="shared" si="7"/>
        <v>0</v>
      </c>
      <c r="R25" s="22">
        <f t="shared" si="6"/>
        <v>-926.75</v>
      </c>
    </row>
    <row r="26" spans="1:18" ht="89.25" x14ac:dyDescent="0.25">
      <c r="A26" s="10" t="s">
        <v>12</v>
      </c>
      <c r="B26" s="10" t="s">
        <v>55</v>
      </c>
      <c r="C26" s="10" t="s">
        <v>56</v>
      </c>
      <c r="D26" s="23">
        <v>0</v>
      </c>
      <c r="E26" s="12" t="s">
        <v>33</v>
      </c>
      <c r="F26" s="13">
        <f t="shared" si="1"/>
        <v>0</v>
      </c>
      <c r="G26" s="14">
        <f t="shared" si="2"/>
        <v>327</v>
      </c>
      <c r="H26" s="15">
        <v>65.400000000000006</v>
      </c>
      <c r="I26" s="16">
        <v>5</v>
      </c>
      <c r="J26" s="17" t="str">
        <f t="shared" si="3"/>
        <v>viens lietotājs</v>
      </c>
      <c r="K26" s="18">
        <f t="shared" si="4"/>
        <v>327</v>
      </c>
      <c r="L26" s="19"/>
      <c r="M26" s="59" t="s">
        <v>133</v>
      </c>
      <c r="N26" s="18"/>
      <c r="O26" s="18"/>
      <c r="P26" s="21"/>
      <c r="Q26" s="18">
        <f t="shared" si="7"/>
        <v>0</v>
      </c>
      <c r="R26" s="22">
        <f t="shared" si="6"/>
        <v>-327</v>
      </c>
    </row>
    <row r="27" spans="1:18" ht="63.75" x14ac:dyDescent="0.2">
      <c r="A27" s="10" t="s">
        <v>12</v>
      </c>
      <c r="B27" s="10" t="s">
        <v>57</v>
      </c>
      <c r="C27" s="10" t="s">
        <v>58</v>
      </c>
      <c r="D27" s="23">
        <v>4</v>
      </c>
      <c r="E27" s="12" t="s">
        <v>33</v>
      </c>
      <c r="F27" s="13">
        <f t="shared" si="1"/>
        <v>180.88</v>
      </c>
      <c r="G27" s="14">
        <f t="shared" si="2"/>
        <v>8139.5999999999995</v>
      </c>
      <c r="H27" s="15">
        <v>45.22</v>
      </c>
      <c r="I27" s="16">
        <v>180</v>
      </c>
      <c r="J27" s="17" t="str">
        <f t="shared" si="3"/>
        <v>viens lietotājs</v>
      </c>
      <c r="K27" s="18">
        <f t="shared" si="4"/>
        <v>8139.5999999999995</v>
      </c>
      <c r="L27" s="19" t="s">
        <v>55</v>
      </c>
      <c r="M27" s="20" t="s">
        <v>59</v>
      </c>
      <c r="N27" s="18">
        <v>10</v>
      </c>
      <c r="O27" s="17" t="str">
        <f>J27</f>
        <v>viens lietotājs</v>
      </c>
      <c r="P27" s="21">
        <v>55.27</v>
      </c>
      <c r="Q27" s="18">
        <f t="shared" si="7"/>
        <v>552.70000000000005</v>
      </c>
      <c r="R27" s="22">
        <f t="shared" si="6"/>
        <v>-7586.9</v>
      </c>
    </row>
    <row r="28" spans="1:18" ht="63.75" x14ac:dyDescent="0.2">
      <c r="A28" s="10" t="s">
        <v>12</v>
      </c>
      <c r="B28" s="10" t="s">
        <v>60</v>
      </c>
      <c r="C28" s="29" t="s">
        <v>61</v>
      </c>
      <c r="D28" s="23">
        <v>0</v>
      </c>
      <c r="E28" s="12" t="s">
        <v>32</v>
      </c>
      <c r="F28" s="13">
        <f t="shared" si="1"/>
        <v>0</v>
      </c>
      <c r="G28" s="14">
        <f t="shared" si="2"/>
        <v>1857.4</v>
      </c>
      <c r="H28" s="15">
        <v>185.74</v>
      </c>
      <c r="I28" s="16">
        <v>10</v>
      </c>
      <c r="J28" s="17" t="str">
        <f t="shared" si="3"/>
        <v xml:space="preserve">viens pieslēgums </v>
      </c>
      <c r="K28" s="18">
        <f t="shared" si="4"/>
        <v>1857.4</v>
      </c>
      <c r="L28" s="19" t="s">
        <v>57</v>
      </c>
      <c r="M28" s="20" t="s">
        <v>62</v>
      </c>
      <c r="N28" s="18">
        <v>5</v>
      </c>
      <c r="O28" s="17" t="s">
        <v>33</v>
      </c>
      <c r="P28" s="21">
        <v>183.02</v>
      </c>
      <c r="Q28" s="18">
        <f t="shared" si="7"/>
        <v>915.1</v>
      </c>
      <c r="R28" s="22">
        <f t="shared" si="6"/>
        <v>-942.30000000000007</v>
      </c>
    </row>
    <row r="29" spans="1:18" ht="63.75" x14ac:dyDescent="0.2">
      <c r="A29" s="10" t="s">
        <v>12</v>
      </c>
      <c r="B29" s="10" t="s">
        <v>63</v>
      </c>
      <c r="C29" s="28" t="s">
        <v>64</v>
      </c>
      <c r="D29" s="11">
        <v>995.23400000000004</v>
      </c>
      <c r="E29" s="12" t="s">
        <v>65</v>
      </c>
      <c r="F29" s="13">
        <f>SUM(D29*H29)</f>
        <v>98995.92598</v>
      </c>
      <c r="G29" s="14">
        <f t="shared" si="2"/>
        <v>89523</v>
      </c>
      <c r="H29" s="15">
        <v>99.47</v>
      </c>
      <c r="I29" s="16">
        <v>900</v>
      </c>
      <c r="J29" s="17" t="str">
        <f t="shared" si="3"/>
        <v>mēnesī</v>
      </c>
      <c r="K29" s="18">
        <f t="shared" si="4"/>
        <v>89523</v>
      </c>
      <c r="L29" s="19" t="s">
        <v>63</v>
      </c>
      <c r="M29" s="20" t="s">
        <v>131</v>
      </c>
      <c r="N29" s="18">
        <v>900</v>
      </c>
      <c r="O29" s="17" t="s">
        <v>143</v>
      </c>
      <c r="P29" s="21">
        <v>100.56</v>
      </c>
      <c r="Q29" s="18">
        <f t="shared" si="7"/>
        <v>90504</v>
      </c>
      <c r="R29" s="22">
        <f t="shared" si="6"/>
        <v>981</v>
      </c>
    </row>
    <row r="30" spans="1:18" ht="90.75" customHeight="1" x14ac:dyDescent="0.2">
      <c r="A30" s="10" t="s">
        <v>12</v>
      </c>
      <c r="B30" s="10" t="s">
        <v>66</v>
      </c>
      <c r="C30" s="10" t="s">
        <v>67</v>
      </c>
      <c r="D30" s="11">
        <v>1863.36</v>
      </c>
      <c r="E30" s="12" t="s">
        <v>68</v>
      </c>
      <c r="F30" s="13">
        <f>SUM(D30*H30)</f>
        <v>75671.049599999998</v>
      </c>
      <c r="G30" s="14">
        <f t="shared" si="2"/>
        <v>101525</v>
      </c>
      <c r="H30" s="15">
        <v>40.61</v>
      </c>
      <c r="I30" s="16">
        <v>2500</v>
      </c>
      <c r="J30" s="17" t="str">
        <f t="shared" si="3"/>
        <v>viens lietotājs mēnesī</v>
      </c>
      <c r="K30" s="18">
        <f t="shared" si="4"/>
        <v>101525</v>
      </c>
      <c r="L30" s="19" t="s">
        <v>66</v>
      </c>
      <c r="M30" s="20" t="s">
        <v>69</v>
      </c>
      <c r="N30" s="18">
        <v>1750</v>
      </c>
      <c r="O30" s="17" t="s">
        <v>143</v>
      </c>
      <c r="P30" s="21">
        <v>55.53</v>
      </c>
      <c r="Q30" s="18">
        <f t="shared" si="7"/>
        <v>97177.5</v>
      </c>
      <c r="R30" s="22">
        <f t="shared" si="6"/>
        <v>-4347.5</v>
      </c>
    </row>
    <row r="31" spans="1:18" ht="89.25" x14ac:dyDescent="0.25">
      <c r="A31" s="10" t="s">
        <v>12</v>
      </c>
      <c r="B31" s="10" t="s">
        <v>70</v>
      </c>
      <c r="C31" s="10" t="s">
        <v>71</v>
      </c>
      <c r="D31" s="11">
        <v>24</v>
      </c>
      <c r="E31" s="12" t="s">
        <v>65</v>
      </c>
      <c r="F31" s="13">
        <f t="shared" si="1"/>
        <v>1364.4</v>
      </c>
      <c r="G31" s="14">
        <f t="shared" si="2"/>
        <v>1137</v>
      </c>
      <c r="H31" s="15">
        <v>56.85</v>
      </c>
      <c r="I31" s="16">
        <v>20</v>
      </c>
      <c r="J31" s="17" t="str">
        <f t="shared" si="3"/>
        <v>mēnesī</v>
      </c>
      <c r="K31" s="18">
        <f t="shared" si="4"/>
        <v>1137</v>
      </c>
      <c r="L31" s="19"/>
      <c r="M31" s="59" t="s">
        <v>133</v>
      </c>
      <c r="N31" s="18"/>
      <c r="O31" s="17"/>
      <c r="P31" s="21"/>
      <c r="Q31" s="18"/>
      <c r="R31" s="22">
        <f t="shared" si="6"/>
        <v>-1137</v>
      </c>
    </row>
    <row r="32" spans="1:18" ht="90" customHeight="1" x14ac:dyDescent="0.2">
      <c r="A32" s="10" t="s">
        <v>12</v>
      </c>
      <c r="B32" s="10"/>
      <c r="C32" s="10"/>
      <c r="D32" s="11"/>
      <c r="E32" s="12"/>
      <c r="F32" s="13"/>
      <c r="G32" s="14"/>
      <c r="H32" s="15"/>
      <c r="I32" s="16"/>
      <c r="J32" s="17"/>
      <c r="K32" s="18"/>
      <c r="L32" s="19" t="s">
        <v>72</v>
      </c>
      <c r="M32" s="20" t="s">
        <v>128</v>
      </c>
      <c r="N32" s="18">
        <v>20</v>
      </c>
      <c r="O32" s="17" t="s">
        <v>143</v>
      </c>
      <c r="P32" s="21">
        <v>155.13</v>
      </c>
      <c r="Q32" s="18">
        <f t="shared" si="7"/>
        <v>3102.6</v>
      </c>
      <c r="R32" s="22">
        <f t="shared" si="6"/>
        <v>3102.6</v>
      </c>
    </row>
    <row r="33" spans="1:18" ht="83.25" customHeight="1" x14ac:dyDescent="0.2">
      <c r="A33" s="10" t="s">
        <v>12</v>
      </c>
      <c r="B33" s="10"/>
      <c r="C33" s="10"/>
      <c r="D33" s="11"/>
      <c r="E33" s="12"/>
      <c r="F33" s="13"/>
      <c r="G33" s="14"/>
      <c r="H33" s="15"/>
      <c r="I33" s="16"/>
      <c r="J33" s="17"/>
      <c r="K33" s="18"/>
      <c r="L33" s="19" t="s">
        <v>73</v>
      </c>
      <c r="M33" s="20" t="s">
        <v>129</v>
      </c>
      <c r="N33" s="18">
        <v>20</v>
      </c>
      <c r="O33" s="17" t="s">
        <v>143</v>
      </c>
      <c r="P33" s="21">
        <v>300.23</v>
      </c>
      <c r="Q33" s="18">
        <f t="shared" si="7"/>
        <v>6004.6</v>
      </c>
      <c r="R33" s="22">
        <f t="shared" si="6"/>
        <v>6004.6</v>
      </c>
    </row>
    <row r="34" spans="1:18" ht="51" x14ac:dyDescent="0.2">
      <c r="A34" s="10" t="s">
        <v>12</v>
      </c>
      <c r="B34" s="10">
        <v>6</v>
      </c>
      <c r="C34" s="10" t="s">
        <v>74</v>
      </c>
      <c r="D34" s="11">
        <v>115.72</v>
      </c>
      <c r="E34" s="12" t="s">
        <v>65</v>
      </c>
      <c r="F34" s="13">
        <f>SUM(D34*H34)</f>
        <v>9134.9367999999995</v>
      </c>
      <c r="G34" s="14">
        <f t="shared" si="2"/>
        <v>4736.3999999999996</v>
      </c>
      <c r="H34" s="15">
        <v>78.94</v>
      </c>
      <c r="I34" s="16">
        <v>60</v>
      </c>
      <c r="J34" s="17" t="str">
        <f t="shared" si="3"/>
        <v>mēnesī</v>
      </c>
      <c r="K34" s="18">
        <f t="shared" si="4"/>
        <v>4736.3999999999996</v>
      </c>
      <c r="L34" s="24" t="s">
        <v>75</v>
      </c>
      <c r="M34" s="20" t="s">
        <v>142</v>
      </c>
      <c r="N34" s="18">
        <v>110</v>
      </c>
      <c r="O34" s="17" t="s">
        <v>143</v>
      </c>
      <c r="P34" s="21">
        <v>101.45</v>
      </c>
      <c r="Q34" s="18">
        <f t="shared" si="7"/>
        <v>11159.5</v>
      </c>
      <c r="R34" s="22">
        <f t="shared" si="6"/>
        <v>6423.1</v>
      </c>
    </row>
    <row r="35" spans="1:18" ht="77.25" x14ac:dyDescent="0.25">
      <c r="A35" s="10" t="s">
        <v>12</v>
      </c>
      <c r="B35" s="10" t="s">
        <v>76</v>
      </c>
      <c r="C35" s="28" t="s">
        <v>77</v>
      </c>
      <c r="D35" s="23">
        <v>0</v>
      </c>
      <c r="E35" s="12" t="s">
        <v>23</v>
      </c>
      <c r="F35" s="13">
        <f t="shared" si="1"/>
        <v>0</v>
      </c>
      <c r="G35" s="14">
        <f t="shared" si="2"/>
        <v>450.20000000000005</v>
      </c>
      <c r="H35" s="15">
        <v>90.04</v>
      </c>
      <c r="I35" s="16">
        <v>5</v>
      </c>
      <c r="J35" s="17" t="str">
        <f t="shared" si="3"/>
        <v>viena cilvēkstunda</v>
      </c>
      <c r="K35" s="18">
        <f t="shared" si="4"/>
        <v>450.20000000000005</v>
      </c>
      <c r="L35" s="24"/>
      <c r="M35" s="60" t="s">
        <v>133</v>
      </c>
      <c r="N35" s="18"/>
      <c r="O35" s="18"/>
      <c r="P35" s="21"/>
      <c r="Q35" s="18">
        <f t="shared" si="7"/>
        <v>0</v>
      </c>
      <c r="R35" s="22">
        <f t="shared" si="6"/>
        <v>-450.20000000000005</v>
      </c>
    </row>
    <row r="36" spans="1:18" ht="51" x14ac:dyDescent="0.25">
      <c r="A36" s="10" t="s">
        <v>12</v>
      </c>
      <c r="B36" s="10" t="s">
        <v>78</v>
      </c>
      <c r="C36" s="10" t="s">
        <v>79</v>
      </c>
      <c r="D36" s="23">
        <v>11</v>
      </c>
      <c r="E36" s="12" t="s">
        <v>65</v>
      </c>
      <c r="F36" s="13">
        <f t="shared" si="1"/>
        <v>533.28</v>
      </c>
      <c r="G36" s="14">
        <f t="shared" si="2"/>
        <v>727.19999999999993</v>
      </c>
      <c r="H36" s="15">
        <v>48.48</v>
      </c>
      <c r="I36" s="16">
        <v>15</v>
      </c>
      <c r="J36" s="17" t="str">
        <f t="shared" si="3"/>
        <v>mēnesī</v>
      </c>
      <c r="K36" s="18">
        <f t="shared" si="4"/>
        <v>727.19999999999993</v>
      </c>
      <c r="L36" s="24"/>
      <c r="M36" s="60" t="s">
        <v>133</v>
      </c>
      <c r="N36" s="18"/>
      <c r="O36" s="17"/>
      <c r="P36" s="21"/>
      <c r="Q36" s="18"/>
      <c r="R36" s="22">
        <f t="shared" si="6"/>
        <v>-727.19999999999993</v>
      </c>
    </row>
    <row r="37" spans="1:18" ht="51" x14ac:dyDescent="0.2">
      <c r="A37" s="10" t="s">
        <v>12</v>
      </c>
      <c r="B37" s="10" t="s">
        <v>81</v>
      </c>
      <c r="C37" s="10" t="s">
        <v>82</v>
      </c>
      <c r="D37" s="11">
        <v>0</v>
      </c>
      <c r="E37" s="12" t="s">
        <v>65</v>
      </c>
      <c r="F37" s="13">
        <f t="shared" si="1"/>
        <v>0</v>
      </c>
      <c r="G37" s="14">
        <f t="shared" si="2"/>
        <v>459</v>
      </c>
      <c r="H37" s="15">
        <v>91.8</v>
      </c>
      <c r="I37" s="16">
        <v>5</v>
      </c>
      <c r="J37" s="17" t="str">
        <f t="shared" si="3"/>
        <v>mēnesī</v>
      </c>
      <c r="K37" s="18">
        <f t="shared" si="4"/>
        <v>459</v>
      </c>
      <c r="L37" s="24" t="s">
        <v>80</v>
      </c>
      <c r="M37" s="20" t="s">
        <v>141</v>
      </c>
      <c r="N37" s="18">
        <v>13</v>
      </c>
      <c r="O37" s="17" t="s">
        <v>143</v>
      </c>
      <c r="P37" s="21">
        <v>119.21</v>
      </c>
      <c r="Q37" s="18">
        <f t="shared" ref="Q37" si="9">SUM(N37*P37)</f>
        <v>1549.73</v>
      </c>
      <c r="R37" s="22">
        <f t="shared" si="6"/>
        <v>1090.73</v>
      </c>
    </row>
    <row r="38" spans="1:18" ht="51" x14ac:dyDescent="0.25">
      <c r="A38" s="10" t="s">
        <v>12</v>
      </c>
      <c r="B38" s="10" t="s">
        <v>84</v>
      </c>
      <c r="C38" s="10" t="s">
        <v>85</v>
      </c>
      <c r="D38" s="23">
        <v>11</v>
      </c>
      <c r="E38" s="12" t="s">
        <v>65</v>
      </c>
      <c r="F38" s="13">
        <f t="shared" si="1"/>
        <v>844.46999999999991</v>
      </c>
      <c r="G38" s="14">
        <f t="shared" si="2"/>
        <v>383.84999999999997</v>
      </c>
      <c r="H38" s="15">
        <v>76.77</v>
      </c>
      <c r="I38" s="16">
        <v>5</v>
      </c>
      <c r="J38" s="17" t="str">
        <f t="shared" si="3"/>
        <v>mēnesī</v>
      </c>
      <c r="K38" s="18">
        <f t="shared" si="4"/>
        <v>383.84999999999997</v>
      </c>
      <c r="L38" s="24"/>
      <c r="M38" s="60" t="s">
        <v>133</v>
      </c>
      <c r="N38" s="18"/>
      <c r="O38" s="17"/>
      <c r="P38" s="21"/>
      <c r="Q38" s="18"/>
      <c r="R38" s="22">
        <f t="shared" si="6"/>
        <v>-383.84999999999997</v>
      </c>
    </row>
    <row r="39" spans="1:18" ht="51" x14ac:dyDescent="0.2">
      <c r="A39" s="10" t="s">
        <v>12</v>
      </c>
      <c r="B39" s="10" t="s">
        <v>86</v>
      </c>
      <c r="C39" s="10" t="s">
        <v>87</v>
      </c>
      <c r="D39" s="23">
        <v>0</v>
      </c>
      <c r="E39" s="12" t="s">
        <v>65</v>
      </c>
      <c r="F39" s="13">
        <f t="shared" si="1"/>
        <v>0</v>
      </c>
      <c r="G39" s="14">
        <f t="shared" si="2"/>
        <v>843.45</v>
      </c>
      <c r="H39" s="15">
        <v>168.69</v>
      </c>
      <c r="I39" s="16">
        <v>5</v>
      </c>
      <c r="J39" s="17" t="str">
        <f t="shared" si="3"/>
        <v>mēnesī</v>
      </c>
      <c r="K39" s="18">
        <f t="shared" si="4"/>
        <v>843.45</v>
      </c>
      <c r="L39" s="24" t="s">
        <v>83</v>
      </c>
      <c r="M39" s="20" t="s">
        <v>132</v>
      </c>
      <c r="N39" s="18">
        <v>11</v>
      </c>
      <c r="O39" s="17" t="s">
        <v>143</v>
      </c>
      <c r="P39" s="21">
        <v>218.78</v>
      </c>
      <c r="Q39" s="18">
        <f t="shared" si="7"/>
        <v>2406.58</v>
      </c>
      <c r="R39" s="22">
        <f t="shared" si="6"/>
        <v>1563.1299999999999</v>
      </c>
    </row>
    <row r="40" spans="1:18" ht="51" x14ac:dyDescent="0.25">
      <c r="A40" s="10" t="s">
        <v>12</v>
      </c>
      <c r="B40" s="10" t="s">
        <v>88</v>
      </c>
      <c r="C40" s="10" t="s">
        <v>89</v>
      </c>
      <c r="D40" s="23">
        <v>0</v>
      </c>
      <c r="E40" s="12" t="s">
        <v>65</v>
      </c>
      <c r="F40" s="13">
        <f t="shared" si="1"/>
        <v>0</v>
      </c>
      <c r="G40" s="14">
        <f t="shared" si="2"/>
        <v>535.25</v>
      </c>
      <c r="H40" s="15">
        <v>107.05</v>
      </c>
      <c r="I40" s="16">
        <v>5</v>
      </c>
      <c r="J40" s="17" t="str">
        <f t="shared" si="3"/>
        <v>mēnesī</v>
      </c>
      <c r="K40" s="18">
        <f t="shared" si="4"/>
        <v>535.25</v>
      </c>
      <c r="L40" s="24"/>
      <c r="M40" s="60" t="s">
        <v>133</v>
      </c>
      <c r="N40" s="18"/>
      <c r="O40" s="18"/>
      <c r="P40" s="21"/>
      <c r="Q40" s="18">
        <f t="shared" si="7"/>
        <v>0</v>
      </c>
      <c r="R40" s="22">
        <f t="shared" si="6"/>
        <v>-535.25</v>
      </c>
    </row>
    <row r="41" spans="1:18" ht="51" x14ac:dyDescent="0.25">
      <c r="A41" s="10" t="s">
        <v>12</v>
      </c>
      <c r="B41" s="10" t="s">
        <v>90</v>
      </c>
      <c r="C41" s="10" t="s">
        <v>91</v>
      </c>
      <c r="D41" s="23">
        <v>12</v>
      </c>
      <c r="E41" s="12" t="s">
        <v>65</v>
      </c>
      <c r="F41" s="13">
        <f t="shared" si="1"/>
        <v>2358.2400000000002</v>
      </c>
      <c r="G41" s="14">
        <f t="shared" si="2"/>
        <v>982.6</v>
      </c>
      <c r="H41" s="15">
        <v>196.52</v>
      </c>
      <c r="I41" s="16">
        <v>5</v>
      </c>
      <c r="J41" s="17" t="str">
        <f t="shared" si="3"/>
        <v>mēnesī</v>
      </c>
      <c r="K41" s="18">
        <f t="shared" si="4"/>
        <v>982.6</v>
      </c>
      <c r="L41" s="24"/>
      <c r="M41" s="60" t="s">
        <v>133</v>
      </c>
      <c r="N41" s="18"/>
      <c r="O41" s="18"/>
      <c r="P41" s="21"/>
      <c r="Q41" s="18">
        <f t="shared" si="7"/>
        <v>0</v>
      </c>
      <c r="R41" s="22">
        <f t="shared" si="6"/>
        <v>-982.6</v>
      </c>
    </row>
    <row r="42" spans="1:18" ht="51" x14ac:dyDescent="0.2">
      <c r="A42" s="10" t="s">
        <v>12</v>
      </c>
      <c r="B42" s="10">
        <v>8</v>
      </c>
      <c r="C42" s="30" t="s">
        <v>92</v>
      </c>
      <c r="D42" s="23">
        <v>0</v>
      </c>
      <c r="E42" s="12" t="s">
        <v>93</v>
      </c>
      <c r="F42" s="13">
        <f t="shared" si="1"/>
        <v>0</v>
      </c>
      <c r="G42" s="14">
        <f t="shared" si="2"/>
        <v>1268.4000000000001</v>
      </c>
      <c r="H42" s="15">
        <v>253.68</v>
      </c>
      <c r="I42" s="16">
        <v>5</v>
      </c>
      <c r="J42" s="17" t="str">
        <f t="shared" si="3"/>
        <v>viens modulis</v>
      </c>
      <c r="K42" s="18">
        <f t="shared" si="4"/>
        <v>1268.4000000000001</v>
      </c>
      <c r="L42" s="24" t="s">
        <v>94</v>
      </c>
      <c r="M42" s="20" t="s">
        <v>95</v>
      </c>
      <c r="N42" s="18">
        <v>1</v>
      </c>
      <c r="O42" s="18" t="s">
        <v>93</v>
      </c>
      <c r="P42" s="21">
        <v>280.70999999999998</v>
      </c>
      <c r="Q42" s="18">
        <f t="shared" si="7"/>
        <v>280.70999999999998</v>
      </c>
      <c r="R42" s="22">
        <f t="shared" si="6"/>
        <v>-987.69</v>
      </c>
    </row>
    <row r="43" spans="1:18" ht="62.25" customHeight="1" x14ac:dyDescent="0.2">
      <c r="A43" s="10" t="s">
        <v>12</v>
      </c>
      <c r="B43" s="10"/>
      <c r="C43" s="30"/>
      <c r="D43" s="23"/>
      <c r="E43" s="12"/>
      <c r="F43" s="13"/>
      <c r="G43" s="14"/>
      <c r="H43" s="15"/>
      <c r="I43" s="16"/>
      <c r="J43" s="17"/>
      <c r="K43" s="18"/>
      <c r="L43" s="24" t="s">
        <v>96</v>
      </c>
      <c r="M43" s="31" t="s">
        <v>134</v>
      </c>
      <c r="N43" s="18">
        <v>40</v>
      </c>
      <c r="O43" s="17" t="s">
        <v>33</v>
      </c>
      <c r="P43" s="21">
        <v>28.32</v>
      </c>
      <c r="Q43" s="18">
        <f t="shared" si="7"/>
        <v>1132.8</v>
      </c>
      <c r="R43" s="22">
        <f t="shared" si="6"/>
        <v>1132.8</v>
      </c>
    </row>
    <row r="44" spans="1:18" ht="89.25" x14ac:dyDescent="0.25">
      <c r="A44" s="10" t="s">
        <v>12</v>
      </c>
      <c r="B44" s="10" t="s">
        <v>97</v>
      </c>
      <c r="C44" s="10" t="s">
        <v>98</v>
      </c>
      <c r="D44" s="23">
        <v>0</v>
      </c>
      <c r="E44" s="12" t="s">
        <v>99</v>
      </c>
      <c r="F44" s="13">
        <f t="shared" si="1"/>
        <v>0</v>
      </c>
      <c r="G44" s="14">
        <f t="shared" si="2"/>
        <v>66.399999999999991</v>
      </c>
      <c r="H44" s="15">
        <v>6.64</v>
      </c>
      <c r="I44" s="16">
        <v>10</v>
      </c>
      <c r="J44" s="17" t="str">
        <f t="shared" si="3"/>
        <v>viena lappuse</v>
      </c>
      <c r="K44" s="18">
        <f t="shared" si="4"/>
        <v>66.399999999999991</v>
      </c>
      <c r="L44" s="24"/>
      <c r="M44" s="60" t="s">
        <v>133</v>
      </c>
      <c r="N44" s="52"/>
      <c r="O44" s="18"/>
      <c r="P44" s="21"/>
      <c r="Q44" s="18">
        <f t="shared" si="7"/>
        <v>0</v>
      </c>
      <c r="R44" s="22">
        <f t="shared" si="6"/>
        <v>-66.399999999999991</v>
      </c>
    </row>
    <row r="45" spans="1:18" ht="63.75" x14ac:dyDescent="0.25">
      <c r="A45" s="10" t="s">
        <v>12</v>
      </c>
      <c r="B45" s="10" t="s">
        <v>100</v>
      </c>
      <c r="C45" s="10" t="s">
        <v>101</v>
      </c>
      <c r="D45" s="23">
        <v>187</v>
      </c>
      <c r="E45" s="12" t="s">
        <v>99</v>
      </c>
      <c r="F45" s="13">
        <f t="shared" si="1"/>
        <v>2670.3599999999997</v>
      </c>
      <c r="G45" s="14">
        <f t="shared" si="2"/>
        <v>71.399999999999991</v>
      </c>
      <c r="H45" s="15">
        <v>14.28</v>
      </c>
      <c r="I45" s="16">
        <v>5</v>
      </c>
      <c r="J45" s="17" t="str">
        <f t="shared" si="3"/>
        <v>viena lappuse</v>
      </c>
      <c r="K45" s="18">
        <f t="shared" si="4"/>
        <v>71.399999999999991</v>
      </c>
      <c r="L45" s="24"/>
      <c r="M45" s="60" t="s">
        <v>133</v>
      </c>
      <c r="N45" s="53"/>
      <c r="O45" s="18"/>
      <c r="P45" s="21"/>
      <c r="Q45" s="18">
        <f t="shared" si="7"/>
        <v>0</v>
      </c>
      <c r="R45" s="22">
        <f t="shared" si="6"/>
        <v>-71.399999999999991</v>
      </c>
    </row>
    <row r="46" spans="1:18" ht="89.25" x14ac:dyDescent="0.25">
      <c r="A46" s="10" t="s">
        <v>12</v>
      </c>
      <c r="B46" s="10" t="s">
        <v>102</v>
      </c>
      <c r="C46" s="10" t="s">
        <v>103</v>
      </c>
      <c r="D46" s="23">
        <v>0</v>
      </c>
      <c r="E46" s="12" t="s">
        <v>99</v>
      </c>
      <c r="F46" s="13">
        <f t="shared" si="1"/>
        <v>0</v>
      </c>
      <c r="G46" s="14">
        <f t="shared" si="2"/>
        <v>71.399999999999991</v>
      </c>
      <c r="H46" s="15">
        <v>14.28</v>
      </c>
      <c r="I46" s="16">
        <v>5</v>
      </c>
      <c r="J46" s="17" t="str">
        <f t="shared" si="3"/>
        <v>viena lappuse</v>
      </c>
      <c r="K46" s="18">
        <f t="shared" si="4"/>
        <v>71.399999999999991</v>
      </c>
      <c r="L46" s="24"/>
      <c r="M46" s="60" t="s">
        <v>133</v>
      </c>
      <c r="N46" s="52"/>
      <c r="O46" s="18"/>
      <c r="P46" s="21"/>
      <c r="Q46" s="18">
        <f t="shared" si="7"/>
        <v>0</v>
      </c>
      <c r="R46" s="22">
        <f t="shared" si="6"/>
        <v>-71.399999999999991</v>
      </c>
    </row>
    <row r="47" spans="1:18" ht="63.75" x14ac:dyDescent="0.25">
      <c r="A47" s="10" t="s">
        <v>12</v>
      </c>
      <c r="B47" s="10" t="s">
        <v>104</v>
      </c>
      <c r="C47" s="10" t="s">
        <v>105</v>
      </c>
      <c r="D47" s="23">
        <v>0</v>
      </c>
      <c r="E47" s="12" t="s">
        <v>99</v>
      </c>
      <c r="F47" s="13">
        <f t="shared" si="1"/>
        <v>0</v>
      </c>
      <c r="G47" s="14">
        <f t="shared" si="2"/>
        <v>142.79999999999998</v>
      </c>
      <c r="H47" s="15">
        <v>28.56</v>
      </c>
      <c r="I47" s="16">
        <v>5</v>
      </c>
      <c r="J47" s="17" t="str">
        <f t="shared" si="3"/>
        <v>viena lappuse</v>
      </c>
      <c r="K47" s="18">
        <f t="shared" si="4"/>
        <v>142.79999999999998</v>
      </c>
      <c r="L47" s="24"/>
      <c r="M47" s="60" t="s">
        <v>133</v>
      </c>
      <c r="N47" s="53"/>
      <c r="O47" s="18"/>
      <c r="P47" s="21"/>
      <c r="Q47" s="18">
        <f t="shared" si="7"/>
        <v>0</v>
      </c>
      <c r="R47" s="22">
        <f t="shared" si="6"/>
        <v>-142.79999999999998</v>
      </c>
    </row>
    <row r="48" spans="1:18" ht="51" x14ac:dyDescent="0.25">
      <c r="A48" s="10" t="s">
        <v>12</v>
      </c>
      <c r="B48" s="10" t="s">
        <v>106</v>
      </c>
      <c r="C48" s="10" t="s">
        <v>107</v>
      </c>
      <c r="D48" s="23">
        <v>0</v>
      </c>
      <c r="E48" s="12" t="s">
        <v>33</v>
      </c>
      <c r="F48" s="13">
        <f t="shared" si="1"/>
        <v>0</v>
      </c>
      <c r="G48" s="14">
        <f t="shared" si="2"/>
        <v>30.5</v>
      </c>
      <c r="H48" s="15">
        <v>6.1</v>
      </c>
      <c r="I48" s="16">
        <v>5</v>
      </c>
      <c r="J48" s="17" t="str">
        <f t="shared" si="3"/>
        <v>viens lietotājs</v>
      </c>
      <c r="K48" s="18">
        <f t="shared" si="4"/>
        <v>30.5</v>
      </c>
      <c r="L48" s="24"/>
      <c r="M48" s="60" t="s">
        <v>133</v>
      </c>
      <c r="N48" s="54"/>
      <c r="O48" s="18"/>
      <c r="P48" s="21"/>
      <c r="Q48" s="18">
        <f t="shared" si="7"/>
        <v>0</v>
      </c>
      <c r="R48" s="22">
        <f t="shared" si="6"/>
        <v>-30.5</v>
      </c>
    </row>
    <row r="49" spans="1:18" ht="51" x14ac:dyDescent="0.25">
      <c r="A49" s="10" t="s">
        <v>12</v>
      </c>
      <c r="B49" s="32" t="s">
        <v>108</v>
      </c>
      <c r="C49" s="32" t="s">
        <v>109</v>
      </c>
      <c r="D49" s="23">
        <v>0</v>
      </c>
      <c r="E49" s="12" t="s">
        <v>33</v>
      </c>
      <c r="F49" s="13">
        <f t="shared" si="1"/>
        <v>0</v>
      </c>
      <c r="G49" s="14">
        <f t="shared" si="2"/>
        <v>60.9</v>
      </c>
      <c r="H49" s="15">
        <v>12.18</v>
      </c>
      <c r="I49" s="16">
        <v>5</v>
      </c>
      <c r="J49" s="17" t="str">
        <f t="shared" si="3"/>
        <v>viens lietotājs</v>
      </c>
      <c r="K49" s="18">
        <f t="shared" si="4"/>
        <v>60.9</v>
      </c>
      <c r="L49" s="24"/>
      <c r="M49" s="60" t="s">
        <v>133</v>
      </c>
      <c r="N49" s="53"/>
      <c r="O49" s="18"/>
      <c r="P49" s="21"/>
      <c r="Q49" s="18">
        <f t="shared" si="7"/>
        <v>0</v>
      </c>
      <c r="R49" s="22">
        <f t="shared" si="6"/>
        <v>-60.9</v>
      </c>
    </row>
    <row r="50" spans="1:18" ht="89.25" x14ac:dyDescent="0.2">
      <c r="A50" s="10" t="s">
        <v>12</v>
      </c>
      <c r="B50" s="10" t="s">
        <v>110</v>
      </c>
      <c r="C50" s="10" t="s">
        <v>111</v>
      </c>
      <c r="D50" s="23">
        <v>208</v>
      </c>
      <c r="E50" s="12" t="s">
        <v>14</v>
      </c>
      <c r="F50" s="13">
        <f t="shared" si="1"/>
        <v>1861.6</v>
      </c>
      <c r="G50" s="14">
        <f t="shared" si="2"/>
        <v>1342.5</v>
      </c>
      <c r="H50" s="15">
        <v>8.9499999999999993</v>
      </c>
      <c r="I50" s="16">
        <v>150</v>
      </c>
      <c r="J50" s="17" t="str">
        <f t="shared" si="3"/>
        <v>viena izziņa</v>
      </c>
      <c r="K50" s="18">
        <f t="shared" si="4"/>
        <v>1342.5</v>
      </c>
      <c r="L50" s="24" t="s">
        <v>110</v>
      </c>
      <c r="M50" s="20" t="s">
        <v>155</v>
      </c>
      <c r="N50" s="18">
        <v>160</v>
      </c>
      <c r="O50" s="17" t="str">
        <f>J50</f>
        <v>viena izziņa</v>
      </c>
      <c r="P50" s="21">
        <v>10.35</v>
      </c>
      <c r="Q50" s="18">
        <f t="shared" si="7"/>
        <v>1656</v>
      </c>
      <c r="R50" s="22">
        <f t="shared" si="6"/>
        <v>313.5</v>
      </c>
    </row>
    <row r="51" spans="1:18" ht="89.25" x14ac:dyDescent="0.2">
      <c r="A51" s="10" t="s">
        <v>12</v>
      </c>
      <c r="B51" s="10" t="s">
        <v>112</v>
      </c>
      <c r="C51" s="10" t="s">
        <v>113</v>
      </c>
      <c r="D51" s="23">
        <v>97</v>
      </c>
      <c r="E51" s="12" t="s">
        <v>14</v>
      </c>
      <c r="F51" s="13">
        <f t="shared" si="1"/>
        <v>3469.6900000000005</v>
      </c>
      <c r="G51" s="14">
        <f t="shared" si="2"/>
        <v>1430.8000000000002</v>
      </c>
      <c r="H51" s="15">
        <v>35.770000000000003</v>
      </c>
      <c r="I51" s="16">
        <v>40</v>
      </c>
      <c r="J51" s="17" t="str">
        <f t="shared" si="3"/>
        <v>viena izziņa</v>
      </c>
      <c r="K51" s="18">
        <f t="shared" si="4"/>
        <v>1430.8000000000002</v>
      </c>
      <c r="L51" s="24" t="s">
        <v>112</v>
      </c>
      <c r="M51" s="20" t="s">
        <v>156</v>
      </c>
      <c r="N51" s="18">
        <v>80</v>
      </c>
      <c r="O51" s="17" t="str">
        <f>J51</f>
        <v>viena izziņa</v>
      </c>
      <c r="P51" s="21">
        <v>48.16</v>
      </c>
      <c r="Q51" s="18">
        <f t="shared" si="7"/>
        <v>3852.7999999999997</v>
      </c>
      <c r="R51" s="22">
        <f t="shared" si="6"/>
        <v>2421.9999999999995</v>
      </c>
    </row>
    <row r="52" spans="1:18" ht="89.25" x14ac:dyDescent="0.2">
      <c r="A52" s="10" t="s">
        <v>12</v>
      </c>
      <c r="B52" s="10" t="s">
        <v>114</v>
      </c>
      <c r="C52" s="10" t="s">
        <v>115</v>
      </c>
      <c r="D52" s="23">
        <v>13</v>
      </c>
      <c r="E52" s="12" t="s">
        <v>14</v>
      </c>
      <c r="F52" s="13">
        <f t="shared" si="1"/>
        <v>930.40999999999985</v>
      </c>
      <c r="G52" s="14">
        <f t="shared" si="2"/>
        <v>357.84999999999997</v>
      </c>
      <c r="H52" s="15">
        <v>71.569999999999993</v>
      </c>
      <c r="I52" s="16">
        <v>5</v>
      </c>
      <c r="J52" s="17" t="str">
        <f t="shared" si="3"/>
        <v>viena izziņa</v>
      </c>
      <c r="K52" s="18">
        <f t="shared" si="4"/>
        <v>357.84999999999997</v>
      </c>
      <c r="L52" s="24" t="s">
        <v>114</v>
      </c>
      <c r="M52" s="20" t="s">
        <v>157</v>
      </c>
      <c r="N52" s="18">
        <v>11</v>
      </c>
      <c r="O52" s="17" t="str">
        <f>J52</f>
        <v>viena izziņa</v>
      </c>
      <c r="P52" s="21">
        <v>105.03</v>
      </c>
      <c r="Q52" s="18">
        <f t="shared" si="7"/>
        <v>1155.33</v>
      </c>
      <c r="R52" s="22">
        <f t="shared" si="6"/>
        <v>797.48</v>
      </c>
    </row>
    <row r="53" spans="1:18" ht="76.5" x14ac:dyDescent="0.2">
      <c r="A53" s="10" t="s">
        <v>12</v>
      </c>
      <c r="B53" s="33">
        <v>12</v>
      </c>
      <c r="C53" s="10" t="s">
        <v>117</v>
      </c>
      <c r="D53" s="34">
        <v>1961.49</v>
      </c>
      <c r="E53" s="12" t="s">
        <v>27</v>
      </c>
      <c r="F53" s="13">
        <f>SUM(D53*H53)</f>
        <v>9866.2947000000004</v>
      </c>
      <c r="G53" s="14">
        <f t="shared" si="2"/>
        <v>1559.3000000000002</v>
      </c>
      <c r="H53" s="15">
        <v>5.03</v>
      </c>
      <c r="I53" s="35">
        <v>310</v>
      </c>
      <c r="J53" s="17" t="str">
        <f t="shared" si="3"/>
        <v>viens sūtījums</v>
      </c>
      <c r="K53" s="18">
        <f t="shared" si="4"/>
        <v>1559.3000000000002</v>
      </c>
      <c r="L53" s="24" t="s">
        <v>116</v>
      </c>
      <c r="M53" s="20" t="s">
        <v>154</v>
      </c>
      <c r="N53" s="18">
        <v>1950</v>
      </c>
      <c r="O53" s="17" t="str">
        <f>J53</f>
        <v>viens sūtījums</v>
      </c>
      <c r="P53" s="21">
        <v>7.04</v>
      </c>
      <c r="Q53" s="18">
        <f t="shared" si="7"/>
        <v>13728</v>
      </c>
      <c r="R53" s="22">
        <f t="shared" si="6"/>
        <v>12168.7</v>
      </c>
    </row>
    <row r="54" spans="1:18" ht="50.25" customHeight="1" x14ac:dyDescent="0.2">
      <c r="A54" s="10" t="s">
        <v>12</v>
      </c>
      <c r="B54" s="33"/>
      <c r="C54" s="10"/>
      <c r="D54" s="34"/>
      <c r="E54" s="12"/>
      <c r="F54" s="13"/>
      <c r="G54" s="14"/>
      <c r="H54" s="15"/>
      <c r="I54" s="35"/>
      <c r="J54" s="17"/>
      <c r="K54" s="18"/>
      <c r="L54" s="24" t="s">
        <v>118</v>
      </c>
      <c r="M54" s="20" t="s">
        <v>153</v>
      </c>
      <c r="N54" s="18">
        <v>1000</v>
      </c>
      <c r="O54" s="20" t="s">
        <v>139</v>
      </c>
      <c r="P54" s="21">
        <v>9.5399999999999991</v>
      </c>
      <c r="Q54" s="18">
        <f t="shared" si="7"/>
        <v>9540</v>
      </c>
      <c r="R54" s="22">
        <f t="shared" si="6"/>
        <v>9540</v>
      </c>
    </row>
    <row r="55" spans="1:18" ht="51" x14ac:dyDescent="0.2">
      <c r="A55" s="10" t="s">
        <v>12</v>
      </c>
      <c r="B55" s="33">
        <v>13</v>
      </c>
      <c r="C55" s="36" t="s">
        <v>120</v>
      </c>
      <c r="D55" s="19">
        <v>1394.9</v>
      </c>
      <c r="E55" s="12" t="s">
        <v>99</v>
      </c>
      <c r="F55" s="13">
        <f t="shared" si="1"/>
        <v>613.75600000000009</v>
      </c>
      <c r="G55" s="14">
        <f t="shared" si="2"/>
        <v>440</v>
      </c>
      <c r="H55" s="15">
        <v>0.44</v>
      </c>
      <c r="I55" s="35">
        <v>1000</v>
      </c>
      <c r="J55" s="17" t="str">
        <f t="shared" si="3"/>
        <v>viena lappuse</v>
      </c>
      <c r="K55" s="18">
        <f t="shared" si="4"/>
        <v>440</v>
      </c>
      <c r="L55" s="24" t="s">
        <v>119</v>
      </c>
      <c r="M55" s="18" t="s">
        <v>160</v>
      </c>
      <c r="N55" s="18">
        <v>1300</v>
      </c>
      <c r="O55" s="20" t="s">
        <v>140</v>
      </c>
      <c r="P55" s="21">
        <v>0.54</v>
      </c>
      <c r="Q55" s="18">
        <f t="shared" si="7"/>
        <v>702</v>
      </c>
      <c r="R55" s="22">
        <f t="shared" si="6"/>
        <v>262</v>
      </c>
    </row>
    <row r="56" spans="1:18" ht="51" x14ac:dyDescent="0.2">
      <c r="A56" s="10" t="s">
        <v>12</v>
      </c>
      <c r="B56" s="10">
        <v>14</v>
      </c>
      <c r="C56" s="10" t="s">
        <v>122</v>
      </c>
      <c r="D56" s="19">
        <v>385</v>
      </c>
      <c r="E56" s="12" t="s">
        <v>123</v>
      </c>
      <c r="F56" s="13">
        <f t="shared" si="1"/>
        <v>1978.8999999999999</v>
      </c>
      <c r="G56" s="14">
        <f t="shared" si="2"/>
        <v>2570</v>
      </c>
      <c r="H56" s="15">
        <v>5.14</v>
      </c>
      <c r="I56" s="35">
        <v>500</v>
      </c>
      <c r="J56" s="17" t="str">
        <f t="shared" si="3"/>
        <v>viens eksemplārs</v>
      </c>
      <c r="K56" s="18">
        <f>H56*I56</f>
        <v>2570</v>
      </c>
      <c r="L56" s="24" t="s">
        <v>121</v>
      </c>
      <c r="M56" s="20" t="s">
        <v>150</v>
      </c>
      <c r="N56" s="18">
        <v>250</v>
      </c>
      <c r="O56" s="17" t="str">
        <f>J56</f>
        <v>viens eksemplārs</v>
      </c>
      <c r="P56" s="21">
        <v>5.37</v>
      </c>
      <c r="Q56" s="18">
        <f t="shared" si="7"/>
        <v>1342.5</v>
      </c>
      <c r="R56" s="22">
        <f t="shared" si="6"/>
        <v>-1227.5</v>
      </c>
    </row>
    <row r="57" spans="1:18" ht="69" customHeight="1" x14ac:dyDescent="0.2">
      <c r="A57" s="10" t="s">
        <v>12</v>
      </c>
      <c r="B57" s="10">
        <v>15</v>
      </c>
      <c r="C57" s="10" t="s">
        <v>124</v>
      </c>
      <c r="D57" s="19">
        <v>13.185</v>
      </c>
      <c r="E57" s="12" t="s">
        <v>99</v>
      </c>
      <c r="F57" s="13">
        <f t="shared" si="1"/>
        <v>59.728050000000003</v>
      </c>
      <c r="G57" s="14">
        <f t="shared" si="2"/>
        <v>453</v>
      </c>
      <c r="H57" s="15">
        <v>4.53</v>
      </c>
      <c r="I57" s="35">
        <v>100</v>
      </c>
      <c r="J57" s="17" t="str">
        <f t="shared" si="3"/>
        <v>viena lappuse</v>
      </c>
      <c r="K57" s="18">
        <f>H57*I57</f>
        <v>453</v>
      </c>
      <c r="L57" s="24" t="s">
        <v>144</v>
      </c>
      <c r="M57" s="20" t="s">
        <v>162</v>
      </c>
      <c r="N57" s="18">
        <v>20</v>
      </c>
      <c r="O57" s="17" t="str">
        <f>J57</f>
        <v>viena lappuse</v>
      </c>
      <c r="P57" s="21">
        <v>6.15</v>
      </c>
      <c r="Q57" s="18">
        <f t="shared" si="7"/>
        <v>123</v>
      </c>
      <c r="R57" s="22">
        <f t="shared" si="6"/>
        <v>-330</v>
      </c>
    </row>
    <row r="58" spans="1:18" ht="58.5" customHeight="1" x14ac:dyDescent="0.2">
      <c r="A58" s="10" t="s">
        <v>12</v>
      </c>
      <c r="B58" s="10"/>
      <c r="C58" s="10"/>
      <c r="D58" s="19"/>
      <c r="E58" s="12"/>
      <c r="F58" s="13"/>
      <c r="G58" s="14"/>
      <c r="H58" s="15"/>
      <c r="I58" s="35"/>
      <c r="J58" s="17"/>
      <c r="K58" s="18"/>
      <c r="L58" s="24" t="s">
        <v>145</v>
      </c>
      <c r="M58" s="20" t="s">
        <v>161</v>
      </c>
      <c r="N58" s="18">
        <v>50</v>
      </c>
      <c r="O58" s="17" t="s">
        <v>99</v>
      </c>
      <c r="P58" s="21">
        <v>5.0599999999999996</v>
      </c>
      <c r="Q58" s="18">
        <f t="shared" si="7"/>
        <v>252.99999999999997</v>
      </c>
      <c r="R58" s="22">
        <f t="shared" si="6"/>
        <v>252.99999999999997</v>
      </c>
    </row>
    <row r="59" spans="1:18" ht="51" x14ac:dyDescent="0.2">
      <c r="A59" s="10" t="s">
        <v>12</v>
      </c>
      <c r="B59" s="10"/>
      <c r="C59" s="10" t="s">
        <v>125</v>
      </c>
      <c r="D59" s="19">
        <v>7671</v>
      </c>
      <c r="E59" s="12" t="s">
        <v>123</v>
      </c>
      <c r="F59" s="13">
        <v>7671</v>
      </c>
      <c r="G59" s="14">
        <f t="shared" si="2"/>
        <v>5500</v>
      </c>
      <c r="H59" s="37">
        <v>1</v>
      </c>
      <c r="I59" s="35">
        <v>5500</v>
      </c>
      <c r="J59" s="17" t="str">
        <f t="shared" si="3"/>
        <v>viens eksemplārs</v>
      </c>
      <c r="K59" s="18">
        <f t="shared" si="4"/>
        <v>5500</v>
      </c>
      <c r="L59" s="24"/>
      <c r="M59" s="10" t="s">
        <v>125</v>
      </c>
      <c r="N59" s="55">
        <v>7000</v>
      </c>
      <c r="O59" s="63" t="s">
        <v>123</v>
      </c>
      <c r="P59" s="21">
        <v>1.65</v>
      </c>
      <c r="Q59" s="18">
        <f t="shared" si="7"/>
        <v>11550</v>
      </c>
      <c r="R59" s="22">
        <f t="shared" si="6"/>
        <v>6050</v>
      </c>
    </row>
    <row r="60" spans="1:18" ht="51.75" customHeight="1" x14ac:dyDescent="0.2">
      <c r="A60" s="38" t="s">
        <v>126</v>
      </c>
      <c r="B60" s="39"/>
      <c r="C60" s="39" t="s">
        <v>127</v>
      </c>
      <c r="D60" s="40"/>
      <c r="E60" s="41" t="s">
        <v>127</v>
      </c>
      <c r="F60" s="42">
        <f>SUM(F11:F59)</f>
        <v>262165.03112999996</v>
      </c>
      <c r="G60" s="43">
        <f>SUM(G11:G59)</f>
        <v>286675.00000000006</v>
      </c>
      <c r="H60" s="44"/>
      <c r="I60" s="44"/>
      <c r="J60" s="44"/>
      <c r="K60" s="45">
        <f>SUM(K11:K59)</f>
        <v>286675.00000000006</v>
      </c>
      <c r="L60" s="45"/>
      <c r="M60" s="45"/>
      <c r="N60" s="45"/>
      <c r="O60" s="45"/>
      <c r="P60" s="43"/>
      <c r="Q60" s="43">
        <f>SUM(Q11:Q59)</f>
        <v>310595.77</v>
      </c>
      <c r="R60" s="43">
        <f>SUM(R11:R59)</f>
        <v>23920.770000000004</v>
      </c>
    </row>
    <row r="61" spans="1:18" ht="51.75" customHeight="1" x14ac:dyDescent="0.2">
      <c r="A61" s="65"/>
      <c r="B61" s="65"/>
      <c r="C61" s="65"/>
      <c r="D61" s="66"/>
      <c r="E61" s="65"/>
      <c r="F61" s="67"/>
      <c r="G61" s="67"/>
      <c r="H61" s="68"/>
      <c r="I61" s="68"/>
      <c r="J61" s="68"/>
      <c r="K61" s="69"/>
      <c r="L61" s="69"/>
      <c r="M61" s="76" t="s">
        <v>159</v>
      </c>
      <c r="N61" s="77"/>
      <c r="O61" s="78"/>
      <c r="P61" s="67"/>
      <c r="Q61" s="67"/>
      <c r="R61" s="67"/>
    </row>
    <row r="62" spans="1:18" ht="43.5" customHeight="1" x14ac:dyDescent="0.2">
      <c r="F62" s="46"/>
      <c r="M62" s="72" t="s">
        <v>151</v>
      </c>
      <c r="N62" s="72"/>
      <c r="O62" s="72"/>
    </row>
    <row r="63" spans="1:18" ht="78" customHeight="1" x14ac:dyDescent="0.2">
      <c r="F63" s="46"/>
      <c r="M63" s="73" t="s">
        <v>152</v>
      </c>
      <c r="N63" s="73"/>
      <c r="O63" s="73"/>
    </row>
    <row r="64" spans="1:18" ht="27" customHeight="1" x14ac:dyDescent="0.2">
      <c r="M64" s="70" t="s">
        <v>158</v>
      </c>
      <c r="N64" s="70"/>
      <c r="O64" s="70"/>
    </row>
    <row r="65" spans="1:6" ht="18.75" x14ac:dyDescent="0.3">
      <c r="A65" s="47"/>
      <c r="B65" s="47"/>
      <c r="C65" s="47"/>
      <c r="D65" s="48"/>
      <c r="E65" s="49"/>
      <c r="F65" s="49"/>
    </row>
    <row r="66" spans="1:6" ht="18.75" x14ac:dyDescent="0.3">
      <c r="A66" s="47"/>
      <c r="B66" s="47"/>
      <c r="C66" s="47"/>
      <c r="D66" s="48"/>
      <c r="E66" s="49"/>
      <c r="F66" s="49"/>
    </row>
  </sheetData>
  <mergeCells count="20">
    <mergeCell ref="N3:R4"/>
    <mergeCell ref="A6:N6"/>
    <mergeCell ref="A8:A9"/>
    <mergeCell ref="B8:B9"/>
    <mergeCell ref="C8:C9"/>
    <mergeCell ref="D8:F8"/>
    <mergeCell ref="G8:G9"/>
    <mergeCell ref="H8:K8"/>
    <mergeCell ref="L8:L9"/>
    <mergeCell ref="M8:M9"/>
    <mergeCell ref="N8:Q8"/>
    <mergeCell ref="M64:O64"/>
    <mergeCell ref="R8:R9"/>
    <mergeCell ref="D9:E9"/>
    <mergeCell ref="I9:J9"/>
    <mergeCell ref="M62:O62"/>
    <mergeCell ref="M63:O63"/>
    <mergeCell ref="N9:O9"/>
    <mergeCell ref="D10:E10"/>
    <mergeCell ref="M61:O61"/>
  </mergeCells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Brauna</dc:creator>
  <cp:lastModifiedBy>Inese Muceniece</cp:lastModifiedBy>
  <cp:lastPrinted>2023-07-11T08:45:45Z</cp:lastPrinted>
  <dcterms:created xsi:type="dcterms:W3CDTF">2023-02-27T10:41:06Z</dcterms:created>
  <dcterms:modified xsi:type="dcterms:W3CDTF">2023-08-04T11:31:15Z</dcterms:modified>
</cp:coreProperties>
</file>