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nga.osina\Desktop\LNG PIEPRASĪJUMI\Robežapsardze_ārkārtējā situācija\LNG robeža_2022_jan\Uz FM\"/>
    </mc:Choice>
  </mc:AlternateContent>
  <bookViews>
    <workbookView xWindow="0" yWindow="0" windowWidth="23040" windowHeight="9192"/>
  </bookViews>
  <sheets>
    <sheet name="6.pielikums " sheetId="20" r:id="rId1"/>
  </sheets>
  <definedNames>
    <definedName name="_xlnm._FilterDatabase" localSheetId="0" hidden="1">'6.pielikums '!$A$10:$I$69</definedName>
    <definedName name="_xlnm.Print_Area" localSheetId="0">'6.pielikums '!$A$1:$I$71</definedName>
    <definedName name="_xlnm.Print_Titles" localSheetId="0">'6.pielikums '!$10:$10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1" i="20" l="1"/>
  <c r="G11" i="20"/>
  <c r="H69" i="20" l="1"/>
  <c r="I69" i="20" s="1"/>
  <c r="E69" i="20"/>
  <c r="H68" i="20"/>
  <c r="I68" i="20" s="1"/>
  <c r="E68" i="20"/>
  <c r="H67" i="20"/>
  <c r="I67" i="20" s="1"/>
  <c r="E67" i="20"/>
  <c r="I66" i="20"/>
  <c r="H66" i="20"/>
  <c r="E66" i="20"/>
  <c r="H65" i="20"/>
  <c r="I65" i="20" s="1"/>
  <c r="E65" i="20"/>
  <c r="H64" i="20"/>
  <c r="I64" i="20" s="1"/>
  <c r="E64" i="20"/>
  <c r="H63" i="20"/>
  <c r="I63" i="20" s="1"/>
  <c r="E63" i="20"/>
  <c r="H62" i="20"/>
  <c r="I62" i="20" s="1"/>
  <c r="E62" i="20"/>
  <c r="H61" i="20"/>
  <c r="I61" i="20" s="1"/>
  <c r="E61" i="20"/>
  <c r="H60" i="20"/>
  <c r="I60" i="20" s="1"/>
  <c r="E60" i="20"/>
  <c r="H59" i="20"/>
  <c r="I59" i="20" s="1"/>
  <c r="E59" i="20"/>
  <c r="H58" i="20"/>
  <c r="I58" i="20" s="1"/>
  <c r="E58" i="20"/>
  <c r="H57" i="20"/>
  <c r="I57" i="20" s="1"/>
  <c r="E57" i="20"/>
  <c r="H56" i="20"/>
  <c r="I56" i="20" s="1"/>
  <c r="E56" i="20"/>
  <c r="H55" i="20"/>
  <c r="I55" i="20" s="1"/>
  <c r="E55" i="20"/>
  <c r="H54" i="20"/>
  <c r="I54" i="20" s="1"/>
  <c r="E54" i="20"/>
  <c r="H53" i="20"/>
  <c r="I53" i="20" s="1"/>
  <c r="E53" i="20"/>
  <c r="H52" i="20"/>
  <c r="I52" i="20" s="1"/>
  <c r="E52" i="20"/>
  <c r="H51" i="20"/>
  <c r="I51" i="20" s="1"/>
  <c r="E51" i="20"/>
  <c r="H50" i="20"/>
  <c r="I50" i="20" s="1"/>
  <c r="E50" i="20"/>
  <c r="H49" i="20"/>
  <c r="I49" i="20" s="1"/>
  <c r="E49" i="20"/>
  <c r="H48" i="20"/>
  <c r="I48" i="20" s="1"/>
  <c r="E48" i="20"/>
  <c r="H47" i="20"/>
  <c r="I47" i="20" s="1"/>
  <c r="E47" i="20"/>
  <c r="H46" i="20"/>
  <c r="I46" i="20" s="1"/>
  <c r="E46" i="20"/>
  <c r="H45" i="20"/>
  <c r="I45" i="20" s="1"/>
  <c r="E45" i="20"/>
  <c r="H44" i="20"/>
  <c r="I44" i="20" s="1"/>
  <c r="E44" i="20"/>
  <c r="H43" i="20"/>
  <c r="I43" i="20" s="1"/>
  <c r="E43" i="20"/>
  <c r="H42" i="20"/>
  <c r="I42" i="20" s="1"/>
  <c r="E42" i="20"/>
  <c r="H41" i="20"/>
  <c r="I41" i="20" s="1"/>
  <c r="E41" i="20"/>
  <c r="H40" i="20"/>
  <c r="I40" i="20" s="1"/>
  <c r="E40" i="20"/>
  <c r="H39" i="20"/>
  <c r="I39" i="20" s="1"/>
  <c r="E39" i="20"/>
  <c r="H38" i="20"/>
  <c r="I38" i="20" s="1"/>
  <c r="E38" i="20"/>
  <c r="H37" i="20"/>
  <c r="I37" i="20" s="1"/>
  <c r="E37" i="20"/>
  <c r="H36" i="20"/>
  <c r="I36" i="20" s="1"/>
  <c r="E36" i="20"/>
  <c r="I35" i="20"/>
  <c r="H35" i="20"/>
  <c r="E35" i="20"/>
  <c r="H34" i="20"/>
  <c r="I34" i="20" s="1"/>
  <c r="E34" i="20"/>
  <c r="H33" i="20"/>
  <c r="I33" i="20" s="1"/>
  <c r="E33" i="20"/>
  <c r="H32" i="20"/>
  <c r="I32" i="20" s="1"/>
  <c r="E32" i="20"/>
  <c r="H31" i="20"/>
  <c r="I31" i="20" s="1"/>
  <c r="E31" i="20"/>
  <c r="H30" i="20"/>
  <c r="I30" i="20" s="1"/>
  <c r="E30" i="20"/>
  <c r="H29" i="20"/>
  <c r="I29" i="20" s="1"/>
  <c r="E29" i="20"/>
  <c r="H28" i="20"/>
  <c r="I28" i="20" s="1"/>
  <c r="E28" i="20"/>
  <c r="H27" i="20"/>
  <c r="I27" i="20" s="1"/>
  <c r="E27" i="20"/>
  <c r="H26" i="20"/>
  <c r="I26" i="20" s="1"/>
  <c r="E26" i="20"/>
  <c r="H25" i="20"/>
  <c r="I25" i="20" s="1"/>
  <c r="E25" i="20"/>
  <c r="H24" i="20"/>
  <c r="I24" i="20" s="1"/>
  <c r="E24" i="20"/>
  <c r="H23" i="20"/>
  <c r="I23" i="20" s="1"/>
  <c r="E23" i="20"/>
  <c r="H22" i="20"/>
  <c r="I22" i="20" s="1"/>
  <c r="E22" i="20"/>
  <c r="H21" i="20"/>
  <c r="I21" i="20" s="1"/>
  <c r="E21" i="20"/>
  <c r="H20" i="20"/>
  <c r="I20" i="20" s="1"/>
  <c r="E20" i="20"/>
  <c r="H19" i="20"/>
  <c r="I19" i="20" s="1"/>
  <c r="E19" i="20"/>
  <c r="H18" i="20"/>
  <c r="I18" i="20" s="1"/>
  <c r="E18" i="20"/>
  <c r="H17" i="20"/>
  <c r="I17" i="20" s="1"/>
  <c r="E17" i="20"/>
  <c r="H16" i="20"/>
  <c r="I16" i="20" s="1"/>
  <c r="E16" i="20"/>
  <c r="H15" i="20"/>
  <c r="I15" i="20" s="1"/>
  <c r="E15" i="20"/>
  <c r="H14" i="20"/>
  <c r="E14" i="20"/>
  <c r="H13" i="20"/>
  <c r="E13" i="20"/>
  <c r="I13" i="20" l="1"/>
  <c r="H11" i="20"/>
  <c r="I14" i="20"/>
  <c r="I11" i="20" l="1"/>
</calcChain>
</file>

<file path=xl/comments1.xml><?xml version="1.0" encoding="utf-8"?>
<comments xmlns="http://schemas.openxmlformats.org/spreadsheetml/2006/main">
  <authors>
    <author>Rūta Dukaļska</author>
  </authors>
  <commentList>
    <comment ref="H54" authorId="0" shapeId="0">
      <text>
        <r>
          <rPr>
            <b/>
            <sz val="9"/>
            <color indexed="81"/>
            <rFont val="Tahoma"/>
            <family val="2"/>
            <charset val="186"/>
          </rPr>
          <t>Rūta Dukaļska:</t>
        </r>
        <r>
          <rPr>
            <sz val="9"/>
            <color indexed="81"/>
            <rFont val="Tahoma"/>
            <family val="2"/>
            <charset val="186"/>
          </rPr>
          <t xml:space="preserve">
izdienas pensionārs, piēmēro 21,94% </t>
        </r>
      </text>
    </comment>
  </commentList>
</comments>
</file>

<file path=xl/sharedStrings.xml><?xml version="1.0" encoding="utf-8"?>
<sst xmlns="http://schemas.openxmlformats.org/spreadsheetml/2006/main" count="132" uniqueCount="31">
  <si>
    <t>“Par finanšu līdzekļu piešķiršanu no valsts budžeta programmas</t>
  </si>
  <si>
    <t xml:space="preserve"> “Līdzekļi neparedzētiem gadījumiem”” sākotnējās ietekmes novērtējuma ziņojumam (anotācijai)</t>
  </si>
  <si>
    <t>Ministru kabineta rīkojuma projekta</t>
  </si>
  <si>
    <t>Valsts policija</t>
  </si>
  <si>
    <t>Nr. p.k.</t>
  </si>
  <si>
    <t>Struktūrvienība</t>
  </si>
  <si>
    <t>Amats</t>
  </si>
  <si>
    <t>Mēnešalga amatpersonām ar speciālajām pakāpēm</t>
  </si>
  <si>
    <t>Stundas likme</t>
  </si>
  <si>
    <t>Stundu skaits</t>
  </si>
  <si>
    <t xml:space="preserve"> DD VSAOI </t>
  </si>
  <si>
    <t>Atlīdzība</t>
  </si>
  <si>
    <t>RĪGAS REĢIONA PĀRVALDE</t>
  </si>
  <si>
    <t>bataljona komandiera vietnieks</t>
  </si>
  <si>
    <t>jaunākais inspektors</t>
  </si>
  <si>
    <t>vada komandiera vietnieks</t>
  </si>
  <si>
    <t>rotas komandiera vietnieks</t>
  </si>
  <si>
    <t>vada komandieris</t>
  </si>
  <si>
    <t>rotas komandieris</t>
  </si>
  <si>
    <t>kopā</t>
  </si>
  <si>
    <t>KĀRTĪBAS POLICIJAS PĀRVALDES PATRUĻPOLICIJAS PĀRVALDES SPECIĀLO UZDEVUMU BATALJONS</t>
  </si>
  <si>
    <t>bataljona komandieris</t>
  </si>
  <si>
    <t>KĀRTĪBAS POLICIJAS PĀRVALDES PATRUĻPOLICIJAS PĀRVALDES SPECIĀLO UZDEVUMU BATALJONS 1.ROTA</t>
  </si>
  <si>
    <t>KĀRTĪBAS POLICIJAS PĀRVALDES PATRUĻPOLICIJAS PĀRVALDES SPECIĀLO UZDEVUMU BATALJONS 2.ROTA</t>
  </si>
  <si>
    <t>KĀRTĪBAS POLICIJAS PĀRVALDES PATRUĻPOLICIJAS PĀRVALDES SPECIĀLO UZDEVUMU BATALJONS 3.ROTA</t>
  </si>
  <si>
    <t>KĀRTĪBAS POLICIJAS PĀRVALDES PATRUĻPOLICIJAS PĀRVALDES SPECIĀLO UZDEVUMU BATALJONS 4.ROTA</t>
  </si>
  <si>
    <t>KĀRTĪBAS POLICIJAS PĀRVALDES PATRUĻPOLICIJAS PĀRVALDES SPECIĀLO UZDEVUMU BATALJONS 5.ROTA</t>
  </si>
  <si>
    <t xml:space="preserve">Piemaksa par darbu paaugstināta riska un slodzes apstākļos* amatpersonām ar speciālajām dienesta pakāpēm, kuras laika periodā no 2022.gada 01.janvāra līdz 31.janvārim tika iesaistītas atbalsta sniegšanā Valsts robežsardzei Latvijas Republikas-Baltkrievijas Republikas valsts robežas robežuzraudzības nodrošināšanā </t>
  </si>
  <si>
    <t>Piemaksa par darbu paaugstināta riska un slodzes apstākļos</t>
  </si>
  <si>
    <t>6.pielikums</t>
  </si>
  <si>
    <t>*Piemaksa par darbu paaugstināta riska un slodzes apstākļos noteikta amatpersonām, kuras veica tiešus dienesta (darba) pienākumus uz Latvijas Republikas–Baltkrievijas Republikas valsts robežas, lai nepieļautu robežas nelikumīgu šķērsošanu, savas kompetences un kapacitātes ietvaros, kas izpaužas atbalsta sniegšanā Valsts Robežsardzei.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</si>
</sst>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2" x14ac:knownFonts="1">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0"/>
      <name val="Arial"/>
      <family val="2"/>
      <charset val="186"/>
    </font>
    <font>
      <sz val="11"/>
      <name val="Times New Roman"/>
      <family val="1"/>
      <charset val="186"/>
    </font>
    <font>
      <sz val="10"/>
      <name val="Arial"/>
      <family val="2"/>
      <charset val="186"/>
    </font>
    <font>
      <sz val="10"/>
      <name val="Arial"/>
      <family val="2"/>
      <charset val="186"/>
    </font>
    <font>
      <b/>
      <sz val="12"/>
      <name val="Times New Roman"/>
      <family val="1"/>
      <charset val="186"/>
    </font>
    <font>
      <sz val="10"/>
      <name val="Arial"/>
      <family val="2"/>
      <charset val="186"/>
    </font>
    <font>
      <sz val="10"/>
      <name val="Times New Roman"/>
      <family val="1"/>
      <charset val="186"/>
    </font>
    <font>
      <b/>
      <sz val="10"/>
      <name val="Times New Roman"/>
      <family val="1"/>
      <charset val="186"/>
    </font>
    <font>
      <b/>
      <sz val="14"/>
      <name val="Times New Roman"/>
      <family val="1"/>
      <charset val="186"/>
    </font>
    <font>
      <b/>
      <sz val="6"/>
      <color theme="0"/>
      <name val="Times New Roman"/>
      <family val="1"/>
      <charset val="186"/>
    </font>
    <font>
      <sz val="10"/>
      <color theme="1"/>
      <name val="Times New Roman"/>
      <family val="1"/>
      <charset val="186"/>
    </font>
    <font>
      <sz val="10"/>
      <name val="Arial"/>
    </font>
    <font>
      <i/>
      <sz val="10"/>
      <name val="Times New Roman"/>
      <family val="1"/>
      <charset val="186"/>
    </font>
    <font>
      <b/>
      <sz val="9"/>
      <color indexed="81"/>
      <name val="Tahoma"/>
      <family val="2"/>
      <charset val="186"/>
    </font>
    <font>
      <sz val="9"/>
      <color indexed="81"/>
      <name val="Tahoma"/>
      <family val="2"/>
      <charset val="186"/>
    </font>
  </fonts>
  <fills count="5">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39997558519241921"/>
        <bgColor indexed="64"/>
      </patternFill>
    </fill>
  </fills>
  <borders count="6">
    <border>
      <left/>
      <right/>
      <top/>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55">
    <xf numFmtId="0" fontId="0" fillId="0" borderId="0"/>
    <xf numFmtId="0" fontId="16" fillId="0" borderId="0"/>
    <xf numFmtId="0" fontId="17" fillId="0" borderId="0"/>
    <xf numFmtId="0" fontId="15" fillId="0" borderId="0"/>
    <xf numFmtId="0" fontId="15" fillId="0" borderId="0"/>
    <xf numFmtId="0" fontId="15" fillId="0" borderId="0"/>
    <xf numFmtId="0" fontId="14" fillId="0" borderId="0"/>
    <xf numFmtId="0" fontId="14" fillId="0" borderId="0"/>
    <xf numFmtId="0" fontId="13" fillId="0" borderId="0"/>
    <xf numFmtId="0" fontId="12" fillId="0" borderId="0"/>
    <xf numFmtId="0" fontId="19" fillId="0" borderId="0"/>
    <xf numFmtId="0" fontId="12" fillId="0" borderId="0"/>
    <xf numFmtId="0" fontId="12"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9" fillId="0" borderId="0"/>
    <xf numFmtId="0" fontId="9" fillId="0" borderId="0"/>
    <xf numFmtId="0" fontId="9" fillId="0" borderId="0"/>
    <xf numFmtId="0" fontId="9" fillId="0" borderId="0"/>
    <xf numFmtId="0" fontId="9" fillId="0" borderId="0"/>
    <xf numFmtId="0" fontId="9" fillId="0" borderId="0"/>
    <xf numFmtId="0" fontId="17" fillId="0" borderId="0"/>
    <xf numFmtId="0" fontId="8" fillId="0" borderId="0"/>
    <xf numFmtId="0" fontId="8" fillId="0" borderId="0"/>
    <xf numFmtId="0" fontId="7" fillId="0" borderId="0"/>
    <xf numFmtId="0" fontId="20"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22" fillId="0" borderId="0"/>
    <xf numFmtId="0" fontId="4" fillId="0" borderId="0"/>
    <xf numFmtId="0" fontId="17" fillId="0" borderId="0"/>
    <xf numFmtId="0" fontId="3" fillId="0" borderId="0"/>
    <xf numFmtId="0" fontId="2" fillId="0" borderId="0"/>
    <xf numFmtId="0" fontId="28" fillId="0" borderId="0"/>
    <xf numFmtId="0" fontId="1" fillId="0" borderId="0"/>
  </cellStyleXfs>
  <cellXfs count="49">
    <xf numFmtId="0" fontId="0" fillId="0" borderId="0" xfId="0"/>
    <xf numFmtId="1" fontId="18" fillId="2" borderId="0" xfId="0" applyNumberFormat="1" applyFont="1" applyFill="1" applyAlignment="1">
      <alignment horizontal="right"/>
    </xf>
    <xf numFmtId="0" fontId="18" fillId="2" borderId="0" xfId="0" applyFont="1" applyFill="1" applyAlignment="1">
      <alignment horizontal="right"/>
    </xf>
    <xf numFmtId="0" fontId="23" fillId="0" borderId="0" xfId="48" applyFont="1" applyAlignment="1">
      <alignment horizontal="center" vertical="center"/>
    </xf>
    <xf numFmtId="0" fontId="23" fillId="0" borderId="0" xfId="48" applyFont="1" applyAlignment="1">
      <alignment vertical="center" wrapText="1"/>
    </xf>
    <xf numFmtId="0" fontId="25" fillId="0" borderId="0" xfId="0" applyFont="1" applyAlignment="1">
      <alignment vertical="center"/>
    </xf>
    <xf numFmtId="0" fontId="23" fillId="0" borderId="0" xfId="0" applyFont="1" applyAlignment="1">
      <alignment horizontal="center" vertical="center"/>
    </xf>
    <xf numFmtId="0" fontId="23" fillId="0" borderId="0" xfId="0" applyFont="1" applyAlignment="1">
      <alignment vertical="center" wrapText="1"/>
    </xf>
    <xf numFmtId="3" fontId="23" fillId="0" borderId="0" xfId="0" applyNumberFormat="1" applyFont="1" applyAlignment="1">
      <alignment horizontal="center" vertical="center"/>
    </xf>
    <xf numFmtId="0" fontId="23" fillId="0" borderId="0" xfId="0" applyFont="1" applyAlignment="1">
      <alignment vertical="center"/>
    </xf>
    <xf numFmtId="0" fontId="27" fillId="0" borderId="3" xfId="50" applyFont="1" applyBorder="1" applyAlignment="1">
      <alignment vertical="center" wrapText="1"/>
    </xf>
    <xf numFmtId="49" fontId="23" fillId="0" borderId="3" xfId="50" applyNumberFormat="1" applyFont="1" applyBorder="1" applyAlignment="1">
      <alignment vertical="center" wrapText="1"/>
    </xf>
    <xf numFmtId="0" fontId="23" fillId="0" borderId="0" xfId="48" applyFont="1" applyAlignment="1">
      <alignment horizontal="left" vertical="center" wrapText="1"/>
    </xf>
    <xf numFmtId="0" fontId="23" fillId="0" borderId="0" xfId="0" applyFont="1" applyAlignment="1">
      <alignment horizontal="left" vertical="center" wrapText="1"/>
    </xf>
    <xf numFmtId="0" fontId="21" fillId="0" borderId="0" xfId="0" applyFont="1" applyFill="1" applyBorder="1" applyAlignment="1">
      <alignment horizontal="center" vertical="center" wrapText="1"/>
    </xf>
    <xf numFmtId="0" fontId="23" fillId="0" borderId="0" xfId="0" applyFont="1" applyAlignment="1">
      <alignment horizontal="left" vertical="center" wrapText="1"/>
    </xf>
    <xf numFmtId="0" fontId="23" fillId="0" borderId="0" xfId="53" applyFont="1" applyAlignment="1">
      <alignment horizontal="center" vertical="center"/>
    </xf>
    <xf numFmtId="0" fontId="23" fillId="0" borderId="0" xfId="53" applyFont="1" applyAlignment="1">
      <alignment vertical="center" wrapText="1"/>
    </xf>
    <xf numFmtId="0" fontId="23" fillId="0" borderId="0" xfId="53" applyFont="1" applyAlignment="1">
      <alignment horizontal="center" vertical="center" wrapText="1"/>
    </xf>
    <xf numFmtId="3" fontId="23" fillId="0" borderId="0" xfId="53" applyNumberFormat="1" applyFont="1" applyAlignment="1">
      <alignment horizontal="center" vertical="center"/>
    </xf>
    <xf numFmtId="0" fontId="23" fillId="0" borderId="0" xfId="53" applyFont="1" applyAlignment="1">
      <alignment vertical="center"/>
    </xf>
    <xf numFmtId="0" fontId="23" fillId="0" borderId="0" xfId="53" applyFont="1" applyFill="1" applyAlignment="1">
      <alignment vertical="center"/>
    </xf>
    <xf numFmtId="0" fontId="21" fillId="0" borderId="1" xfId="53" applyFont="1" applyFill="1" applyBorder="1" applyAlignment="1">
      <alignment horizontal="center" vertical="center" wrapText="1"/>
    </xf>
    <xf numFmtId="0" fontId="26" fillId="0" borderId="0" xfId="53" applyFont="1" applyFill="1" applyBorder="1" applyAlignment="1">
      <alignment horizontal="center" vertical="center" wrapText="1"/>
    </xf>
    <xf numFmtId="0" fontId="21" fillId="0" borderId="0" xfId="53" applyFont="1" applyFill="1" applyBorder="1" applyAlignment="1">
      <alignment horizontal="center" vertical="center" wrapText="1"/>
    </xf>
    <xf numFmtId="0" fontId="23" fillId="2" borderId="3" xfId="53" applyFont="1" applyFill="1" applyBorder="1" applyAlignment="1">
      <alignment horizontal="center" vertical="center" wrapText="1"/>
    </xf>
    <xf numFmtId="0" fontId="23" fillId="0" borderId="3" xfId="53" applyFont="1" applyFill="1" applyBorder="1" applyAlignment="1">
      <alignment horizontal="center" vertical="center" wrapText="1"/>
    </xf>
    <xf numFmtId="0" fontId="27" fillId="0" borderId="3" xfId="54" applyFont="1" applyFill="1" applyBorder="1" applyAlignment="1">
      <alignment horizontal="center" vertical="center" wrapText="1"/>
    </xf>
    <xf numFmtId="3" fontId="27" fillId="2" borderId="3" xfId="53" applyNumberFormat="1" applyFont="1" applyFill="1" applyBorder="1" applyAlignment="1">
      <alignment horizontal="center" vertical="center" wrapText="1"/>
    </xf>
    <xf numFmtId="0" fontId="27" fillId="2" borderId="3" xfId="53" applyFont="1" applyFill="1" applyBorder="1" applyAlignment="1">
      <alignment horizontal="center" vertical="center" wrapText="1"/>
    </xf>
    <xf numFmtId="0" fontId="27" fillId="0" borderId="3" xfId="53" applyFont="1" applyFill="1" applyBorder="1" applyAlignment="1">
      <alignment horizontal="center" vertical="center" wrapText="1"/>
    </xf>
    <xf numFmtId="0" fontId="24" fillId="3" borderId="3" xfId="53" applyFont="1" applyFill="1" applyBorder="1" applyAlignment="1">
      <alignment horizontal="right" vertical="center"/>
    </xf>
    <xf numFmtId="4" fontId="24" fillId="3" borderId="3" xfId="53" applyNumberFormat="1" applyFont="1" applyFill="1" applyBorder="1" applyAlignment="1">
      <alignment horizontal="center" vertical="center"/>
    </xf>
    <xf numFmtId="0" fontId="24" fillId="0" borderId="0" xfId="53" applyFont="1" applyAlignment="1">
      <alignment vertical="center"/>
    </xf>
    <xf numFmtId="0" fontId="24" fillId="4" borderId="4" xfId="53" applyFont="1" applyFill="1" applyBorder="1" applyAlignment="1">
      <alignment horizontal="center" vertical="center"/>
    </xf>
    <xf numFmtId="0" fontId="24" fillId="4" borderId="2" xfId="53" applyFont="1" applyFill="1" applyBorder="1" applyAlignment="1">
      <alignment vertical="center"/>
    </xf>
    <xf numFmtId="49" fontId="24" fillId="4" borderId="2" xfId="53" applyNumberFormat="1" applyFont="1" applyFill="1" applyBorder="1" applyAlignment="1">
      <alignment horizontal="center" vertical="center" wrapText="1"/>
    </xf>
    <xf numFmtId="3" fontId="24" fillId="4" borderId="2" xfId="53" applyNumberFormat="1" applyFont="1" applyFill="1" applyBorder="1" applyAlignment="1">
      <alignment horizontal="center" vertical="center"/>
    </xf>
    <xf numFmtId="4" fontId="24" fillId="4" borderId="2" xfId="53" applyNumberFormat="1" applyFont="1" applyFill="1" applyBorder="1" applyAlignment="1">
      <alignment horizontal="center" vertical="center"/>
    </xf>
    <xf numFmtId="4" fontId="24" fillId="4" borderId="5" xfId="53" applyNumberFormat="1" applyFont="1" applyFill="1" applyBorder="1" applyAlignment="1">
      <alignment horizontal="center" vertical="center"/>
    </xf>
    <xf numFmtId="0" fontId="24" fillId="0" borderId="0" xfId="53" applyFont="1" applyAlignment="1">
      <alignment horizontal="left" vertical="center"/>
    </xf>
    <xf numFmtId="0" fontId="23" fillId="0" borderId="3" xfId="53" applyFont="1" applyFill="1" applyBorder="1" applyAlignment="1">
      <alignment horizontal="center" vertical="center"/>
    </xf>
    <xf numFmtId="49" fontId="23" fillId="0" borderId="3" xfId="53" applyNumberFormat="1" applyFont="1" applyBorder="1" applyAlignment="1">
      <alignment horizontal="center" vertical="center" wrapText="1"/>
    </xf>
    <xf numFmtId="3" fontId="23" fillId="0" borderId="3" xfId="53" applyNumberFormat="1" applyFont="1" applyBorder="1" applyAlignment="1">
      <alignment horizontal="center" vertical="center"/>
    </xf>
    <xf numFmtId="4" fontId="23" fillId="0" borderId="3" xfId="53" applyNumberFormat="1" applyFont="1" applyBorder="1" applyAlignment="1">
      <alignment horizontal="center" vertical="center"/>
    </xf>
    <xf numFmtId="4" fontId="23" fillId="2" borderId="3" xfId="53" applyNumberFormat="1" applyFont="1" applyFill="1" applyBorder="1" applyAlignment="1">
      <alignment horizontal="center" vertical="center"/>
    </xf>
    <xf numFmtId="4" fontId="23" fillId="0" borderId="3" xfId="53" applyNumberFormat="1" applyFont="1" applyFill="1" applyBorder="1" applyAlignment="1">
      <alignment horizontal="center" vertical="center"/>
    </xf>
    <xf numFmtId="0" fontId="23" fillId="0" borderId="3" xfId="53" applyFont="1" applyBorder="1" applyAlignment="1">
      <alignment horizontal="center" vertical="center" wrapText="1"/>
    </xf>
    <xf numFmtId="4" fontId="29" fillId="0" borderId="3" xfId="53" applyNumberFormat="1" applyFont="1" applyFill="1" applyBorder="1" applyAlignment="1">
      <alignment horizontal="center" vertical="center"/>
    </xf>
  </cellXfs>
  <cellStyles count="55">
    <cellStyle name="Normal" xfId="0" builtinId="0"/>
    <cellStyle name="Normal 10" xfId="4"/>
    <cellStyle name="Normal 11" xfId="5"/>
    <cellStyle name="Normal 11 10" xfId="41"/>
    <cellStyle name="Normal 11 11" xfId="47"/>
    <cellStyle name="Normal 11 2" xfId="7"/>
    <cellStyle name="Normal 11 3" xfId="8"/>
    <cellStyle name="Normal 11 4" xfId="12"/>
    <cellStyle name="Normal 11 5" xfId="16"/>
    <cellStyle name="Normal 11 6" xfId="20"/>
    <cellStyle name="Normal 11 7" xfId="26"/>
    <cellStyle name="Normal 11 8" xfId="28"/>
    <cellStyle name="Normal 11 9" xfId="36"/>
    <cellStyle name="Normal 12" xfId="9"/>
    <cellStyle name="Normal 12 2" xfId="13"/>
    <cellStyle name="Normal 12 3" xfId="19"/>
    <cellStyle name="Normal 12 4" xfId="21"/>
    <cellStyle name="Normal 12 5" xfId="29"/>
    <cellStyle name="Normal 12 6" xfId="30"/>
    <cellStyle name="Normal 12 7" xfId="40"/>
    <cellStyle name="Normal 12 8" xfId="46"/>
    <cellStyle name="Normal 13" xfId="27"/>
    <cellStyle name="Normal 14" xfId="14"/>
    <cellStyle name="Normal 14 2" xfId="17"/>
    <cellStyle name="Normal 14 3" xfId="24"/>
    <cellStyle name="Normal 14 4" xfId="34"/>
    <cellStyle name="Normal 14 5" xfId="39"/>
    <cellStyle name="Normal 14 6" xfId="44"/>
    <cellStyle name="Normal 16" xfId="18"/>
    <cellStyle name="Normal 16 2" xfId="25"/>
    <cellStyle name="Normal 16 3" xfId="35"/>
    <cellStyle name="Normal 17" xfId="22"/>
    <cellStyle name="Normal 17 2" xfId="37"/>
    <cellStyle name="Normal 17 3" xfId="45"/>
    <cellStyle name="Normal 19" xfId="32"/>
    <cellStyle name="Normal 19 2" xfId="42"/>
    <cellStyle name="Normal 2" xfId="1"/>
    <cellStyle name="Normal 20" xfId="38"/>
    <cellStyle name="Normal 20 2" xfId="43"/>
    <cellStyle name="Normal 3" xfId="2"/>
    <cellStyle name="Normal 4" xfId="10"/>
    <cellStyle name="Normal 5" xfId="31"/>
    <cellStyle name="Normal 6" xfId="48"/>
    <cellStyle name="Normal 7" xfId="3"/>
    <cellStyle name="Normal 7 2" xfId="6"/>
    <cellStyle name="Normal 7 3" xfId="11"/>
    <cellStyle name="Normal 7 4" xfId="15"/>
    <cellStyle name="Normal 7 5" xfId="23"/>
    <cellStyle name="Normal 7 6" xfId="33"/>
    <cellStyle name="Normal 8" xfId="51"/>
    <cellStyle name="Normal 9" xfId="53"/>
    <cellStyle name="Parasts 2" xfId="49"/>
    <cellStyle name="Parasts 2 2" xfId="52"/>
    <cellStyle name="Parasts 2 3" xfId="54"/>
    <cellStyle name="Parasts 4" xfId="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I71"/>
  <sheetViews>
    <sheetView tabSelected="1" zoomScale="85" zoomScaleNormal="85" zoomScaleSheetLayoutView="100" workbookViewId="0">
      <selection activeCell="A71" sqref="A71:I71"/>
    </sheetView>
  </sheetViews>
  <sheetFormatPr defaultColWidth="9.109375" defaultRowHeight="13.2" x14ac:dyDescent="0.25"/>
  <cols>
    <col min="1" max="1" width="6.33203125" style="16" customWidth="1"/>
    <col min="2" max="2" width="48.88671875" style="17" customWidth="1"/>
    <col min="3" max="3" width="18.88671875" style="18" customWidth="1"/>
    <col min="4" max="6" width="12.5546875" style="16" customWidth="1"/>
    <col min="7" max="7" width="12.5546875" style="19" customWidth="1"/>
    <col min="8" max="9" width="12.5546875" style="16" customWidth="1"/>
    <col min="10" max="16384" width="9.109375" style="20"/>
  </cols>
  <sheetData>
    <row r="1" spans="1:9" ht="13.8" x14ac:dyDescent="0.25">
      <c r="A1" s="3"/>
      <c r="B1" s="4"/>
      <c r="C1" s="12"/>
      <c r="D1" s="3"/>
      <c r="E1" s="3"/>
      <c r="F1" s="9"/>
      <c r="G1" s="8"/>
      <c r="H1" s="6"/>
      <c r="I1" s="1" t="s">
        <v>29</v>
      </c>
    </row>
    <row r="2" spans="1:9" ht="13.8" x14ac:dyDescent="0.25">
      <c r="A2" s="3"/>
      <c r="B2" s="4"/>
      <c r="C2" s="12"/>
      <c r="D2" s="3"/>
      <c r="E2" s="3"/>
      <c r="F2" s="9"/>
      <c r="G2" s="8"/>
      <c r="H2" s="6"/>
      <c r="I2" s="2" t="s">
        <v>2</v>
      </c>
    </row>
    <row r="3" spans="1:9" ht="13.8" x14ac:dyDescent="0.25">
      <c r="A3" s="3"/>
      <c r="B3" s="4"/>
      <c r="C3" s="12"/>
      <c r="D3" s="3"/>
      <c r="E3" s="3"/>
      <c r="F3" s="9"/>
      <c r="G3" s="8"/>
      <c r="H3" s="6"/>
      <c r="I3" s="2" t="s">
        <v>0</v>
      </c>
    </row>
    <row r="4" spans="1:9" ht="13.8" x14ac:dyDescent="0.25">
      <c r="A4" s="3"/>
      <c r="B4" s="4"/>
      <c r="C4" s="12"/>
      <c r="D4" s="3"/>
      <c r="E4" s="3"/>
      <c r="F4" s="9"/>
      <c r="G4" s="8"/>
      <c r="H4" s="6"/>
      <c r="I4" s="2" t="s">
        <v>1</v>
      </c>
    </row>
    <row r="5" spans="1:9" x14ac:dyDescent="0.25">
      <c r="A5" s="3"/>
      <c r="B5" s="4"/>
      <c r="C5" s="12"/>
      <c r="D5" s="3"/>
      <c r="E5" s="3"/>
      <c r="F5" s="3"/>
      <c r="G5" s="8"/>
      <c r="H5" s="6"/>
      <c r="I5" s="6"/>
    </row>
    <row r="6" spans="1:9" ht="17.399999999999999" x14ac:dyDescent="0.25">
      <c r="A6" s="3"/>
      <c r="B6" s="5" t="s">
        <v>3</v>
      </c>
      <c r="C6" s="12"/>
      <c r="D6" s="3"/>
      <c r="E6" s="3"/>
      <c r="F6" s="3"/>
      <c r="G6" s="8"/>
      <c r="H6" s="6"/>
      <c r="I6" s="6"/>
    </row>
    <row r="7" spans="1:9" x14ac:dyDescent="0.25">
      <c r="A7" s="6"/>
      <c r="B7" s="7"/>
      <c r="C7" s="13"/>
      <c r="D7" s="6"/>
      <c r="E7" s="6"/>
      <c r="F7" s="6"/>
      <c r="G7" s="8"/>
      <c r="H7" s="6"/>
      <c r="I7" s="6"/>
    </row>
    <row r="8" spans="1:9" ht="70.8" customHeight="1" x14ac:dyDescent="0.25">
      <c r="A8" s="14" t="s">
        <v>27</v>
      </c>
      <c r="B8" s="14"/>
      <c r="C8" s="14"/>
      <c r="D8" s="14"/>
      <c r="E8" s="14"/>
      <c r="F8" s="14"/>
      <c r="G8" s="14"/>
      <c r="H8" s="14"/>
      <c r="I8" s="14"/>
    </row>
    <row r="9" spans="1:9" s="21" customFormat="1" ht="15.6" x14ac:dyDescent="0.25">
      <c r="A9" s="22"/>
      <c r="B9" s="22"/>
      <c r="C9" s="22"/>
      <c r="D9" s="22"/>
      <c r="E9" s="23">
        <v>168.17</v>
      </c>
      <c r="F9" s="24"/>
      <c r="G9" s="22"/>
      <c r="H9" s="22"/>
      <c r="I9" s="22"/>
    </row>
    <row r="10" spans="1:9" s="16" customFormat="1" ht="76.2" customHeight="1" x14ac:dyDescent="0.25">
      <c r="A10" s="25" t="s">
        <v>4</v>
      </c>
      <c r="B10" s="26" t="s">
        <v>5</v>
      </c>
      <c r="C10" s="26" t="s">
        <v>6</v>
      </c>
      <c r="D10" s="26" t="s">
        <v>7</v>
      </c>
      <c r="E10" s="26" t="s">
        <v>8</v>
      </c>
      <c r="F10" s="27" t="s">
        <v>9</v>
      </c>
      <c r="G10" s="28" t="s">
        <v>28</v>
      </c>
      <c r="H10" s="29" t="s">
        <v>10</v>
      </c>
      <c r="I10" s="30" t="s">
        <v>11</v>
      </c>
    </row>
    <row r="11" spans="1:9" s="33" customFormat="1" ht="21.75" customHeight="1" x14ac:dyDescent="0.25">
      <c r="A11" s="31" t="s">
        <v>19</v>
      </c>
      <c r="B11" s="31"/>
      <c r="C11" s="31"/>
      <c r="D11" s="31"/>
      <c r="E11" s="31"/>
      <c r="F11" s="32">
        <f t="shared" ref="F11:H11" si="0">SUM(F13:F69)</f>
        <v>10076</v>
      </c>
      <c r="G11" s="32">
        <f t="shared" si="0"/>
        <v>66766</v>
      </c>
      <c r="H11" s="32">
        <f t="shared" si="0"/>
        <v>15723.419999999996</v>
      </c>
      <c r="I11" s="32">
        <f>SUM(I13:I69)</f>
        <v>82489.420000000013</v>
      </c>
    </row>
    <row r="12" spans="1:9" s="40" customFormat="1" ht="15.75" customHeight="1" x14ac:dyDescent="0.25">
      <c r="A12" s="34"/>
      <c r="B12" s="35" t="s">
        <v>12</v>
      </c>
      <c r="C12" s="36"/>
      <c r="D12" s="37"/>
      <c r="E12" s="37"/>
      <c r="F12" s="37"/>
      <c r="G12" s="38"/>
      <c r="H12" s="38"/>
      <c r="I12" s="39"/>
    </row>
    <row r="13" spans="1:9" s="21" customFormat="1" ht="26.4" x14ac:dyDescent="0.25">
      <c r="A13" s="41">
        <v>1</v>
      </c>
      <c r="B13" s="10" t="s">
        <v>20</v>
      </c>
      <c r="C13" s="42" t="s">
        <v>13</v>
      </c>
      <c r="D13" s="43">
        <v>1598</v>
      </c>
      <c r="E13" s="44">
        <f>ROUND(D13/$E$9,2)</f>
        <v>9.5</v>
      </c>
      <c r="F13" s="44">
        <v>96</v>
      </c>
      <c r="G13" s="44">
        <v>912.19</v>
      </c>
      <c r="H13" s="45">
        <f t="shared" ref="H13:H69" si="1">ROUND(G13*23.59%,2)</f>
        <v>215.19</v>
      </c>
      <c r="I13" s="46">
        <f t="shared" ref="I13:I69" si="2">G13+H13</f>
        <v>1127.3800000000001</v>
      </c>
    </row>
    <row r="14" spans="1:9" s="21" customFormat="1" ht="26.4" x14ac:dyDescent="0.25">
      <c r="A14" s="41">
        <v>2</v>
      </c>
      <c r="B14" s="11" t="s">
        <v>20</v>
      </c>
      <c r="C14" s="42" t="s">
        <v>21</v>
      </c>
      <c r="D14" s="43">
        <v>1818</v>
      </c>
      <c r="E14" s="44">
        <f t="shared" ref="E14:E69" si="3">ROUND(D14/$E$9,2)</f>
        <v>10.81</v>
      </c>
      <c r="F14" s="44">
        <v>94</v>
      </c>
      <c r="G14" s="44">
        <v>1016.14</v>
      </c>
      <c r="H14" s="45">
        <f t="shared" si="1"/>
        <v>239.71</v>
      </c>
      <c r="I14" s="46">
        <f t="shared" si="2"/>
        <v>1255.8499999999999</v>
      </c>
    </row>
    <row r="15" spans="1:9" s="21" customFormat="1" ht="39.6" x14ac:dyDescent="0.25">
      <c r="A15" s="41">
        <v>3</v>
      </c>
      <c r="B15" s="11" t="s">
        <v>22</v>
      </c>
      <c r="C15" s="42" t="s">
        <v>14</v>
      </c>
      <c r="D15" s="43">
        <v>1141</v>
      </c>
      <c r="E15" s="44">
        <f t="shared" si="3"/>
        <v>6.78</v>
      </c>
      <c r="F15" s="44">
        <v>168</v>
      </c>
      <c r="G15" s="44">
        <v>1139.8800000000001</v>
      </c>
      <c r="H15" s="45">
        <f t="shared" si="1"/>
        <v>268.89999999999998</v>
      </c>
      <c r="I15" s="46">
        <f t="shared" si="2"/>
        <v>1408.7800000000002</v>
      </c>
    </row>
    <row r="16" spans="1:9" s="21" customFormat="1" ht="39.6" x14ac:dyDescent="0.25">
      <c r="A16" s="41">
        <v>4</v>
      </c>
      <c r="B16" s="10" t="s">
        <v>22</v>
      </c>
      <c r="C16" s="42" t="s">
        <v>14</v>
      </c>
      <c r="D16" s="43">
        <v>1141</v>
      </c>
      <c r="E16" s="44">
        <f t="shared" si="3"/>
        <v>6.78</v>
      </c>
      <c r="F16" s="44">
        <v>86.5</v>
      </c>
      <c r="G16" s="44">
        <v>586.9</v>
      </c>
      <c r="H16" s="45">
        <f t="shared" si="1"/>
        <v>138.44999999999999</v>
      </c>
      <c r="I16" s="46">
        <f t="shared" si="2"/>
        <v>725.34999999999991</v>
      </c>
    </row>
    <row r="17" spans="1:9" s="21" customFormat="1" ht="39.6" x14ac:dyDescent="0.25">
      <c r="A17" s="41">
        <v>5</v>
      </c>
      <c r="B17" s="11" t="s">
        <v>22</v>
      </c>
      <c r="C17" s="42" t="s">
        <v>17</v>
      </c>
      <c r="D17" s="43">
        <v>1302</v>
      </c>
      <c r="E17" s="44">
        <f t="shared" si="3"/>
        <v>7.74</v>
      </c>
      <c r="F17" s="44">
        <v>72</v>
      </c>
      <c r="G17" s="44">
        <v>557.41999999999996</v>
      </c>
      <c r="H17" s="45">
        <f t="shared" si="1"/>
        <v>131.5</v>
      </c>
      <c r="I17" s="46">
        <f t="shared" si="2"/>
        <v>688.92</v>
      </c>
    </row>
    <row r="18" spans="1:9" s="21" customFormat="1" ht="39.6" x14ac:dyDescent="0.25">
      <c r="A18" s="41">
        <v>6</v>
      </c>
      <c r="B18" s="11" t="s">
        <v>22</v>
      </c>
      <c r="C18" s="42" t="s">
        <v>14</v>
      </c>
      <c r="D18" s="43">
        <v>1118</v>
      </c>
      <c r="E18" s="44">
        <f t="shared" si="3"/>
        <v>6.65</v>
      </c>
      <c r="F18" s="44">
        <v>168</v>
      </c>
      <c r="G18" s="44">
        <v>1116.8599999999999</v>
      </c>
      <c r="H18" s="45">
        <f t="shared" si="1"/>
        <v>263.47000000000003</v>
      </c>
      <c r="I18" s="46">
        <f t="shared" si="2"/>
        <v>1380.33</v>
      </c>
    </row>
    <row r="19" spans="1:9" s="21" customFormat="1" ht="39.6" x14ac:dyDescent="0.25">
      <c r="A19" s="41">
        <v>7</v>
      </c>
      <c r="B19" s="11" t="s">
        <v>22</v>
      </c>
      <c r="C19" s="42" t="s">
        <v>18</v>
      </c>
      <c r="D19" s="43">
        <v>1413</v>
      </c>
      <c r="E19" s="44">
        <f t="shared" si="3"/>
        <v>8.4</v>
      </c>
      <c r="F19" s="44">
        <v>86.5</v>
      </c>
      <c r="G19" s="44">
        <v>726.77</v>
      </c>
      <c r="H19" s="45">
        <f t="shared" si="1"/>
        <v>171.45</v>
      </c>
      <c r="I19" s="46">
        <f t="shared" si="2"/>
        <v>898.22</v>
      </c>
    </row>
    <row r="20" spans="1:9" s="21" customFormat="1" ht="39.6" x14ac:dyDescent="0.25">
      <c r="A20" s="41">
        <v>8</v>
      </c>
      <c r="B20" s="11" t="s">
        <v>22</v>
      </c>
      <c r="C20" s="42" t="s">
        <v>14</v>
      </c>
      <c r="D20" s="43">
        <v>1095</v>
      </c>
      <c r="E20" s="44">
        <f t="shared" si="3"/>
        <v>6.51</v>
      </c>
      <c r="F20" s="44">
        <v>86.5</v>
      </c>
      <c r="G20" s="44">
        <v>563.20000000000005</v>
      </c>
      <c r="H20" s="45">
        <f t="shared" si="1"/>
        <v>132.86000000000001</v>
      </c>
      <c r="I20" s="46">
        <f t="shared" si="2"/>
        <v>696.06000000000006</v>
      </c>
    </row>
    <row r="21" spans="1:9" s="21" customFormat="1" ht="39.6" x14ac:dyDescent="0.25">
      <c r="A21" s="41">
        <v>9</v>
      </c>
      <c r="B21" s="11" t="s">
        <v>22</v>
      </c>
      <c r="C21" s="42" t="s">
        <v>14</v>
      </c>
      <c r="D21" s="43">
        <v>1118</v>
      </c>
      <c r="E21" s="44">
        <f t="shared" si="3"/>
        <v>6.65</v>
      </c>
      <c r="F21" s="44">
        <v>168</v>
      </c>
      <c r="G21" s="44">
        <v>1116.8599999999999</v>
      </c>
      <c r="H21" s="45">
        <f t="shared" si="1"/>
        <v>263.47000000000003</v>
      </c>
      <c r="I21" s="46">
        <f t="shared" si="2"/>
        <v>1380.33</v>
      </c>
    </row>
    <row r="22" spans="1:9" ht="39.6" x14ac:dyDescent="0.25">
      <c r="A22" s="41">
        <v>10</v>
      </c>
      <c r="B22" s="11" t="s">
        <v>22</v>
      </c>
      <c r="C22" s="47" t="s">
        <v>14</v>
      </c>
      <c r="D22" s="43">
        <v>1072</v>
      </c>
      <c r="E22" s="44">
        <f t="shared" si="3"/>
        <v>6.37</v>
      </c>
      <c r="F22" s="44">
        <v>168</v>
      </c>
      <c r="G22" s="44">
        <v>1071</v>
      </c>
      <c r="H22" s="45">
        <f t="shared" si="1"/>
        <v>252.65</v>
      </c>
      <c r="I22" s="46">
        <f t="shared" si="2"/>
        <v>1323.65</v>
      </c>
    </row>
    <row r="23" spans="1:9" ht="39.6" x14ac:dyDescent="0.25">
      <c r="A23" s="41">
        <v>11</v>
      </c>
      <c r="B23" s="11" t="s">
        <v>22</v>
      </c>
      <c r="C23" s="47" t="s">
        <v>14</v>
      </c>
      <c r="D23" s="43">
        <v>1072</v>
      </c>
      <c r="E23" s="44">
        <f t="shared" si="3"/>
        <v>6.37</v>
      </c>
      <c r="F23" s="44">
        <v>86.5</v>
      </c>
      <c r="G23" s="44">
        <v>551.44000000000005</v>
      </c>
      <c r="H23" s="45">
        <f t="shared" si="1"/>
        <v>130.08000000000001</v>
      </c>
      <c r="I23" s="46">
        <f t="shared" si="2"/>
        <v>681.5200000000001</v>
      </c>
    </row>
    <row r="24" spans="1:9" ht="39.6" x14ac:dyDescent="0.25">
      <c r="A24" s="41">
        <v>12</v>
      </c>
      <c r="B24" s="11" t="s">
        <v>22</v>
      </c>
      <c r="C24" s="47" t="s">
        <v>14</v>
      </c>
      <c r="D24" s="43">
        <v>1072</v>
      </c>
      <c r="E24" s="44">
        <f t="shared" si="3"/>
        <v>6.37</v>
      </c>
      <c r="F24" s="44">
        <v>86.5</v>
      </c>
      <c r="G24" s="44">
        <v>551.44000000000005</v>
      </c>
      <c r="H24" s="45">
        <f t="shared" si="1"/>
        <v>130.08000000000001</v>
      </c>
      <c r="I24" s="46">
        <f t="shared" si="2"/>
        <v>681.5200000000001</v>
      </c>
    </row>
    <row r="25" spans="1:9" ht="39.6" x14ac:dyDescent="0.25">
      <c r="A25" s="41">
        <v>13</v>
      </c>
      <c r="B25" s="11" t="s">
        <v>22</v>
      </c>
      <c r="C25" s="47" t="s">
        <v>14</v>
      </c>
      <c r="D25" s="43">
        <v>1072</v>
      </c>
      <c r="E25" s="44">
        <f t="shared" si="3"/>
        <v>6.37</v>
      </c>
      <c r="F25" s="44">
        <v>86.5</v>
      </c>
      <c r="G25" s="44">
        <v>551.44000000000005</v>
      </c>
      <c r="H25" s="45">
        <f t="shared" si="1"/>
        <v>130.08000000000001</v>
      </c>
      <c r="I25" s="46">
        <f t="shared" si="2"/>
        <v>681.5200000000001</v>
      </c>
    </row>
    <row r="26" spans="1:9" ht="39.6" x14ac:dyDescent="0.25">
      <c r="A26" s="41">
        <v>14</v>
      </c>
      <c r="B26" s="10" t="s">
        <v>22</v>
      </c>
      <c r="C26" s="47" t="s">
        <v>14</v>
      </c>
      <c r="D26" s="43">
        <v>1072</v>
      </c>
      <c r="E26" s="44">
        <f t="shared" si="3"/>
        <v>6.37</v>
      </c>
      <c r="F26" s="44">
        <v>168</v>
      </c>
      <c r="G26" s="44">
        <v>1071</v>
      </c>
      <c r="H26" s="45">
        <f t="shared" si="1"/>
        <v>252.65</v>
      </c>
      <c r="I26" s="46">
        <f t="shared" si="2"/>
        <v>1323.65</v>
      </c>
    </row>
    <row r="27" spans="1:9" ht="39.6" x14ac:dyDescent="0.25">
      <c r="A27" s="41">
        <v>15</v>
      </c>
      <c r="B27" s="11" t="s">
        <v>22</v>
      </c>
      <c r="C27" s="47" t="s">
        <v>14</v>
      </c>
      <c r="D27" s="43">
        <v>1049</v>
      </c>
      <c r="E27" s="44">
        <f t="shared" si="3"/>
        <v>6.24</v>
      </c>
      <c r="F27" s="44">
        <v>168</v>
      </c>
      <c r="G27" s="44">
        <v>1047.98</v>
      </c>
      <c r="H27" s="45">
        <f t="shared" si="1"/>
        <v>247.22</v>
      </c>
      <c r="I27" s="46">
        <f t="shared" si="2"/>
        <v>1295.2</v>
      </c>
    </row>
    <row r="28" spans="1:9" ht="39.6" x14ac:dyDescent="0.25">
      <c r="A28" s="41">
        <v>16</v>
      </c>
      <c r="B28" s="10" t="s">
        <v>23</v>
      </c>
      <c r="C28" s="47" t="s">
        <v>17</v>
      </c>
      <c r="D28" s="43">
        <v>1325</v>
      </c>
      <c r="E28" s="44">
        <f t="shared" si="3"/>
        <v>7.88</v>
      </c>
      <c r="F28" s="44">
        <v>168</v>
      </c>
      <c r="G28" s="44">
        <v>1323.67</v>
      </c>
      <c r="H28" s="45">
        <f t="shared" si="1"/>
        <v>312.25</v>
      </c>
      <c r="I28" s="46">
        <f t="shared" si="2"/>
        <v>1635.92</v>
      </c>
    </row>
    <row r="29" spans="1:9" ht="39.6" x14ac:dyDescent="0.25">
      <c r="A29" s="41">
        <v>17</v>
      </c>
      <c r="B29" s="10" t="s">
        <v>23</v>
      </c>
      <c r="C29" s="47" t="s">
        <v>14</v>
      </c>
      <c r="D29" s="43">
        <v>1141</v>
      </c>
      <c r="E29" s="44">
        <f t="shared" si="3"/>
        <v>6.78</v>
      </c>
      <c r="F29" s="44">
        <v>168</v>
      </c>
      <c r="G29" s="44">
        <v>1139.8800000000001</v>
      </c>
      <c r="H29" s="45">
        <f t="shared" si="1"/>
        <v>268.89999999999998</v>
      </c>
      <c r="I29" s="46">
        <f t="shared" si="2"/>
        <v>1408.7800000000002</v>
      </c>
    </row>
    <row r="30" spans="1:9" ht="39.6" x14ac:dyDescent="0.25">
      <c r="A30" s="41">
        <v>18</v>
      </c>
      <c r="B30" s="10" t="s">
        <v>23</v>
      </c>
      <c r="C30" s="47" t="s">
        <v>14</v>
      </c>
      <c r="D30" s="43">
        <v>1141</v>
      </c>
      <c r="E30" s="44">
        <f t="shared" si="3"/>
        <v>6.78</v>
      </c>
      <c r="F30" s="44">
        <v>96</v>
      </c>
      <c r="G30" s="44">
        <v>651.36</v>
      </c>
      <c r="H30" s="45">
        <f t="shared" si="1"/>
        <v>153.66</v>
      </c>
      <c r="I30" s="46">
        <f t="shared" si="2"/>
        <v>805.02</v>
      </c>
    </row>
    <row r="31" spans="1:9" ht="39.6" x14ac:dyDescent="0.25">
      <c r="A31" s="41">
        <v>19</v>
      </c>
      <c r="B31" s="11" t="s">
        <v>23</v>
      </c>
      <c r="C31" s="47" t="s">
        <v>15</v>
      </c>
      <c r="D31" s="43">
        <v>1211</v>
      </c>
      <c r="E31" s="44">
        <f t="shared" si="3"/>
        <v>7.2</v>
      </c>
      <c r="F31" s="44">
        <v>96</v>
      </c>
      <c r="G31" s="44">
        <v>691.3</v>
      </c>
      <c r="H31" s="45">
        <f t="shared" si="1"/>
        <v>163.08000000000001</v>
      </c>
      <c r="I31" s="46">
        <f t="shared" si="2"/>
        <v>854.38</v>
      </c>
    </row>
    <row r="32" spans="1:9" ht="39.6" x14ac:dyDescent="0.25">
      <c r="A32" s="41">
        <v>20</v>
      </c>
      <c r="B32" s="11" t="s">
        <v>23</v>
      </c>
      <c r="C32" s="47" t="s">
        <v>14</v>
      </c>
      <c r="D32" s="43">
        <v>1095</v>
      </c>
      <c r="E32" s="44">
        <f t="shared" si="3"/>
        <v>6.51</v>
      </c>
      <c r="F32" s="44">
        <v>86.5</v>
      </c>
      <c r="G32" s="44">
        <v>563.20000000000005</v>
      </c>
      <c r="H32" s="45">
        <f t="shared" si="1"/>
        <v>132.86000000000001</v>
      </c>
      <c r="I32" s="46">
        <f t="shared" si="2"/>
        <v>696.06000000000006</v>
      </c>
    </row>
    <row r="33" spans="1:9" ht="39.6" x14ac:dyDescent="0.25">
      <c r="A33" s="41">
        <v>21</v>
      </c>
      <c r="B33" s="11" t="s">
        <v>23</v>
      </c>
      <c r="C33" s="47" t="s">
        <v>14</v>
      </c>
      <c r="D33" s="43">
        <v>1095</v>
      </c>
      <c r="E33" s="44">
        <f t="shared" si="3"/>
        <v>6.51</v>
      </c>
      <c r="F33" s="44">
        <v>86.5</v>
      </c>
      <c r="G33" s="44">
        <v>563.20000000000005</v>
      </c>
      <c r="H33" s="45">
        <f t="shared" si="1"/>
        <v>132.86000000000001</v>
      </c>
      <c r="I33" s="46">
        <f t="shared" si="2"/>
        <v>696.06000000000006</v>
      </c>
    </row>
    <row r="34" spans="1:9" ht="39.6" x14ac:dyDescent="0.25">
      <c r="A34" s="41">
        <v>22</v>
      </c>
      <c r="B34" s="11" t="s">
        <v>23</v>
      </c>
      <c r="C34" s="47" t="s">
        <v>14</v>
      </c>
      <c r="D34" s="43">
        <v>1118</v>
      </c>
      <c r="E34" s="44">
        <f t="shared" si="3"/>
        <v>6.65</v>
      </c>
      <c r="F34" s="44">
        <v>86.5</v>
      </c>
      <c r="G34" s="44">
        <v>575.04999999999995</v>
      </c>
      <c r="H34" s="45">
        <f t="shared" si="1"/>
        <v>135.65</v>
      </c>
      <c r="I34" s="46">
        <f t="shared" si="2"/>
        <v>710.69999999999993</v>
      </c>
    </row>
    <row r="35" spans="1:9" ht="39.6" x14ac:dyDescent="0.25">
      <c r="A35" s="41">
        <v>23</v>
      </c>
      <c r="B35" s="10" t="s">
        <v>23</v>
      </c>
      <c r="C35" s="47" t="s">
        <v>14</v>
      </c>
      <c r="D35" s="43">
        <v>1072</v>
      </c>
      <c r="E35" s="44">
        <f t="shared" si="3"/>
        <v>6.37</v>
      </c>
      <c r="F35" s="44">
        <v>86.5</v>
      </c>
      <c r="G35" s="44">
        <v>551.44000000000005</v>
      </c>
      <c r="H35" s="45">
        <f t="shared" si="1"/>
        <v>130.08000000000001</v>
      </c>
      <c r="I35" s="46">
        <f t="shared" si="2"/>
        <v>681.5200000000001</v>
      </c>
    </row>
    <row r="36" spans="1:9" ht="39.6" x14ac:dyDescent="0.25">
      <c r="A36" s="41">
        <v>24</v>
      </c>
      <c r="B36" s="11" t="s">
        <v>24</v>
      </c>
      <c r="C36" s="47" t="s">
        <v>14</v>
      </c>
      <c r="D36" s="43">
        <v>1095</v>
      </c>
      <c r="E36" s="44">
        <f t="shared" si="3"/>
        <v>6.51</v>
      </c>
      <c r="F36" s="44">
        <v>120</v>
      </c>
      <c r="G36" s="44">
        <v>781.32</v>
      </c>
      <c r="H36" s="45">
        <f t="shared" si="1"/>
        <v>184.31</v>
      </c>
      <c r="I36" s="46">
        <f t="shared" si="2"/>
        <v>965.63000000000011</v>
      </c>
    </row>
    <row r="37" spans="1:9" ht="39.6" x14ac:dyDescent="0.25">
      <c r="A37" s="41">
        <v>25</v>
      </c>
      <c r="B37" s="11" t="s">
        <v>24</v>
      </c>
      <c r="C37" s="47" t="s">
        <v>18</v>
      </c>
      <c r="D37" s="43">
        <v>1411</v>
      </c>
      <c r="E37" s="44">
        <f t="shared" si="3"/>
        <v>8.39</v>
      </c>
      <c r="F37" s="44">
        <v>255</v>
      </c>
      <c r="G37" s="44">
        <v>2139.4499999999998</v>
      </c>
      <c r="H37" s="45">
        <f t="shared" si="1"/>
        <v>504.7</v>
      </c>
      <c r="I37" s="46">
        <f t="shared" si="2"/>
        <v>2644.1499999999996</v>
      </c>
    </row>
    <row r="38" spans="1:9" ht="39.6" x14ac:dyDescent="0.25">
      <c r="A38" s="41">
        <v>26</v>
      </c>
      <c r="B38" s="11" t="s">
        <v>24</v>
      </c>
      <c r="C38" s="47" t="s">
        <v>14</v>
      </c>
      <c r="D38" s="43">
        <v>1072</v>
      </c>
      <c r="E38" s="44">
        <f t="shared" si="3"/>
        <v>6.37</v>
      </c>
      <c r="F38" s="44">
        <v>255</v>
      </c>
      <c r="G38" s="44">
        <v>1625.63</v>
      </c>
      <c r="H38" s="45">
        <f t="shared" si="1"/>
        <v>383.49</v>
      </c>
      <c r="I38" s="46">
        <f t="shared" si="2"/>
        <v>2009.1200000000001</v>
      </c>
    </row>
    <row r="39" spans="1:9" ht="39.6" x14ac:dyDescent="0.25">
      <c r="A39" s="41">
        <v>27</v>
      </c>
      <c r="B39" s="11" t="s">
        <v>25</v>
      </c>
      <c r="C39" s="47" t="s">
        <v>18</v>
      </c>
      <c r="D39" s="43">
        <v>1348</v>
      </c>
      <c r="E39" s="44">
        <f t="shared" si="3"/>
        <v>8.02</v>
      </c>
      <c r="F39" s="44">
        <v>225</v>
      </c>
      <c r="G39" s="44">
        <v>1803.6</v>
      </c>
      <c r="H39" s="45">
        <f t="shared" si="1"/>
        <v>425.47</v>
      </c>
      <c r="I39" s="46">
        <f t="shared" si="2"/>
        <v>2229.0699999999997</v>
      </c>
    </row>
    <row r="40" spans="1:9" ht="39.6" x14ac:dyDescent="0.25">
      <c r="A40" s="41">
        <v>28</v>
      </c>
      <c r="B40" s="11" t="s">
        <v>25</v>
      </c>
      <c r="C40" s="47" t="s">
        <v>14</v>
      </c>
      <c r="D40" s="43">
        <v>1069</v>
      </c>
      <c r="E40" s="44">
        <f t="shared" si="3"/>
        <v>6.36</v>
      </c>
      <c r="F40" s="44">
        <v>249</v>
      </c>
      <c r="G40" s="44">
        <v>1582.89</v>
      </c>
      <c r="H40" s="45">
        <f t="shared" si="1"/>
        <v>373.4</v>
      </c>
      <c r="I40" s="46">
        <f t="shared" si="2"/>
        <v>1956.29</v>
      </c>
    </row>
    <row r="41" spans="1:9" ht="39.6" x14ac:dyDescent="0.25">
      <c r="A41" s="41">
        <v>29</v>
      </c>
      <c r="B41" s="11" t="s">
        <v>25</v>
      </c>
      <c r="C41" s="47" t="s">
        <v>14</v>
      </c>
      <c r="D41" s="43">
        <v>1069</v>
      </c>
      <c r="E41" s="44">
        <f t="shared" si="3"/>
        <v>6.36</v>
      </c>
      <c r="F41" s="44">
        <v>249</v>
      </c>
      <c r="G41" s="44">
        <v>1582.89</v>
      </c>
      <c r="H41" s="45">
        <f t="shared" si="1"/>
        <v>373.4</v>
      </c>
      <c r="I41" s="46">
        <f t="shared" si="2"/>
        <v>1956.29</v>
      </c>
    </row>
    <row r="42" spans="1:9" ht="39.6" x14ac:dyDescent="0.25">
      <c r="A42" s="41">
        <v>30</v>
      </c>
      <c r="B42" s="11" t="s">
        <v>25</v>
      </c>
      <c r="C42" s="47" t="s">
        <v>16</v>
      </c>
      <c r="D42" s="43">
        <v>1236</v>
      </c>
      <c r="E42" s="44">
        <f t="shared" si="3"/>
        <v>7.35</v>
      </c>
      <c r="F42" s="44">
        <v>249</v>
      </c>
      <c r="G42" s="44">
        <v>1830.15</v>
      </c>
      <c r="H42" s="45">
        <f t="shared" si="1"/>
        <v>431.73</v>
      </c>
      <c r="I42" s="46">
        <f t="shared" si="2"/>
        <v>2261.88</v>
      </c>
    </row>
    <row r="43" spans="1:9" ht="39.6" x14ac:dyDescent="0.25">
      <c r="A43" s="41">
        <v>31</v>
      </c>
      <c r="B43" s="10" t="s">
        <v>25</v>
      </c>
      <c r="C43" s="47" t="s">
        <v>14</v>
      </c>
      <c r="D43" s="43">
        <v>1092</v>
      </c>
      <c r="E43" s="44">
        <f t="shared" si="3"/>
        <v>6.49</v>
      </c>
      <c r="F43" s="44">
        <v>249</v>
      </c>
      <c r="G43" s="44">
        <v>1616.76</v>
      </c>
      <c r="H43" s="45">
        <f t="shared" si="1"/>
        <v>381.39</v>
      </c>
      <c r="I43" s="46">
        <f t="shared" si="2"/>
        <v>1998.15</v>
      </c>
    </row>
    <row r="44" spans="1:9" ht="39.6" x14ac:dyDescent="0.25">
      <c r="A44" s="41">
        <v>32</v>
      </c>
      <c r="B44" s="10" t="s">
        <v>25</v>
      </c>
      <c r="C44" s="47" t="s">
        <v>14</v>
      </c>
      <c r="D44" s="43">
        <v>1046</v>
      </c>
      <c r="E44" s="44">
        <f t="shared" si="3"/>
        <v>6.22</v>
      </c>
      <c r="F44" s="44">
        <v>129</v>
      </c>
      <c r="G44" s="44">
        <v>802.38</v>
      </c>
      <c r="H44" s="45">
        <f t="shared" si="1"/>
        <v>189.28</v>
      </c>
      <c r="I44" s="46">
        <f t="shared" si="2"/>
        <v>991.66</v>
      </c>
    </row>
    <row r="45" spans="1:9" ht="39.6" x14ac:dyDescent="0.25">
      <c r="A45" s="41">
        <v>33</v>
      </c>
      <c r="B45" s="11" t="s">
        <v>25</v>
      </c>
      <c r="C45" s="47" t="s">
        <v>14</v>
      </c>
      <c r="D45" s="43">
        <v>1069</v>
      </c>
      <c r="E45" s="44">
        <f t="shared" si="3"/>
        <v>6.36</v>
      </c>
      <c r="F45" s="44">
        <v>225</v>
      </c>
      <c r="G45" s="44">
        <v>1430.33</v>
      </c>
      <c r="H45" s="45">
        <f t="shared" si="1"/>
        <v>337.41</v>
      </c>
      <c r="I45" s="46">
        <f t="shared" si="2"/>
        <v>1767.74</v>
      </c>
    </row>
    <row r="46" spans="1:9" ht="39.6" x14ac:dyDescent="0.25">
      <c r="A46" s="41">
        <v>34</v>
      </c>
      <c r="B46" s="10" t="s">
        <v>25</v>
      </c>
      <c r="C46" s="47" t="s">
        <v>14</v>
      </c>
      <c r="D46" s="43">
        <v>1046</v>
      </c>
      <c r="E46" s="44">
        <f t="shared" si="3"/>
        <v>6.22</v>
      </c>
      <c r="F46" s="44">
        <v>249</v>
      </c>
      <c r="G46" s="44">
        <v>1548.78</v>
      </c>
      <c r="H46" s="45">
        <f t="shared" si="1"/>
        <v>365.36</v>
      </c>
      <c r="I46" s="46">
        <f t="shared" si="2"/>
        <v>1914.1399999999999</v>
      </c>
    </row>
    <row r="47" spans="1:9" ht="39.6" x14ac:dyDescent="0.25">
      <c r="A47" s="41">
        <v>35</v>
      </c>
      <c r="B47" s="11" t="s">
        <v>25</v>
      </c>
      <c r="C47" s="47" t="s">
        <v>14</v>
      </c>
      <c r="D47" s="43">
        <v>1023</v>
      </c>
      <c r="E47" s="44">
        <f t="shared" si="3"/>
        <v>6.08</v>
      </c>
      <c r="F47" s="44">
        <v>105</v>
      </c>
      <c r="G47" s="44">
        <v>638.72</v>
      </c>
      <c r="H47" s="45">
        <f t="shared" si="1"/>
        <v>150.66999999999999</v>
      </c>
      <c r="I47" s="46">
        <f t="shared" si="2"/>
        <v>789.39</v>
      </c>
    </row>
    <row r="48" spans="1:9" ht="39.6" x14ac:dyDescent="0.25">
      <c r="A48" s="41">
        <v>36</v>
      </c>
      <c r="B48" s="11" t="s">
        <v>25</v>
      </c>
      <c r="C48" s="47" t="s">
        <v>14</v>
      </c>
      <c r="D48" s="43">
        <v>1092</v>
      </c>
      <c r="E48" s="44">
        <f t="shared" si="3"/>
        <v>6.49</v>
      </c>
      <c r="F48" s="44">
        <v>249</v>
      </c>
      <c r="G48" s="44">
        <v>1616.76</v>
      </c>
      <c r="H48" s="45">
        <f t="shared" si="1"/>
        <v>381.39</v>
      </c>
      <c r="I48" s="46">
        <f t="shared" si="2"/>
        <v>1998.15</v>
      </c>
    </row>
    <row r="49" spans="1:9" ht="39.6" x14ac:dyDescent="0.25">
      <c r="A49" s="41">
        <v>37</v>
      </c>
      <c r="B49" s="10" t="s">
        <v>25</v>
      </c>
      <c r="C49" s="47" t="s">
        <v>14</v>
      </c>
      <c r="D49" s="43">
        <v>1023</v>
      </c>
      <c r="E49" s="44">
        <f t="shared" si="3"/>
        <v>6.08</v>
      </c>
      <c r="F49" s="44">
        <v>249</v>
      </c>
      <c r="G49" s="44">
        <v>1514.67</v>
      </c>
      <c r="H49" s="45">
        <f t="shared" si="1"/>
        <v>357.31</v>
      </c>
      <c r="I49" s="46">
        <f t="shared" si="2"/>
        <v>1871.98</v>
      </c>
    </row>
    <row r="50" spans="1:9" ht="39.6" x14ac:dyDescent="0.25">
      <c r="A50" s="41">
        <v>38</v>
      </c>
      <c r="B50" s="10" t="s">
        <v>25</v>
      </c>
      <c r="C50" s="47" t="s">
        <v>14</v>
      </c>
      <c r="D50" s="43">
        <v>1023</v>
      </c>
      <c r="E50" s="44">
        <f t="shared" si="3"/>
        <v>6.08</v>
      </c>
      <c r="F50" s="44">
        <v>177</v>
      </c>
      <c r="G50" s="44">
        <v>1076.69</v>
      </c>
      <c r="H50" s="45">
        <f t="shared" si="1"/>
        <v>253.99</v>
      </c>
      <c r="I50" s="46">
        <f t="shared" si="2"/>
        <v>1330.68</v>
      </c>
    </row>
    <row r="51" spans="1:9" ht="39.6" x14ac:dyDescent="0.25">
      <c r="A51" s="41">
        <v>39</v>
      </c>
      <c r="B51" s="11" t="s">
        <v>25</v>
      </c>
      <c r="C51" s="47" t="s">
        <v>14</v>
      </c>
      <c r="D51" s="43">
        <v>1023</v>
      </c>
      <c r="E51" s="44">
        <f t="shared" si="3"/>
        <v>6.08</v>
      </c>
      <c r="F51" s="44">
        <v>192</v>
      </c>
      <c r="G51" s="44">
        <v>1167.94</v>
      </c>
      <c r="H51" s="45">
        <f t="shared" si="1"/>
        <v>275.52</v>
      </c>
      <c r="I51" s="46">
        <f t="shared" si="2"/>
        <v>1443.46</v>
      </c>
    </row>
    <row r="52" spans="1:9" ht="39.6" x14ac:dyDescent="0.25">
      <c r="A52" s="41">
        <v>40</v>
      </c>
      <c r="B52" s="11" t="s">
        <v>25</v>
      </c>
      <c r="C52" s="47" t="s">
        <v>14</v>
      </c>
      <c r="D52" s="43">
        <v>1023</v>
      </c>
      <c r="E52" s="44">
        <f t="shared" si="3"/>
        <v>6.08</v>
      </c>
      <c r="F52" s="44">
        <v>192</v>
      </c>
      <c r="G52" s="44">
        <v>1167.94</v>
      </c>
      <c r="H52" s="45">
        <f t="shared" si="1"/>
        <v>275.52</v>
      </c>
      <c r="I52" s="46">
        <f t="shared" si="2"/>
        <v>1443.46</v>
      </c>
    </row>
    <row r="53" spans="1:9" ht="39.6" x14ac:dyDescent="0.25">
      <c r="A53" s="41">
        <v>41</v>
      </c>
      <c r="B53" s="11" t="s">
        <v>25</v>
      </c>
      <c r="C53" s="47" t="s">
        <v>14</v>
      </c>
      <c r="D53" s="43">
        <v>1023</v>
      </c>
      <c r="E53" s="44">
        <f t="shared" si="3"/>
        <v>6.08</v>
      </c>
      <c r="F53" s="44">
        <v>225</v>
      </c>
      <c r="G53" s="44">
        <v>1368.68</v>
      </c>
      <c r="H53" s="45">
        <f t="shared" si="1"/>
        <v>322.87</v>
      </c>
      <c r="I53" s="46">
        <f t="shared" si="2"/>
        <v>1691.5500000000002</v>
      </c>
    </row>
    <row r="54" spans="1:9" ht="39.6" x14ac:dyDescent="0.25">
      <c r="A54" s="41">
        <v>42</v>
      </c>
      <c r="B54" s="11" t="s">
        <v>25</v>
      </c>
      <c r="C54" s="47" t="s">
        <v>14</v>
      </c>
      <c r="D54" s="43">
        <v>1092</v>
      </c>
      <c r="E54" s="44">
        <f t="shared" si="3"/>
        <v>6.49</v>
      </c>
      <c r="F54" s="44">
        <v>249</v>
      </c>
      <c r="G54" s="44">
        <v>1616.76</v>
      </c>
      <c r="H54" s="48">
        <f>ROUNDDOWN(G54*21.94%,2)</f>
        <v>354.71</v>
      </c>
      <c r="I54" s="46">
        <f t="shared" si="2"/>
        <v>1971.47</v>
      </c>
    </row>
    <row r="55" spans="1:9" ht="39.6" x14ac:dyDescent="0.25">
      <c r="A55" s="41">
        <v>43</v>
      </c>
      <c r="B55" s="11" t="s">
        <v>25</v>
      </c>
      <c r="C55" s="47" t="s">
        <v>14</v>
      </c>
      <c r="D55" s="43">
        <v>1000</v>
      </c>
      <c r="E55" s="44">
        <f t="shared" si="3"/>
        <v>5.95</v>
      </c>
      <c r="F55" s="44">
        <v>177</v>
      </c>
      <c r="G55" s="44">
        <v>1052.44</v>
      </c>
      <c r="H55" s="45">
        <f t="shared" si="1"/>
        <v>248.27</v>
      </c>
      <c r="I55" s="46">
        <f t="shared" si="2"/>
        <v>1300.71</v>
      </c>
    </row>
    <row r="56" spans="1:9" ht="39.6" x14ac:dyDescent="0.25">
      <c r="A56" s="41">
        <v>44</v>
      </c>
      <c r="B56" s="11" t="s">
        <v>26</v>
      </c>
      <c r="C56" s="47" t="s">
        <v>14</v>
      </c>
      <c r="D56" s="43">
        <v>1069</v>
      </c>
      <c r="E56" s="44">
        <f t="shared" si="3"/>
        <v>6.36</v>
      </c>
      <c r="F56" s="44">
        <v>240</v>
      </c>
      <c r="G56" s="44">
        <v>1525.68</v>
      </c>
      <c r="H56" s="45">
        <f t="shared" si="1"/>
        <v>359.91</v>
      </c>
      <c r="I56" s="46">
        <f t="shared" si="2"/>
        <v>1885.5900000000001</v>
      </c>
    </row>
    <row r="57" spans="1:9" ht="39.6" x14ac:dyDescent="0.25">
      <c r="A57" s="41">
        <v>45</v>
      </c>
      <c r="B57" s="10" t="s">
        <v>26</v>
      </c>
      <c r="C57" s="47" t="s">
        <v>14</v>
      </c>
      <c r="D57" s="43">
        <v>1092</v>
      </c>
      <c r="E57" s="44">
        <f t="shared" si="3"/>
        <v>6.49</v>
      </c>
      <c r="F57" s="44">
        <v>168</v>
      </c>
      <c r="G57" s="44">
        <v>1090.82</v>
      </c>
      <c r="H57" s="45">
        <f t="shared" si="1"/>
        <v>257.32</v>
      </c>
      <c r="I57" s="46">
        <f t="shared" si="2"/>
        <v>1348.1399999999999</v>
      </c>
    </row>
    <row r="58" spans="1:9" ht="39.6" x14ac:dyDescent="0.25">
      <c r="A58" s="41">
        <v>46</v>
      </c>
      <c r="B58" s="11" t="s">
        <v>26</v>
      </c>
      <c r="C58" s="47" t="s">
        <v>18</v>
      </c>
      <c r="D58" s="43">
        <v>1303</v>
      </c>
      <c r="E58" s="44">
        <f t="shared" si="3"/>
        <v>7.75</v>
      </c>
      <c r="F58" s="44">
        <v>168</v>
      </c>
      <c r="G58" s="44">
        <v>1301.6600000000001</v>
      </c>
      <c r="H58" s="45">
        <f t="shared" si="1"/>
        <v>307.06</v>
      </c>
      <c r="I58" s="46">
        <f t="shared" si="2"/>
        <v>1608.72</v>
      </c>
    </row>
    <row r="59" spans="1:9" ht="39.6" x14ac:dyDescent="0.25">
      <c r="A59" s="41">
        <v>47</v>
      </c>
      <c r="B59" s="11" t="s">
        <v>26</v>
      </c>
      <c r="C59" s="47" t="s">
        <v>14</v>
      </c>
      <c r="D59" s="43">
        <v>1046</v>
      </c>
      <c r="E59" s="44">
        <f t="shared" si="3"/>
        <v>6.22</v>
      </c>
      <c r="F59" s="44">
        <v>240</v>
      </c>
      <c r="G59" s="44">
        <v>1492.8</v>
      </c>
      <c r="H59" s="45">
        <f t="shared" si="1"/>
        <v>352.15</v>
      </c>
      <c r="I59" s="46">
        <f t="shared" si="2"/>
        <v>1844.9499999999998</v>
      </c>
    </row>
    <row r="60" spans="1:9" ht="39.6" x14ac:dyDescent="0.25">
      <c r="A60" s="41">
        <v>48</v>
      </c>
      <c r="B60" s="11" t="s">
        <v>26</v>
      </c>
      <c r="C60" s="47" t="s">
        <v>16</v>
      </c>
      <c r="D60" s="43">
        <v>1282</v>
      </c>
      <c r="E60" s="44">
        <f t="shared" si="3"/>
        <v>7.62</v>
      </c>
      <c r="F60" s="44">
        <v>240</v>
      </c>
      <c r="G60" s="44">
        <v>1829.52</v>
      </c>
      <c r="H60" s="45">
        <f t="shared" si="1"/>
        <v>431.58</v>
      </c>
      <c r="I60" s="46">
        <f t="shared" si="2"/>
        <v>2261.1</v>
      </c>
    </row>
    <row r="61" spans="1:9" ht="39.6" x14ac:dyDescent="0.25">
      <c r="A61" s="41">
        <v>49</v>
      </c>
      <c r="B61" s="10" t="s">
        <v>26</v>
      </c>
      <c r="C61" s="47" t="s">
        <v>14</v>
      </c>
      <c r="D61" s="43">
        <v>1046</v>
      </c>
      <c r="E61" s="44">
        <f t="shared" si="3"/>
        <v>6.22</v>
      </c>
      <c r="F61" s="44">
        <v>240</v>
      </c>
      <c r="G61" s="44">
        <v>1492.8</v>
      </c>
      <c r="H61" s="45">
        <f t="shared" si="1"/>
        <v>352.15</v>
      </c>
      <c r="I61" s="46">
        <f t="shared" si="2"/>
        <v>1844.9499999999998</v>
      </c>
    </row>
    <row r="62" spans="1:9" ht="39.6" x14ac:dyDescent="0.25">
      <c r="A62" s="41">
        <v>50</v>
      </c>
      <c r="B62" s="10" t="s">
        <v>26</v>
      </c>
      <c r="C62" s="47" t="s">
        <v>14</v>
      </c>
      <c r="D62" s="43">
        <v>1092</v>
      </c>
      <c r="E62" s="44">
        <f t="shared" si="3"/>
        <v>6.49</v>
      </c>
      <c r="F62" s="44">
        <v>240</v>
      </c>
      <c r="G62" s="44">
        <v>1558.32</v>
      </c>
      <c r="H62" s="45">
        <f t="shared" si="1"/>
        <v>367.61</v>
      </c>
      <c r="I62" s="46">
        <f t="shared" si="2"/>
        <v>1925.9299999999998</v>
      </c>
    </row>
    <row r="63" spans="1:9" ht="39.6" x14ac:dyDescent="0.25">
      <c r="A63" s="41">
        <v>51</v>
      </c>
      <c r="B63" s="11" t="s">
        <v>26</v>
      </c>
      <c r="C63" s="47" t="s">
        <v>14</v>
      </c>
      <c r="D63" s="43">
        <v>1092</v>
      </c>
      <c r="E63" s="44">
        <f t="shared" si="3"/>
        <v>6.49</v>
      </c>
      <c r="F63" s="44">
        <v>240</v>
      </c>
      <c r="G63" s="44">
        <v>1558.32</v>
      </c>
      <c r="H63" s="45">
        <f t="shared" si="1"/>
        <v>367.61</v>
      </c>
      <c r="I63" s="46">
        <f t="shared" si="2"/>
        <v>1925.9299999999998</v>
      </c>
    </row>
    <row r="64" spans="1:9" ht="39.6" x14ac:dyDescent="0.25">
      <c r="A64" s="41">
        <v>52</v>
      </c>
      <c r="B64" s="11" t="s">
        <v>26</v>
      </c>
      <c r="C64" s="47" t="s">
        <v>14</v>
      </c>
      <c r="D64" s="43">
        <v>1023</v>
      </c>
      <c r="E64" s="44">
        <f t="shared" si="3"/>
        <v>6.08</v>
      </c>
      <c r="F64" s="44">
        <v>240</v>
      </c>
      <c r="G64" s="44">
        <v>1459.92</v>
      </c>
      <c r="H64" s="45">
        <f t="shared" si="1"/>
        <v>344.4</v>
      </c>
      <c r="I64" s="46">
        <f t="shared" si="2"/>
        <v>1804.3200000000002</v>
      </c>
    </row>
    <row r="65" spans="1:9" ht="39.6" x14ac:dyDescent="0.25">
      <c r="A65" s="41">
        <v>53</v>
      </c>
      <c r="B65" s="11" t="s">
        <v>26</v>
      </c>
      <c r="C65" s="47" t="s">
        <v>14</v>
      </c>
      <c r="D65" s="43">
        <v>1023</v>
      </c>
      <c r="E65" s="44">
        <f t="shared" si="3"/>
        <v>6.08</v>
      </c>
      <c r="F65" s="44">
        <v>240</v>
      </c>
      <c r="G65" s="44">
        <v>1459.92</v>
      </c>
      <c r="H65" s="45">
        <f t="shared" si="1"/>
        <v>344.4</v>
      </c>
      <c r="I65" s="46">
        <f t="shared" si="2"/>
        <v>1804.3200000000002</v>
      </c>
    </row>
    <row r="66" spans="1:9" ht="39.6" x14ac:dyDescent="0.25">
      <c r="A66" s="41">
        <v>54</v>
      </c>
      <c r="B66" s="11" t="s">
        <v>26</v>
      </c>
      <c r="C66" s="47" t="s">
        <v>14</v>
      </c>
      <c r="D66" s="43">
        <v>1046</v>
      </c>
      <c r="E66" s="44">
        <f t="shared" si="3"/>
        <v>6.22</v>
      </c>
      <c r="F66" s="44">
        <v>192</v>
      </c>
      <c r="G66" s="44">
        <v>1194.24</v>
      </c>
      <c r="H66" s="45">
        <f t="shared" si="1"/>
        <v>281.72000000000003</v>
      </c>
      <c r="I66" s="46">
        <f t="shared" si="2"/>
        <v>1475.96</v>
      </c>
    </row>
    <row r="67" spans="1:9" ht="39.6" x14ac:dyDescent="0.25">
      <c r="A67" s="41">
        <v>55</v>
      </c>
      <c r="B67" s="11" t="s">
        <v>26</v>
      </c>
      <c r="C67" s="47" t="s">
        <v>14</v>
      </c>
      <c r="D67" s="43">
        <v>1046</v>
      </c>
      <c r="E67" s="44">
        <f t="shared" si="3"/>
        <v>6.22</v>
      </c>
      <c r="F67" s="44">
        <v>216</v>
      </c>
      <c r="G67" s="44">
        <v>1343.52</v>
      </c>
      <c r="H67" s="45">
        <f t="shared" si="1"/>
        <v>316.94</v>
      </c>
      <c r="I67" s="46">
        <f t="shared" si="2"/>
        <v>1660.46</v>
      </c>
    </row>
    <row r="68" spans="1:9" ht="39.6" x14ac:dyDescent="0.25">
      <c r="A68" s="41">
        <v>56</v>
      </c>
      <c r="B68" s="10" t="s">
        <v>26</v>
      </c>
      <c r="C68" s="47" t="s">
        <v>14</v>
      </c>
      <c r="D68" s="43">
        <v>1000</v>
      </c>
      <c r="E68" s="44">
        <f t="shared" si="3"/>
        <v>5.95</v>
      </c>
      <c r="F68" s="44">
        <v>240</v>
      </c>
      <c r="G68" s="44">
        <v>1427.04</v>
      </c>
      <c r="H68" s="45">
        <f t="shared" si="1"/>
        <v>336.64</v>
      </c>
      <c r="I68" s="46">
        <f t="shared" si="2"/>
        <v>1763.6799999999998</v>
      </c>
    </row>
    <row r="69" spans="1:9" ht="39.6" x14ac:dyDescent="0.25">
      <c r="A69" s="41">
        <v>57</v>
      </c>
      <c r="B69" s="10" t="s">
        <v>26</v>
      </c>
      <c r="C69" s="47" t="s">
        <v>14</v>
      </c>
      <c r="D69" s="43">
        <v>1000</v>
      </c>
      <c r="E69" s="44">
        <f t="shared" si="3"/>
        <v>5.95</v>
      </c>
      <c r="F69" s="44">
        <v>240</v>
      </c>
      <c r="G69" s="44">
        <v>1427.04</v>
      </c>
      <c r="H69" s="45">
        <f t="shared" si="1"/>
        <v>336.64</v>
      </c>
      <c r="I69" s="46">
        <f t="shared" si="2"/>
        <v>1763.6799999999998</v>
      </c>
    </row>
    <row r="71" spans="1:9" ht="34.799999999999997" customHeight="1" x14ac:dyDescent="0.25">
      <c r="A71" s="15" t="s">
        <v>30</v>
      </c>
      <c r="B71" s="15"/>
      <c r="C71" s="15"/>
      <c r="D71" s="15"/>
      <c r="E71" s="15"/>
      <c r="F71" s="15"/>
      <c r="G71" s="15"/>
      <c r="H71" s="15"/>
      <c r="I71" s="15"/>
    </row>
  </sheetData>
  <mergeCells count="3">
    <mergeCell ref="A11:E11"/>
    <mergeCell ref="A8:I8"/>
    <mergeCell ref="A71:I71"/>
  </mergeCells>
  <pageMargins left="0.70866141732283472" right="0.70866141732283472" top="0.74803149606299213" bottom="0.74803149606299213" header="0.31496062992125984" footer="0.31496062992125984"/>
  <pageSetup paperSize="9" scale="58" fitToHeight="0" orientation="portrait" verticalDpi="90" r:id="rId1"/>
  <headerFooter>
    <oddFooter>&amp;C&amp;P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6.pielikums </vt:lpstr>
      <vt:lpstr>'6.pielikums '!Print_Area</vt:lpstr>
      <vt:lpstr>'6.pielikums '!Print_Titles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6.pielikums anotācijai</dc:title>
  <dc:creator>Inga Ošiņa</dc:creator>
  <dc:description>67219608, inga.osina@iem.gov.lv</dc:description>
  <cp:lastModifiedBy>Inga Ošiņa</cp:lastModifiedBy>
  <cp:lastPrinted>2022-03-01T13:42:05Z</cp:lastPrinted>
  <dcterms:created xsi:type="dcterms:W3CDTF">2021-01-19T10:53:51Z</dcterms:created>
  <dcterms:modified xsi:type="dcterms:W3CDTF">2022-03-01T13:42:09Z</dcterms:modified>
</cp:coreProperties>
</file>