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2_jan\Uz FM\"/>
    </mc:Choice>
  </mc:AlternateContent>
  <bookViews>
    <workbookView xWindow="0" yWindow="0" windowWidth="23040" windowHeight="9192"/>
  </bookViews>
  <sheets>
    <sheet name="12.pielikums" sheetId="22" r:id="rId1"/>
  </sheets>
  <definedNames>
    <definedName name="_xlnm.Print_Area" localSheetId="0">'12.pielikums'!$A:$L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22" l="1"/>
  <c r="J11" i="22"/>
  <c r="K11" i="22"/>
  <c r="L11" i="22"/>
  <c r="I19" i="22" l="1"/>
  <c r="J19" i="22" s="1"/>
  <c r="I18" i="22"/>
  <c r="J18" i="22" s="1"/>
  <c r="I17" i="22"/>
  <c r="J17" i="22" s="1"/>
  <c r="I16" i="22"/>
  <c r="J16" i="22" s="1"/>
  <c r="I15" i="22"/>
  <c r="J15" i="22" s="1"/>
  <c r="I14" i="22"/>
  <c r="J14" i="22" s="1"/>
  <c r="I13" i="22"/>
  <c r="J13" i="22" s="1"/>
  <c r="I12" i="22"/>
  <c r="J12" i="22" s="1"/>
  <c r="K19" i="22" l="1"/>
  <c r="L19" i="22" s="1"/>
  <c r="K16" i="22"/>
  <c r="L16" i="22" s="1"/>
  <c r="K15" i="22"/>
  <c r="L15" i="22" s="1"/>
  <c r="K14" i="22"/>
  <c r="L14" i="22" s="1"/>
  <c r="K17" i="22"/>
  <c r="L17" i="22" s="1"/>
  <c r="K18" i="22"/>
  <c r="L18" i="22" s="1"/>
  <c r="K13" i="22"/>
  <c r="L13" i="22" s="1"/>
  <c r="K12" i="22"/>
  <c r="L12" i="22" l="1"/>
</calcChain>
</file>

<file path=xl/sharedStrings.xml><?xml version="1.0" encoding="utf-8"?>
<sst xmlns="http://schemas.openxmlformats.org/spreadsheetml/2006/main" count="50" uniqueCount="31">
  <si>
    <t>“Par finanšu līdzekļu piešķiršanu no valsts budžeta programmas</t>
  </si>
  <si>
    <t xml:space="preserve"> “Līdzekļi neparedzētiem gadījumiem”” sākotnējās ietekmes novērtējuma ziņojumam (anotācijai)</t>
  </si>
  <si>
    <t>Ministru kabineta rīkojuma projekta</t>
  </si>
  <si>
    <t>Struktūrvienība</t>
  </si>
  <si>
    <t>Mēneš-alga</t>
  </si>
  <si>
    <t xml:space="preserve">Stundas likme </t>
  </si>
  <si>
    <t>Amats</t>
  </si>
  <si>
    <t>Pārvalde</t>
  </si>
  <si>
    <t>Tabeles Nr.</t>
  </si>
  <si>
    <t>Piemaksas apmērs</t>
  </si>
  <si>
    <t>VSAOI 23,59%</t>
  </si>
  <si>
    <t>Atlīdzība (EKK1000)</t>
  </si>
  <si>
    <t>VRS DAUGAVPILS PĀRVALDE</t>
  </si>
  <si>
    <t xml:space="preserve">Iesaistes stundas </t>
  </si>
  <si>
    <t>VRS RĪGAS PĀRVALDE</t>
  </si>
  <si>
    <t>VRS RIP AĀIC "MUCENIEKI" OPERATĪVAS VADĪBAS UN APSARDZES NODAĻA</t>
  </si>
  <si>
    <t>speciālists</t>
  </si>
  <si>
    <t>34674</t>
  </si>
  <si>
    <t>VRS DAP DAUGAVPILS I KAT.DIEN. AIZTURĒTO ĀRZEMNIEKU IZMITINĀŠANAS CENTRS "DAUGAVPILS"</t>
  </si>
  <si>
    <t>17360</t>
  </si>
  <si>
    <t>20594</t>
  </si>
  <si>
    <t>35806</t>
  </si>
  <si>
    <t>26231</t>
  </si>
  <si>
    <t>33046</t>
  </si>
  <si>
    <t>26325</t>
  </si>
  <si>
    <t>34675</t>
  </si>
  <si>
    <t>Valsts robežsardze</t>
  </si>
  <si>
    <t>Nr. p.k.</t>
  </si>
  <si>
    <t>Kvalitātes piemaksa (EKK1146)</t>
  </si>
  <si>
    <t>Piemaksa par personisko darba ieguldījumu un darba kvalitāti  amatpersonām ar speciālajām dienesta pakāpēm, veicot pienākumus uz Latvijas Republikas-Baltkrievijas Republikas valsts robežas nelikumīgas šķērsošanas ierobežošanai laika periodā no 2021.gada 1.decembra līdz 31.decembrim</t>
  </si>
  <si>
    <t>12.pielikums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</si>
</sst>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27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0">
    <xf numFmtId="0" fontId="0" fillId="0" borderId="0"/>
    <xf numFmtId="0" fontId="16" fillId="0" borderId="0"/>
    <xf numFmtId="0" fontId="17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3" fillId="0" borderId="0"/>
    <xf numFmtId="0" fontId="12" fillId="0" borderId="0"/>
    <xf numFmtId="0" fontId="19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7" fillId="0" borderId="0"/>
    <xf numFmtId="0" fontId="8" fillId="0" borderId="0"/>
    <xf numFmtId="0" fontId="8" fillId="0" borderId="0"/>
    <xf numFmtId="0" fontId="7" fillId="0" borderId="0"/>
    <xf numFmtId="0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1" fillId="0" borderId="0"/>
    <xf numFmtId="0" fontId="4" fillId="0" borderId="0"/>
    <xf numFmtId="0" fontId="3" fillId="0" borderId="0"/>
    <xf numFmtId="0" fontId="17" fillId="0" borderId="0"/>
    <xf numFmtId="0" fontId="2" fillId="0" borderId="0"/>
    <xf numFmtId="9" fontId="2" fillId="0" borderId="0" applyFont="0" applyFill="0" applyBorder="0" applyAlignment="0" applyProtection="0"/>
    <xf numFmtId="0" fontId="25" fillId="0" borderId="0"/>
    <xf numFmtId="9" fontId="17" fillId="0" borderId="0" applyFont="0" applyFill="0" applyBorder="0" applyAlignment="0" applyProtection="0"/>
    <xf numFmtId="0" fontId="1" fillId="0" borderId="0"/>
    <xf numFmtId="9" fontId="17" fillId="0" borderId="0" applyFont="0" applyFill="0" applyBorder="0" applyAlignment="0" applyProtection="0"/>
    <xf numFmtId="0" fontId="17" fillId="0" borderId="0"/>
    <xf numFmtId="9" fontId="17" fillId="0" borderId="0" applyFont="0" applyFill="0" applyBorder="0" applyAlignment="0" applyProtection="0"/>
  </cellStyleXfs>
  <cellXfs count="34">
    <xf numFmtId="0" fontId="0" fillId="0" borderId="0" xfId="0"/>
    <xf numFmtId="1" fontId="18" fillId="2" borderId="0" xfId="0" applyNumberFormat="1" applyFont="1" applyFill="1" applyAlignment="1">
      <alignment horizontal="right"/>
    </xf>
    <xf numFmtId="0" fontId="18" fillId="2" borderId="0" xfId="0" applyFont="1" applyFill="1" applyAlignment="1">
      <alignment horizontal="right"/>
    </xf>
    <xf numFmtId="0" fontId="2" fillId="0" borderId="0" xfId="52"/>
    <xf numFmtId="0" fontId="25" fillId="0" borderId="0" xfId="54" applyFill="1" applyAlignment="1">
      <alignment vertical="top" wrapText="1"/>
    </xf>
    <xf numFmtId="0" fontId="24" fillId="0" borderId="0" xfId="0" applyFont="1" applyAlignment="1">
      <alignment vertical="center"/>
    </xf>
    <xf numFmtId="0" fontId="22" fillId="0" borderId="0" xfId="0" applyFont="1" applyAlignment="1">
      <alignment vertical="top"/>
    </xf>
    <xf numFmtId="0" fontId="22" fillId="0" borderId="1" xfId="0" applyFont="1" applyFill="1" applyBorder="1" applyAlignment="1">
      <alignment horizontal="right" vertical="top"/>
    </xf>
    <xf numFmtId="49" fontId="22" fillId="0" borderId="1" xfId="0" applyNumberFormat="1" applyFont="1" applyFill="1" applyBorder="1" applyAlignment="1">
      <alignment horizontal="left" vertical="top" wrapText="1"/>
    </xf>
    <xf numFmtId="49" fontId="22" fillId="0" borderId="1" xfId="0" applyNumberFormat="1" applyFont="1" applyFill="1" applyBorder="1" applyAlignment="1">
      <alignment horizontal="left" vertical="top"/>
    </xf>
    <xf numFmtId="9" fontId="22" fillId="0" borderId="1" xfId="57" applyFont="1" applyFill="1" applyBorder="1" applyAlignment="1">
      <alignment horizontal="center" vertical="top"/>
    </xf>
    <xf numFmtId="2" fontId="22" fillId="0" borderId="1" xfId="0" applyNumberFormat="1" applyFont="1" applyFill="1" applyBorder="1" applyAlignment="1">
      <alignment horizontal="right" vertical="top"/>
    </xf>
    <xf numFmtId="164" fontId="22" fillId="0" borderId="1" xfId="0" applyNumberFormat="1" applyFont="1" applyFill="1" applyBorder="1" applyAlignment="1">
      <alignment horizontal="center" vertical="top"/>
    </xf>
    <xf numFmtId="0" fontId="22" fillId="0" borderId="0" xfId="0" applyFont="1" applyFill="1" applyAlignment="1">
      <alignment vertical="top"/>
    </xf>
    <xf numFmtId="0" fontId="22" fillId="0" borderId="0" xfId="0" applyFont="1" applyFill="1" applyAlignment="1">
      <alignment vertical="top" wrapText="1"/>
    </xf>
    <xf numFmtId="0" fontId="22" fillId="0" borderId="0" xfId="0" applyFont="1" applyFill="1" applyAlignment="1">
      <alignment horizontal="center" vertical="top"/>
    </xf>
    <xf numFmtId="0" fontId="17" fillId="0" borderId="0" xfId="0" applyFont="1" applyFill="1" applyAlignment="1">
      <alignment vertical="top"/>
    </xf>
    <xf numFmtId="0" fontId="17" fillId="0" borderId="0" xfId="0" applyFont="1" applyAlignment="1">
      <alignment vertical="top"/>
    </xf>
    <xf numFmtId="0" fontId="23" fillId="3" borderId="2" xfId="0" applyFont="1" applyFill="1" applyBorder="1" applyAlignment="1">
      <alignment vertical="top" wrapText="1"/>
    </xf>
    <xf numFmtId="9" fontId="23" fillId="3" borderId="2" xfId="57" applyFont="1" applyFill="1" applyBorder="1" applyAlignment="1">
      <alignment vertical="top" wrapText="1"/>
    </xf>
    <xf numFmtId="2" fontId="23" fillId="3" borderId="2" xfId="57" applyNumberFormat="1" applyFont="1" applyFill="1" applyBorder="1" applyAlignment="1">
      <alignment vertical="top" wrapText="1"/>
    </xf>
    <xf numFmtId="165" fontId="22" fillId="0" borderId="1" xfId="0" applyNumberFormat="1" applyFont="1" applyFill="1" applyBorder="1" applyAlignment="1">
      <alignment horizontal="right" vertical="top"/>
    </xf>
    <xf numFmtId="0" fontId="22" fillId="0" borderId="0" xfId="58" applyFont="1" applyFill="1" applyAlignment="1">
      <alignment vertical="top"/>
    </xf>
    <xf numFmtId="0" fontId="17" fillId="0" borderId="0" xfId="0" applyFont="1" applyAlignment="1">
      <alignment vertical="top" wrapText="1"/>
    </xf>
    <xf numFmtId="0" fontId="2" fillId="0" borderId="0" xfId="52" applyAlignment="1">
      <alignment wrapText="1"/>
    </xf>
    <xf numFmtId="0" fontId="22" fillId="0" borderId="0" xfId="58" applyFont="1" applyFill="1" applyAlignment="1">
      <alignment vertical="top" wrapText="1"/>
    </xf>
    <xf numFmtId="0" fontId="26" fillId="0" borderId="0" xfId="51" applyFont="1" applyFill="1" applyBorder="1" applyAlignment="1">
      <alignment horizontal="center" vertical="center" wrapText="1"/>
    </xf>
    <xf numFmtId="9" fontId="0" fillId="0" borderId="0" xfId="59" applyFont="1" applyFill="1" applyAlignment="1">
      <alignment vertical="top" wrapText="1"/>
    </xf>
    <xf numFmtId="2" fontId="25" fillId="0" borderId="0" xfId="54" applyNumberFormat="1" applyFill="1" applyAlignment="1">
      <alignment vertical="top" wrapText="1"/>
    </xf>
    <xf numFmtId="0" fontId="23" fillId="2" borderId="2" xfId="0" applyFont="1" applyFill="1" applyBorder="1" applyAlignment="1">
      <alignment vertical="top" wrapText="1"/>
    </xf>
    <xf numFmtId="9" fontId="23" fillId="2" borderId="2" xfId="57" applyFont="1" applyFill="1" applyBorder="1" applyAlignment="1">
      <alignment vertical="top" wrapText="1"/>
    </xf>
    <xf numFmtId="2" fontId="23" fillId="2" borderId="2" xfId="57" applyNumberFormat="1" applyFont="1" applyFill="1" applyBorder="1" applyAlignment="1">
      <alignment vertical="top" wrapText="1"/>
    </xf>
    <xf numFmtId="164" fontId="23" fillId="2" borderId="2" xfId="57" applyNumberFormat="1" applyFont="1" applyFill="1" applyBorder="1" applyAlignment="1">
      <alignment vertical="top" wrapText="1"/>
    </xf>
    <xf numFmtId="4" fontId="23" fillId="3" borderId="2" xfId="51" applyNumberFormat="1" applyFont="1" applyFill="1" applyBorder="1" applyAlignment="1">
      <alignment horizontal="center" vertical="center"/>
    </xf>
  </cellXfs>
  <cellStyles count="60">
    <cellStyle name="Normal" xfId="0" builtinId="0"/>
    <cellStyle name="Normal 10" xfId="4"/>
    <cellStyle name="Normal 11" xfId="5"/>
    <cellStyle name="Normal 11 10" xfId="41"/>
    <cellStyle name="Normal 11 11" xfId="47"/>
    <cellStyle name="Normal 11 2" xfId="7"/>
    <cellStyle name="Normal 11 3" xfId="8"/>
    <cellStyle name="Normal 11 4" xfId="12"/>
    <cellStyle name="Normal 11 5" xfId="16"/>
    <cellStyle name="Normal 11 6" xfId="20"/>
    <cellStyle name="Normal 11 7" xfId="26"/>
    <cellStyle name="Normal 11 8" xfId="28"/>
    <cellStyle name="Normal 11 9" xfId="36"/>
    <cellStyle name="Normal 12" xfId="9"/>
    <cellStyle name="Normal 12 10" xfId="56"/>
    <cellStyle name="Normal 12 2" xfId="13"/>
    <cellStyle name="Normal 12 3" xfId="19"/>
    <cellStyle name="Normal 12 4" xfId="21"/>
    <cellStyle name="Normal 12 5" xfId="29"/>
    <cellStyle name="Normal 12 6" xfId="30"/>
    <cellStyle name="Normal 12 7" xfId="40"/>
    <cellStyle name="Normal 12 8" xfId="46"/>
    <cellStyle name="Normal 13" xfId="27"/>
    <cellStyle name="Normal 14" xfId="14"/>
    <cellStyle name="Normal 14 2" xfId="17"/>
    <cellStyle name="Normal 14 3" xfId="24"/>
    <cellStyle name="Normal 14 4" xfId="34"/>
    <cellStyle name="Normal 14 5" xfId="39"/>
    <cellStyle name="Normal 14 6" xfId="44"/>
    <cellStyle name="Normal 15" xfId="58"/>
    <cellStyle name="Normal 16" xfId="18"/>
    <cellStyle name="Normal 16 2" xfId="25"/>
    <cellStyle name="Normal 16 3" xfId="35"/>
    <cellStyle name="Normal 17" xfId="22"/>
    <cellStyle name="Normal 17 2" xfId="37"/>
    <cellStyle name="Normal 17 3" xfId="45"/>
    <cellStyle name="Normal 19" xfId="32"/>
    <cellStyle name="Normal 19 2" xfId="42"/>
    <cellStyle name="Normal 2" xfId="1"/>
    <cellStyle name="Normal 20" xfId="38"/>
    <cellStyle name="Normal 20 2" xfId="43"/>
    <cellStyle name="Normal 3" xfId="2"/>
    <cellStyle name="Normal 4" xfId="10"/>
    <cellStyle name="Normal 5" xfId="31"/>
    <cellStyle name="Normal 6" xfId="48"/>
    <cellStyle name="Normal 6 2" xfId="51"/>
    <cellStyle name="Normal 7" xfId="3"/>
    <cellStyle name="Normal 7 2" xfId="6"/>
    <cellStyle name="Normal 7 3" xfId="11"/>
    <cellStyle name="Normal 7 4" xfId="15"/>
    <cellStyle name="Normal 7 5" xfId="23"/>
    <cellStyle name="Normal 7 6" xfId="33"/>
    <cellStyle name="Normal 8" xfId="52"/>
    <cellStyle name="Normal 9" xfId="54"/>
    <cellStyle name="Parasts 2" xfId="49"/>
    <cellStyle name="Parasts 2 2" xfId="50"/>
    <cellStyle name="Percent" xfId="57" builtinId="5"/>
    <cellStyle name="Percent 2" xfId="53"/>
    <cellStyle name="Percent 2 2" xfId="55"/>
    <cellStyle name="Percent 3" xfId="59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P19"/>
  <sheetViews>
    <sheetView tabSelected="1" zoomScaleNormal="100" workbookViewId="0">
      <selection activeCell="H11" sqref="H11"/>
    </sheetView>
  </sheetViews>
  <sheetFormatPr defaultColWidth="9.109375" defaultRowHeight="13.2" x14ac:dyDescent="0.25"/>
  <cols>
    <col min="1" max="1" width="4.88671875" style="13" customWidth="1"/>
    <col min="2" max="2" width="10" style="14" customWidth="1"/>
    <col min="3" max="3" width="15.44140625" style="14" customWidth="1"/>
    <col min="4" max="4" width="13.109375" style="13" customWidth="1"/>
    <col min="5" max="5" width="7.33203125" style="13" customWidth="1"/>
    <col min="6" max="6" width="9.109375" style="15" customWidth="1"/>
    <col min="7" max="7" width="9.109375" style="16" customWidth="1"/>
    <col min="8" max="8" width="9.109375" style="15" customWidth="1"/>
    <col min="9" max="9" width="9.109375" style="16" customWidth="1"/>
    <col min="10" max="10" width="10.44140625" style="16" customWidth="1"/>
    <col min="11" max="11" width="9.109375" style="16" customWidth="1"/>
    <col min="12" max="12" width="10.44140625" style="16" customWidth="1"/>
    <col min="13" max="16384" width="9.109375" style="17"/>
  </cols>
  <sheetData>
    <row r="1" spans="1:16" ht="13.8" x14ac:dyDescent="0.25">
      <c r="L1" s="1" t="s">
        <v>30</v>
      </c>
    </row>
    <row r="2" spans="1:16" ht="13.8" x14ac:dyDescent="0.25">
      <c r="L2" s="2" t="s">
        <v>2</v>
      </c>
    </row>
    <row r="3" spans="1:16" ht="13.8" x14ac:dyDescent="0.25">
      <c r="L3" s="2" t="s">
        <v>0</v>
      </c>
    </row>
    <row r="4" spans="1:16" ht="13.8" x14ac:dyDescent="0.25">
      <c r="L4" s="2" t="s">
        <v>1</v>
      </c>
    </row>
    <row r="6" spans="1:16" ht="17.399999999999999" x14ac:dyDescent="0.3">
      <c r="A6" s="22"/>
      <c r="B6" s="5" t="s">
        <v>26</v>
      </c>
      <c r="C6" s="3"/>
      <c r="D6" s="23"/>
      <c r="E6" s="5"/>
      <c r="F6" s="24"/>
      <c r="G6" s="3"/>
      <c r="H6" s="3"/>
      <c r="I6" s="4"/>
      <c r="J6" s="3"/>
      <c r="K6" s="3"/>
      <c r="L6" s="3"/>
    </row>
    <row r="7" spans="1:16" ht="14.4" x14ac:dyDescent="0.3">
      <c r="A7" s="22"/>
      <c r="B7" s="25"/>
      <c r="C7" s="3"/>
      <c r="D7" s="24"/>
      <c r="E7" s="3"/>
      <c r="F7" s="24"/>
      <c r="G7" s="3"/>
      <c r="H7" s="3"/>
      <c r="I7" s="4"/>
      <c r="J7" s="3"/>
      <c r="K7" s="3"/>
      <c r="L7" s="3"/>
    </row>
    <row r="8" spans="1:16" ht="54.6" customHeight="1" x14ac:dyDescent="0.25">
      <c r="A8" s="26" t="s">
        <v>29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P8" s="17">
        <v>12</v>
      </c>
    </row>
    <row r="9" spans="1:16" x14ac:dyDescent="0.25">
      <c r="A9" s="22"/>
      <c r="B9" s="25"/>
      <c r="C9" s="4"/>
      <c r="D9" s="4"/>
      <c r="E9" s="4"/>
      <c r="F9" s="27"/>
      <c r="G9" s="4"/>
      <c r="H9" s="4"/>
      <c r="I9" s="4"/>
      <c r="J9" s="28"/>
      <c r="K9" s="28"/>
      <c r="L9" s="28"/>
    </row>
    <row r="10" spans="1:16" ht="39.6" x14ac:dyDescent="0.25">
      <c r="A10" s="29" t="s">
        <v>27</v>
      </c>
      <c r="B10" s="29" t="s">
        <v>7</v>
      </c>
      <c r="C10" s="29" t="s">
        <v>3</v>
      </c>
      <c r="D10" s="29" t="s">
        <v>6</v>
      </c>
      <c r="E10" s="29" t="s">
        <v>8</v>
      </c>
      <c r="F10" s="30" t="s">
        <v>9</v>
      </c>
      <c r="G10" s="31" t="s">
        <v>4</v>
      </c>
      <c r="H10" s="32" t="s">
        <v>13</v>
      </c>
      <c r="I10" s="31" t="s">
        <v>5</v>
      </c>
      <c r="J10" s="31" t="s">
        <v>28</v>
      </c>
      <c r="K10" s="31" t="s">
        <v>10</v>
      </c>
      <c r="L10" s="31" t="s">
        <v>11</v>
      </c>
    </row>
    <row r="11" spans="1:16" x14ac:dyDescent="0.25">
      <c r="A11" s="18"/>
      <c r="B11" s="18"/>
      <c r="C11" s="18"/>
      <c r="D11" s="18"/>
      <c r="E11" s="18"/>
      <c r="F11" s="19"/>
      <c r="G11" s="20"/>
      <c r="H11" s="33">
        <f t="shared" ref="H11:K11" si="0">SUM(H12:H19)</f>
        <v>1344</v>
      </c>
      <c r="I11" s="33"/>
      <c r="J11" s="33">
        <f t="shared" si="0"/>
        <v>2088.9300000000003</v>
      </c>
      <c r="K11" s="33">
        <f t="shared" si="0"/>
        <v>492.77</v>
      </c>
      <c r="L11" s="33">
        <f>SUM(L12:L19)</f>
        <v>2581.7000000000003</v>
      </c>
    </row>
    <row r="12" spans="1:16" s="6" customFormat="1" ht="79.2" x14ac:dyDescent="0.25">
      <c r="A12" s="7">
        <v>1</v>
      </c>
      <c r="B12" s="8" t="s">
        <v>14</v>
      </c>
      <c r="C12" s="8" t="s">
        <v>15</v>
      </c>
      <c r="D12" s="9" t="s">
        <v>16</v>
      </c>
      <c r="E12" s="9" t="s">
        <v>17</v>
      </c>
      <c r="F12" s="10">
        <v>0.3</v>
      </c>
      <c r="G12" s="11">
        <v>1093</v>
      </c>
      <c r="H12" s="12">
        <v>168</v>
      </c>
      <c r="I12" s="21">
        <f t="shared" ref="I12:I19" si="1">ROUND(G12/168,3)</f>
        <v>6.5060000000000002</v>
      </c>
      <c r="J12" s="11">
        <f>IF(F12=100%,0,ROUND(I12*H12*F12,2))</f>
        <v>327.9</v>
      </c>
      <c r="K12" s="11">
        <f t="shared" ref="K12:K19" si="2">ROUND(J12*0.2359,2)</f>
        <v>77.349999999999994</v>
      </c>
      <c r="L12" s="11">
        <f t="shared" ref="L12:L19" si="3">J12+K12</f>
        <v>405.25</v>
      </c>
    </row>
    <row r="13" spans="1:16" s="6" customFormat="1" ht="105.6" x14ac:dyDescent="0.25">
      <c r="A13" s="7">
        <v>2</v>
      </c>
      <c r="B13" s="8" t="s">
        <v>12</v>
      </c>
      <c r="C13" s="8" t="s">
        <v>18</v>
      </c>
      <c r="D13" s="9" t="s">
        <v>16</v>
      </c>
      <c r="E13" s="9" t="s">
        <v>19</v>
      </c>
      <c r="F13" s="10">
        <v>0.3</v>
      </c>
      <c r="G13" s="11">
        <v>675</v>
      </c>
      <c r="H13" s="12">
        <v>168</v>
      </c>
      <c r="I13" s="21">
        <f t="shared" si="1"/>
        <v>4.0179999999999998</v>
      </c>
      <c r="J13" s="11">
        <f>IF(F13=100%,0,ROUND(I13*H13*F13,2))</f>
        <v>202.51</v>
      </c>
      <c r="K13" s="11">
        <f t="shared" si="2"/>
        <v>47.77</v>
      </c>
      <c r="L13" s="11">
        <f t="shared" si="3"/>
        <v>250.28</v>
      </c>
    </row>
    <row r="14" spans="1:16" s="6" customFormat="1" ht="79.2" x14ac:dyDescent="0.25">
      <c r="A14" s="7">
        <v>3</v>
      </c>
      <c r="B14" s="8" t="s">
        <v>14</v>
      </c>
      <c r="C14" s="8" t="s">
        <v>15</v>
      </c>
      <c r="D14" s="9" t="s">
        <v>16</v>
      </c>
      <c r="E14" s="9" t="s">
        <v>20</v>
      </c>
      <c r="F14" s="10">
        <v>0.3</v>
      </c>
      <c r="G14" s="11">
        <v>996</v>
      </c>
      <c r="H14" s="12">
        <v>168</v>
      </c>
      <c r="I14" s="21">
        <f t="shared" si="1"/>
        <v>5.9290000000000003</v>
      </c>
      <c r="J14" s="11">
        <f>IF(F14=100%,0,ROUND(I14*H14*F14,2))</f>
        <v>298.82</v>
      </c>
      <c r="K14" s="11">
        <f t="shared" si="2"/>
        <v>70.489999999999995</v>
      </c>
      <c r="L14" s="11">
        <f t="shared" si="3"/>
        <v>369.31</v>
      </c>
    </row>
    <row r="15" spans="1:16" s="6" customFormat="1" ht="79.2" x14ac:dyDescent="0.25">
      <c r="A15" s="7">
        <v>4</v>
      </c>
      <c r="B15" s="8" t="s">
        <v>14</v>
      </c>
      <c r="C15" s="8" t="s">
        <v>15</v>
      </c>
      <c r="D15" s="9" t="s">
        <v>16</v>
      </c>
      <c r="E15" s="9" t="s">
        <v>21</v>
      </c>
      <c r="F15" s="10">
        <v>0.3</v>
      </c>
      <c r="G15" s="11">
        <v>663</v>
      </c>
      <c r="H15" s="12">
        <v>168</v>
      </c>
      <c r="I15" s="21">
        <f t="shared" si="1"/>
        <v>3.9460000000000002</v>
      </c>
      <c r="J15" s="11">
        <f>IF(F15=100%,0,ROUND(I15*H15*F15,2))</f>
        <v>198.88</v>
      </c>
      <c r="K15" s="11">
        <f t="shared" si="2"/>
        <v>46.92</v>
      </c>
      <c r="L15" s="11">
        <f t="shared" si="3"/>
        <v>245.8</v>
      </c>
    </row>
    <row r="16" spans="1:16" s="6" customFormat="1" ht="105.6" x14ac:dyDescent="0.25">
      <c r="A16" s="7">
        <v>5</v>
      </c>
      <c r="B16" s="8" t="s">
        <v>12</v>
      </c>
      <c r="C16" s="8" t="s">
        <v>18</v>
      </c>
      <c r="D16" s="9" t="s">
        <v>16</v>
      </c>
      <c r="E16" s="9" t="s">
        <v>22</v>
      </c>
      <c r="F16" s="10">
        <v>0.3</v>
      </c>
      <c r="G16" s="11">
        <v>675</v>
      </c>
      <c r="H16" s="12">
        <v>168</v>
      </c>
      <c r="I16" s="21">
        <f t="shared" si="1"/>
        <v>4.0179999999999998</v>
      </c>
      <c r="J16" s="11">
        <f>IF(F16=100%,0,ROUND(I16*H16*F16,2))</f>
        <v>202.51</v>
      </c>
      <c r="K16" s="11">
        <f t="shared" si="2"/>
        <v>47.77</v>
      </c>
      <c r="L16" s="11">
        <f t="shared" si="3"/>
        <v>250.28</v>
      </c>
    </row>
    <row r="17" spans="1:12" s="6" customFormat="1" ht="105.6" x14ac:dyDescent="0.25">
      <c r="A17" s="7">
        <v>6</v>
      </c>
      <c r="B17" s="8" t="s">
        <v>12</v>
      </c>
      <c r="C17" s="8" t="s">
        <v>18</v>
      </c>
      <c r="D17" s="9" t="s">
        <v>16</v>
      </c>
      <c r="E17" s="9" t="s">
        <v>23</v>
      </c>
      <c r="F17" s="10">
        <v>0.3</v>
      </c>
      <c r="G17" s="11">
        <v>1093</v>
      </c>
      <c r="H17" s="12">
        <v>168</v>
      </c>
      <c r="I17" s="21">
        <f t="shared" si="1"/>
        <v>6.5060000000000002</v>
      </c>
      <c r="J17" s="11">
        <f>IF(F17=100%,0,ROUND(I17*H17*F17,2))</f>
        <v>327.9</v>
      </c>
      <c r="K17" s="11">
        <f t="shared" si="2"/>
        <v>77.349999999999994</v>
      </c>
      <c r="L17" s="11">
        <f t="shared" si="3"/>
        <v>405.25</v>
      </c>
    </row>
    <row r="18" spans="1:12" s="6" customFormat="1" ht="105.6" x14ac:dyDescent="0.25">
      <c r="A18" s="7">
        <v>7</v>
      </c>
      <c r="B18" s="8" t="s">
        <v>12</v>
      </c>
      <c r="C18" s="8" t="s">
        <v>18</v>
      </c>
      <c r="D18" s="9" t="s">
        <v>16</v>
      </c>
      <c r="E18" s="9" t="s">
        <v>24</v>
      </c>
      <c r="F18" s="10">
        <v>0.3</v>
      </c>
      <c r="G18" s="11">
        <v>1093</v>
      </c>
      <c r="H18" s="12">
        <v>168</v>
      </c>
      <c r="I18" s="21">
        <f t="shared" si="1"/>
        <v>6.5060000000000002</v>
      </c>
      <c r="J18" s="11">
        <f>IF(F18=100%,0,ROUND(I18*H18*F18,2))</f>
        <v>327.9</v>
      </c>
      <c r="K18" s="11">
        <f t="shared" si="2"/>
        <v>77.349999999999994</v>
      </c>
      <c r="L18" s="11">
        <f t="shared" si="3"/>
        <v>405.25</v>
      </c>
    </row>
    <row r="19" spans="1:12" s="6" customFormat="1" ht="79.2" x14ac:dyDescent="0.25">
      <c r="A19" s="7">
        <v>8</v>
      </c>
      <c r="B19" s="8" t="s">
        <v>14</v>
      </c>
      <c r="C19" s="8" t="s">
        <v>15</v>
      </c>
      <c r="D19" s="9" t="s">
        <v>16</v>
      </c>
      <c r="E19" s="9" t="s">
        <v>25</v>
      </c>
      <c r="F19" s="10">
        <v>0.3</v>
      </c>
      <c r="G19" s="11">
        <v>675</v>
      </c>
      <c r="H19" s="12">
        <v>168</v>
      </c>
      <c r="I19" s="21">
        <f t="shared" si="1"/>
        <v>4.0179999999999998</v>
      </c>
      <c r="J19" s="11">
        <f>IF(F19=100%,0,ROUND(I19*H19*F19,2))</f>
        <v>202.51</v>
      </c>
      <c r="K19" s="11">
        <f t="shared" si="2"/>
        <v>47.77</v>
      </c>
      <c r="L19" s="11">
        <f t="shared" si="3"/>
        <v>250.28</v>
      </c>
    </row>
  </sheetData>
  <mergeCells count="1">
    <mergeCell ref="A8:L8"/>
  </mergeCells>
  <conditionalFormatting sqref="E12:E1048576">
    <cfRule type="duplicateValues" dxfId="1" priority="2"/>
  </conditionalFormatting>
  <conditionalFormatting sqref="E10:E11">
    <cfRule type="duplicateValues" dxfId="0" priority="1"/>
  </conditionalFormatting>
  <pageMargins left="0.7" right="0.7" top="0.75" bottom="0.75" header="0.3" footer="0.3"/>
  <pageSetup paperSize="9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12.pielikums</vt:lpstr>
      <vt:lpstr>'12.pielikums'!Print_Area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12.pielikums anotācijai</dc:title>
  <dc:creator>Inga Ošiņa</dc:creator>
  <dc:description>67219608, inga.osina@iem.gov.lv</dc:description>
  <cp:lastModifiedBy>Inga Ošiņa</cp:lastModifiedBy>
  <cp:lastPrinted>2022-03-02T13:15:17Z</cp:lastPrinted>
  <dcterms:created xsi:type="dcterms:W3CDTF">2021-01-19T10:53:51Z</dcterms:created>
  <dcterms:modified xsi:type="dcterms:W3CDTF">2022-03-02T13:15:23Z</dcterms:modified>
</cp:coreProperties>
</file>