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file-itd-01.lm.local\LMshared\BUDZETS\2026.gads\Mājokļa_pab_reforma\"/>
    </mc:Choice>
  </mc:AlternateContent>
  <xr:revisionPtr revIDLastSave="0" documentId="13_ncr:1_{465F0938-B944-4FA1-90A1-7E22264A1B7C}" xr6:coauthVersionLast="47" xr6:coauthVersionMax="47" xr10:uidLastSave="{00000000-0000-0000-0000-000000000000}"/>
  <bookViews>
    <workbookView xWindow="-28920" yWindow="-120" windowWidth="29040" windowHeight="15720" xr2:uid="{00000000-000D-0000-FFFF-FFFF00000000}"/>
  </bookViews>
  <sheets>
    <sheet name="Lap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9" i="1" l="1"/>
  <c r="G9" i="1" l="1"/>
  <c r="D10" i="1"/>
  <c r="E10" i="1"/>
  <c r="F10" i="1"/>
  <c r="C10" i="1"/>
  <c r="M24" i="1" l="1"/>
  <c r="I9" i="1"/>
  <c r="G10" i="1"/>
  <c r="M23" i="1" l="1"/>
  <c r="I10" i="1"/>
  <c r="H10" i="1" s="1"/>
  <c r="G11" i="1"/>
  <c r="F14" i="1" s="1"/>
  <c r="F15" i="1" s="1"/>
  <c r="H9" i="1"/>
  <c r="F16" i="1"/>
  <c r="F17" i="1" s="1"/>
  <c r="M25" i="1"/>
  <c r="O24" i="1"/>
  <c r="N24" i="1" l="1"/>
  <c r="O25" i="1"/>
  <c r="O26" i="1" s="1"/>
  <c r="O22" i="1" s="1"/>
  <c r="N25" i="1"/>
</calcChain>
</file>

<file path=xl/sharedStrings.xml><?xml version="1.0" encoding="utf-8"?>
<sst xmlns="http://schemas.openxmlformats.org/spreadsheetml/2006/main" count="34" uniqueCount="28">
  <si>
    <t>janvāris</t>
  </si>
  <si>
    <t>februāris</t>
  </si>
  <si>
    <t>marts</t>
  </si>
  <si>
    <t>aprīlis</t>
  </si>
  <si>
    <t>pašvaldība X</t>
  </si>
  <si>
    <t>MP izdevumi par:</t>
  </si>
  <si>
    <t>Pašvaldību maudas plūsma:</t>
  </si>
  <si>
    <t>LM naudas plūsma</t>
  </si>
  <si>
    <t>maijs</t>
  </si>
  <si>
    <t>jūnijs</t>
  </si>
  <si>
    <t>Izdevumi KOPĀ</t>
  </si>
  <si>
    <t>Pašvaldības budžets</t>
  </si>
  <si>
    <t>Valsts budžets</t>
  </si>
  <si>
    <t>Pārrēķins:</t>
  </si>
  <si>
    <t>Pieaugums</t>
  </si>
  <si>
    <t>MP izdevumu pieaugums par periodu janv.-aprīlis. (206. gads pret 2025. gadu)</t>
  </si>
  <si>
    <t>Aprēķins: 1 570 000 - 1 250 000</t>
  </si>
  <si>
    <t>pieauguma daļai piemēro valsts mērķdotāciju 50% apmērā</t>
  </si>
  <si>
    <t>aprēķinātā mērķdotācija 50%</t>
  </si>
  <si>
    <t>LM izmaksātā daļa (kompensējot 30%)</t>
  </si>
  <si>
    <t>PĀRBAUDE:</t>
  </si>
  <si>
    <t>Izdevumu korekcija, papildu valsts atbalsts:</t>
  </si>
  <si>
    <t>5. pielikums</t>
  </si>
  <si>
    <t>Tiesību akta projekta "Grozījums likumā "Sociālo pakalpojumu un sociālās palīdzības likums"" sākotnējās ietekmes (ex-ante) novērtējuma ziņojumam (anotācijai) 
26-TA-406</t>
  </si>
  <si>
    <r>
      <rPr>
        <b/>
        <u/>
        <sz val="11"/>
        <color theme="1"/>
        <rFont val="Times New Roman"/>
        <family val="1"/>
        <charset val="186"/>
      </rPr>
      <t xml:space="preserve">Piemērs </t>
    </r>
    <r>
      <rPr>
        <b/>
        <sz val="11"/>
        <color theme="1"/>
        <rFont val="Times New Roman"/>
        <family val="1"/>
        <charset val="186"/>
      </rPr>
      <t xml:space="preserve">papildu valsts mērķdotācijas aprēķinam atbilstoši pārejas noteikumu 71. punkta 4.apakšpunktā minētajam papildu atbalstam 20% apmērā pašvaldības izdevumu daļai par MP izdevumiem 2026. gada janvārī - aprīlī, kas pārsniedz 2025. gada izdevumus periodā janvāris - aprīlis. </t>
    </r>
  </si>
  <si>
    <t>Valsts mērķdotācija KOPĀ  par MP izdevumiem periodā janvāris - aprīlis</t>
  </si>
  <si>
    <t>starpība</t>
  </si>
  <si>
    <t xml:space="preserve">Valsts mērķdotācijas apmērs atbilstoši pārejas noteikumu 71. punktam tiek izmaksāts atbilstoši pārskata perioda janvāris - aprīlis izdevumu kopapjomam, salīdzinot šo pašu periodu ar 2025. gada izdevumiem. 
LM šie izdevumi būs salīdzināmi pēc pašvaldību iesniegtajiem pašvaldību MP izdevumiem maijā (par aprīli), kas LM tiks iesniegti līdz 2026. gada 10.jūnijam. 
Pēc 2026. gada 10. jūnija pašvaldības, iesniedzot pārskatu LM izmantojot Valsts kases e-pakalpojumu ePārskati atbilstoši normatīvajiem aktiem par kārtību, kādā Valsts kase nodrošina informācijas apriti, izmantojot Valsts kases e-pakalpojumus, pieprasīs valsts mērķdotāciju atbilstoši SPSPL pārejas noteikumu 71. panta 4. apakšpunktā minētajam.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</si>
</sst>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8"/>
      <name val="Calibri"/>
      <family val="2"/>
      <scheme val="minor"/>
    </font>
    <font>
      <sz val="8"/>
      <color theme="1"/>
      <name val="Times New Roman"/>
      <family val="1"/>
      <charset val="186"/>
    </font>
    <font>
      <i/>
      <sz val="8"/>
      <color theme="1"/>
      <name val="Times New Roman"/>
      <family val="1"/>
      <charset val="186"/>
    </font>
    <font>
      <sz val="11"/>
      <color theme="1"/>
      <name val="Times New Roman"/>
      <family val="1"/>
      <charset val="186"/>
    </font>
    <font>
      <b/>
      <sz val="11"/>
      <color theme="1"/>
      <name val="Times New Roman"/>
      <family val="1"/>
      <charset val="186"/>
    </font>
    <font>
      <sz val="11"/>
      <color rgb="FFFF0000"/>
      <name val="Times New Roman"/>
      <family val="1"/>
      <charset val="186"/>
    </font>
    <font>
      <sz val="9"/>
      <color rgb="FFFF0000"/>
      <name val="Times New Roman"/>
      <family val="1"/>
      <charset val="186"/>
    </font>
    <font>
      <b/>
      <u/>
      <sz val="11"/>
      <color rgb="FFFF0000"/>
      <name val="Times New Roman"/>
      <family val="1"/>
      <charset val="186"/>
    </font>
    <font>
      <b/>
      <sz val="8"/>
      <color rgb="FFC00000"/>
      <name val="Times New Roman"/>
      <family val="1"/>
      <charset val="186"/>
    </font>
    <font>
      <b/>
      <sz val="8"/>
      <color theme="1"/>
      <name val="Times New Roman"/>
      <family val="1"/>
      <charset val="186"/>
    </font>
    <font>
      <b/>
      <u/>
      <sz val="11"/>
      <color theme="1"/>
      <name val="Times New Roman"/>
      <family val="1"/>
      <charset val="186"/>
    </font>
    <font>
      <b/>
      <sz val="11"/>
      <name val="Times New Roman"/>
      <family val="1"/>
      <charset val="186"/>
    </font>
    <font>
      <sz val="11"/>
      <name val="Times New Roman"/>
      <family val="1"/>
      <charset val="186"/>
    </font>
    <font>
      <i/>
      <sz val="11"/>
      <color theme="1"/>
      <name val="Times New Roman"/>
      <family val="1"/>
      <charset val="186"/>
    </font>
  </fonts>
  <fills count="4">
    <fill>
      <patternFill patternType="none"/>
    </fill>
    <fill>
      <patternFill patternType="gray125"/>
    </fill>
    <fill>
      <patternFill patternType="solid">
        <fgColor theme="8" tint="0.79998168889431442"/>
        <bgColor indexed="64"/>
      </patternFill>
    </fill>
    <fill>
      <patternFill patternType="solid">
        <fgColor theme="9" tint="0.59999389629810485"/>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s>
  <cellStyleXfs count="1">
    <xf numFmtId="0" fontId="0" fillId="0" borderId="0"/>
  </cellStyleXfs>
  <cellXfs count="41">
    <xf numFmtId="0" fontId="0" fillId="0" borderId="0" xfId="0"/>
    <xf numFmtId="0" fontId="4" fillId="0" borderId="0" xfId="0" applyFont="1"/>
    <xf numFmtId="0" fontId="5" fillId="0" borderId="0" xfId="0" applyFont="1"/>
    <xf numFmtId="0" fontId="5" fillId="0" borderId="0" xfId="0" applyFont="1" applyAlignment="1">
      <alignment horizontal="center"/>
    </xf>
    <xf numFmtId="0" fontId="3" fillId="0" borderId="0" xfId="0" applyFont="1"/>
    <xf numFmtId="0" fontId="3" fillId="0" borderId="0" xfId="0" applyFont="1" applyAlignment="1">
      <alignment horizontal="center"/>
    </xf>
    <xf numFmtId="3" fontId="4" fillId="0" borderId="0" xfId="0" applyNumberFormat="1" applyFont="1"/>
    <xf numFmtId="3" fontId="5" fillId="0" borderId="4" xfId="0" applyNumberFormat="1" applyFont="1" applyBorder="1"/>
    <xf numFmtId="3" fontId="6" fillId="0" borderId="0" xfId="0" applyNumberFormat="1" applyFont="1"/>
    <xf numFmtId="3" fontId="4" fillId="0" borderId="2" xfId="0" applyNumberFormat="1" applyFont="1" applyBorder="1"/>
    <xf numFmtId="0" fontId="4" fillId="2" borderId="0" xfId="0" applyFont="1" applyFill="1"/>
    <xf numFmtId="3" fontId="4" fillId="2" borderId="0" xfId="0" applyNumberFormat="1" applyFont="1" applyFill="1"/>
    <xf numFmtId="3" fontId="5" fillId="2" borderId="4" xfId="0" applyNumberFormat="1" applyFont="1" applyFill="1" applyBorder="1"/>
    <xf numFmtId="3" fontId="4" fillId="2" borderId="3" xfId="0" applyNumberFormat="1" applyFont="1" applyFill="1" applyBorder="1"/>
    <xf numFmtId="0" fontId="6" fillId="3" borderId="5" xfId="0" applyFont="1" applyFill="1" applyBorder="1" applyAlignment="1">
      <alignment horizontal="right"/>
    </xf>
    <xf numFmtId="3" fontId="6" fillId="3" borderId="1" xfId="0" applyNumberFormat="1" applyFont="1" applyFill="1" applyBorder="1"/>
    <xf numFmtId="0" fontId="6" fillId="0" borderId="0" xfId="0" applyFont="1"/>
    <xf numFmtId="0" fontId="7" fillId="0" borderId="0" xfId="0" applyFont="1" applyAlignment="1">
      <alignment horizontal="center" wrapText="1"/>
    </xf>
    <xf numFmtId="3" fontId="8" fillId="0" borderId="0" xfId="0" applyNumberFormat="1" applyFont="1"/>
    <xf numFmtId="3" fontId="5" fillId="0" borderId="0" xfId="0" applyNumberFormat="1" applyFont="1"/>
    <xf numFmtId="0" fontId="9" fillId="0" borderId="0" xfId="0" applyFont="1"/>
    <xf numFmtId="3" fontId="9" fillId="0" borderId="0" xfId="0" applyNumberFormat="1" applyFont="1"/>
    <xf numFmtId="3" fontId="10" fillId="0" borderId="0" xfId="0" applyNumberFormat="1" applyFont="1"/>
    <xf numFmtId="3" fontId="2" fillId="0" borderId="0" xfId="0" applyNumberFormat="1" applyFont="1"/>
    <xf numFmtId="0" fontId="2" fillId="0" borderId="0" xfId="0" applyFont="1"/>
    <xf numFmtId="3" fontId="13" fillId="0" borderId="0" xfId="0" applyNumberFormat="1" applyFont="1"/>
    <xf numFmtId="3" fontId="13" fillId="2" borderId="0" xfId="0" applyNumberFormat="1" applyFont="1" applyFill="1"/>
    <xf numFmtId="0" fontId="6" fillId="0" borderId="0" xfId="0" applyFont="1" applyAlignment="1">
      <alignment horizontal="right" vertical="top"/>
    </xf>
    <xf numFmtId="0" fontId="14" fillId="0" borderId="0" xfId="0" applyFont="1"/>
    <xf numFmtId="0" fontId="4" fillId="0" borderId="0" xfId="0" applyFont="1" applyAlignment="1">
      <alignment horizontal="right"/>
    </xf>
    <xf numFmtId="0" fontId="4" fillId="0" borderId="0" xfId="0" applyFont="1" applyAlignment="1">
      <alignment horizontal="right" vertical="top" wrapText="1"/>
    </xf>
    <xf numFmtId="0" fontId="4" fillId="0" borderId="0" xfId="0" applyFont="1" applyAlignment="1">
      <alignment horizontal="right" vertical="top"/>
    </xf>
    <xf numFmtId="0" fontId="5" fillId="0" borderId="0" xfId="0" applyFont="1" applyAlignment="1">
      <alignment horizontal="center" vertical="center" wrapText="1"/>
    </xf>
    <xf numFmtId="0" fontId="5" fillId="0" borderId="0" xfId="0" applyFont="1" applyAlignment="1">
      <alignment horizontal="right"/>
    </xf>
    <xf numFmtId="0" fontId="8" fillId="0" borderId="0" xfId="0" applyFont="1" applyAlignment="1">
      <alignment horizontal="right"/>
    </xf>
    <xf numFmtId="0" fontId="4" fillId="0" borderId="0" xfId="0" applyFont="1" applyAlignment="1">
      <alignment horizontal="left" vertical="top" wrapText="1"/>
    </xf>
    <xf numFmtId="0" fontId="4" fillId="0" borderId="0" xfId="0" applyFont="1" applyAlignment="1">
      <alignment horizontal="left" vertical="top"/>
    </xf>
    <xf numFmtId="0" fontId="5" fillId="0" borderId="2" xfId="0" applyFont="1" applyBorder="1" applyAlignment="1">
      <alignment horizontal="center" wrapText="1"/>
    </xf>
    <xf numFmtId="0" fontId="5" fillId="0" borderId="4" xfId="0" applyFont="1" applyBorder="1" applyAlignment="1">
      <alignment horizontal="center" wrapText="1"/>
    </xf>
    <xf numFmtId="0" fontId="12" fillId="0" borderId="0" xfId="0" applyFont="1" applyAlignment="1">
      <alignment horizontal="center" wrapText="1"/>
    </xf>
    <xf numFmtId="0" fontId="5" fillId="0" borderId="0" xfId="0" applyFont="1" applyAlignment="1">
      <alignment horizont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723900</xdr:colOff>
      <xdr:row>10</xdr:row>
      <xdr:rowOff>133350</xdr:rowOff>
    </xdr:from>
    <xdr:to>
      <xdr:col>6</xdr:col>
      <xdr:colOff>577850</xdr:colOff>
      <xdr:row>13</xdr:row>
      <xdr:rowOff>31750</xdr:rowOff>
    </xdr:to>
    <xdr:cxnSp macro="">
      <xdr:nvCxnSpPr>
        <xdr:cNvPr id="3" name="Taisns bultveida savienotājs 2">
          <a:extLst>
            <a:ext uri="{FF2B5EF4-FFF2-40B4-BE49-F238E27FC236}">
              <a16:creationId xmlns:a16="http://schemas.microsoft.com/office/drawing/2014/main" id="{0AF872DB-A414-4B01-B8F9-E396CA5553FE}"/>
            </a:ext>
          </a:extLst>
        </xdr:cNvPr>
        <xdr:cNvCxnSpPr/>
      </xdr:nvCxnSpPr>
      <xdr:spPr>
        <a:xfrm flipH="1">
          <a:off x="6705600" y="1803400"/>
          <a:ext cx="666750" cy="1187450"/>
        </a:xfrm>
        <a:prstGeom prst="straightConnector1">
          <a:avLst/>
        </a:prstGeom>
        <a:ln>
          <a:tailEnd type="triangle"/>
        </a:ln>
      </xdr:spPr>
      <xdr:style>
        <a:lnRef idx="1">
          <a:schemeClr val="accent2"/>
        </a:lnRef>
        <a:fillRef idx="0">
          <a:schemeClr val="accent2"/>
        </a:fillRef>
        <a:effectRef idx="0">
          <a:schemeClr val="accent2"/>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6"/>
  <sheetViews>
    <sheetView tabSelected="1" zoomScale="90" zoomScaleNormal="90" workbookViewId="0">
      <selection activeCell="I32" sqref="I32"/>
    </sheetView>
  </sheetViews>
  <sheetFormatPr defaultRowHeight="14" x14ac:dyDescent="0.3"/>
  <cols>
    <col min="1" max="1" width="11" style="1" customWidth="1"/>
    <col min="2" max="2" width="26.453125" style="1" customWidth="1"/>
    <col min="3" max="9" width="11.6328125" style="1" customWidth="1"/>
    <col min="10" max="16384" width="8.7265625" style="1"/>
  </cols>
  <sheetData>
    <row r="1" spans="1:15" x14ac:dyDescent="0.3">
      <c r="A1" s="29" t="s">
        <v>22</v>
      </c>
      <c r="B1" s="29"/>
      <c r="C1" s="29"/>
      <c r="D1" s="29"/>
      <c r="E1" s="29"/>
      <c r="F1" s="29"/>
      <c r="G1" s="29"/>
      <c r="H1" s="29"/>
      <c r="I1" s="29"/>
      <c r="J1" s="29"/>
      <c r="K1" s="29"/>
      <c r="L1" s="29"/>
      <c r="M1" s="29"/>
      <c r="N1" s="29"/>
      <c r="O1" s="29"/>
    </row>
    <row r="2" spans="1:15" ht="34" customHeight="1" x14ac:dyDescent="0.3">
      <c r="A2" s="30" t="s">
        <v>23</v>
      </c>
      <c r="B2" s="31"/>
      <c r="C2" s="31"/>
      <c r="D2" s="31"/>
      <c r="E2" s="31"/>
      <c r="F2" s="31"/>
      <c r="G2" s="31"/>
      <c r="H2" s="31"/>
      <c r="I2" s="31"/>
      <c r="J2" s="31"/>
      <c r="K2" s="31"/>
      <c r="L2" s="31"/>
      <c r="M2" s="31"/>
      <c r="N2" s="31"/>
      <c r="O2" s="31"/>
    </row>
    <row r="3" spans="1:15" ht="48" customHeight="1" x14ac:dyDescent="0.3">
      <c r="A3" s="32" t="s">
        <v>24</v>
      </c>
      <c r="B3" s="32"/>
      <c r="C3" s="32"/>
      <c r="D3" s="32"/>
      <c r="E3" s="32"/>
      <c r="F3" s="32"/>
      <c r="G3" s="32"/>
      <c r="H3" s="32"/>
      <c r="I3" s="32"/>
      <c r="J3" s="32"/>
      <c r="K3" s="32"/>
      <c r="L3" s="32"/>
      <c r="M3" s="32"/>
      <c r="N3" s="32"/>
      <c r="O3" s="32"/>
    </row>
    <row r="4" spans="1:15" x14ac:dyDescent="0.3">
      <c r="A4" s="1" t="s">
        <v>4</v>
      </c>
    </row>
    <row r="5" spans="1:15" ht="14.5" thickBot="1" x14ac:dyDescent="0.35"/>
    <row r="6" spans="1:15" x14ac:dyDescent="0.3">
      <c r="B6" s="2" t="s">
        <v>5</v>
      </c>
      <c r="C6" s="3" t="s">
        <v>0</v>
      </c>
      <c r="D6" s="3" t="s">
        <v>1</v>
      </c>
      <c r="E6" s="3" t="s">
        <v>2</v>
      </c>
      <c r="F6" s="3" t="s">
        <v>3</v>
      </c>
      <c r="G6" s="37" t="s">
        <v>10</v>
      </c>
      <c r="H6" s="39" t="s">
        <v>11</v>
      </c>
      <c r="I6" s="40" t="s">
        <v>12</v>
      </c>
    </row>
    <row r="7" spans="1:15" x14ac:dyDescent="0.3">
      <c r="B7" s="4" t="s">
        <v>6</v>
      </c>
      <c r="C7" s="5" t="s">
        <v>1</v>
      </c>
      <c r="D7" s="5" t="s">
        <v>2</v>
      </c>
      <c r="E7" s="5" t="s">
        <v>3</v>
      </c>
      <c r="F7" s="5" t="s">
        <v>8</v>
      </c>
      <c r="G7" s="38"/>
      <c r="H7" s="39"/>
      <c r="I7" s="40"/>
    </row>
    <row r="8" spans="1:15" ht="14.5" thickBot="1" x14ac:dyDescent="0.35">
      <c r="B8" s="4" t="s">
        <v>7</v>
      </c>
      <c r="C8" s="5" t="s">
        <v>2</v>
      </c>
      <c r="D8" s="5" t="s">
        <v>3</v>
      </c>
      <c r="E8" s="5" t="s">
        <v>8</v>
      </c>
      <c r="F8" s="5" t="s">
        <v>9</v>
      </c>
      <c r="G8" s="38"/>
      <c r="H8" s="39"/>
      <c r="I8" s="40"/>
    </row>
    <row r="9" spans="1:15" x14ac:dyDescent="0.3">
      <c r="B9" s="1">
        <v>2025</v>
      </c>
      <c r="C9" s="6">
        <v>250000</v>
      </c>
      <c r="D9" s="6">
        <v>350000</v>
      </c>
      <c r="E9" s="6">
        <v>400000</v>
      </c>
      <c r="F9" s="6">
        <v>250000</v>
      </c>
      <c r="G9" s="7">
        <f>SUM(C9:F9)</f>
        <v>1250000</v>
      </c>
      <c r="H9" s="25">
        <f>G9-I9</f>
        <v>875000</v>
      </c>
      <c r="I9" s="9">
        <f>G9*0.3</f>
        <v>375000</v>
      </c>
    </row>
    <row r="10" spans="1:15" ht="14.5" thickBot="1" x14ac:dyDescent="0.35">
      <c r="B10" s="10">
        <v>2026</v>
      </c>
      <c r="C10" s="11">
        <f>C9+80000</f>
        <v>330000</v>
      </c>
      <c r="D10" s="11">
        <f t="shared" ref="D10:F10" si="0">D9+80000</f>
        <v>430000</v>
      </c>
      <c r="E10" s="11">
        <f t="shared" si="0"/>
        <v>480000</v>
      </c>
      <c r="F10" s="11">
        <f t="shared" si="0"/>
        <v>330000</v>
      </c>
      <c r="G10" s="12">
        <f>SUM(C10:F10)</f>
        <v>1570000</v>
      </c>
      <c r="H10" s="26">
        <f>G10-I10</f>
        <v>1099000</v>
      </c>
      <c r="I10" s="13">
        <f>G10*0.3</f>
        <v>471000</v>
      </c>
    </row>
    <row r="11" spans="1:15" ht="14.5" thickBot="1" x14ac:dyDescent="0.35">
      <c r="C11" s="6"/>
      <c r="D11" s="6"/>
      <c r="E11" s="6"/>
      <c r="F11" s="14" t="s">
        <v>14</v>
      </c>
      <c r="G11" s="15">
        <f>G10-G9</f>
        <v>320000</v>
      </c>
      <c r="H11" s="4" t="s">
        <v>16</v>
      </c>
    </row>
    <row r="12" spans="1:15" x14ac:dyDescent="0.3">
      <c r="C12" s="6"/>
      <c r="D12" s="6"/>
      <c r="E12" s="6"/>
      <c r="F12" s="6"/>
    </row>
    <row r="13" spans="1:15" ht="70" thickBot="1" x14ac:dyDescent="0.35">
      <c r="C13" s="27" t="s">
        <v>13</v>
      </c>
      <c r="E13" s="16"/>
      <c r="F13" s="17" t="s">
        <v>15</v>
      </c>
    </row>
    <row r="14" spans="1:15" ht="14.5" thickBot="1" x14ac:dyDescent="0.35">
      <c r="F14" s="15">
        <f>G11</f>
        <v>320000</v>
      </c>
      <c r="G14" s="28" t="s">
        <v>17</v>
      </c>
    </row>
    <row r="15" spans="1:15" x14ac:dyDescent="0.3">
      <c r="F15" s="8">
        <f>F14*0.5</f>
        <v>160000</v>
      </c>
      <c r="G15" s="28" t="s">
        <v>18</v>
      </c>
    </row>
    <row r="16" spans="1:15" x14ac:dyDescent="0.3">
      <c r="F16" s="6">
        <f>I10-I9</f>
        <v>96000</v>
      </c>
      <c r="G16" s="28" t="s">
        <v>19</v>
      </c>
    </row>
    <row r="17" spans="1:15" ht="14.5" customHeight="1" x14ac:dyDescent="0.3">
      <c r="A17" s="34" t="s">
        <v>21</v>
      </c>
      <c r="B17" s="34"/>
      <c r="C17" s="34"/>
      <c r="D17" s="34"/>
      <c r="E17" s="34"/>
      <c r="F17" s="18">
        <f>F15-F16</f>
        <v>64000</v>
      </c>
      <c r="G17" s="28" t="s">
        <v>26</v>
      </c>
    </row>
    <row r="19" spans="1:15" ht="14.5" customHeight="1" x14ac:dyDescent="0.3">
      <c r="A19" s="33" t="s">
        <v>25</v>
      </c>
      <c r="B19" s="33"/>
      <c r="C19" s="33"/>
      <c r="D19" s="33"/>
      <c r="E19" s="33"/>
      <c r="F19" s="19">
        <f>I10+F17</f>
        <v>535000</v>
      </c>
    </row>
    <row r="21" spans="1:15" ht="64" customHeight="1" x14ac:dyDescent="0.3">
      <c r="A21" s="35" t="s">
        <v>27</v>
      </c>
      <c r="B21" s="36"/>
      <c r="C21" s="36"/>
      <c r="D21" s="36"/>
      <c r="E21" s="36"/>
      <c r="F21" s="36"/>
      <c r="G21" s="36"/>
      <c r="H21" s="36"/>
      <c r="I21" s="36"/>
      <c r="J21" s="36"/>
      <c r="K21" s="36"/>
      <c r="L21" s="36"/>
      <c r="M21" s="36"/>
      <c r="N21" s="36"/>
      <c r="O21" s="36"/>
    </row>
    <row r="22" spans="1:15" hidden="1" x14ac:dyDescent="0.3">
      <c r="M22" s="20" t="s">
        <v>20</v>
      </c>
      <c r="N22" s="20"/>
      <c r="O22" s="21">
        <f>F19-O26</f>
        <v>0</v>
      </c>
    </row>
    <row r="23" spans="1:15" hidden="1" x14ac:dyDescent="0.3">
      <c r="M23" s="22">
        <f>G10</f>
        <v>1570000</v>
      </c>
      <c r="N23" s="23"/>
      <c r="O23" s="23"/>
    </row>
    <row r="24" spans="1:15" hidden="1" x14ac:dyDescent="0.3">
      <c r="M24" s="23">
        <f>G9</f>
        <v>1250000</v>
      </c>
      <c r="N24" s="23">
        <f>M24-O24</f>
        <v>875000</v>
      </c>
      <c r="O24" s="23">
        <f>M24*0.3</f>
        <v>375000</v>
      </c>
    </row>
    <row r="25" spans="1:15" hidden="1" x14ac:dyDescent="0.3">
      <c r="M25" s="23">
        <f>M23-M24</f>
        <v>320000</v>
      </c>
      <c r="N25" s="23">
        <f>M25-O25</f>
        <v>160000</v>
      </c>
      <c r="O25" s="23">
        <f>M25*0.5</f>
        <v>160000</v>
      </c>
    </row>
    <row r="26" spans="1:15" hidden="1" x14ac:dyDescent="0.3">
      <c r="M26" s="24"/>
      <c r="N26" s="24"/>
      <c r="O26" s="22">
        <f>O24+O25</f>
        <v>535000</v>
      </c>
    </row>
  </sheetData>
  <mergeCells count="9">
    <mergeCell ref="A21:O21"/>
    <mergeCell ref="G6:G8"/>
    <mergeCell ref="H6:H8"/>
    <mergeCell ref="I6:I8"/>
    <mergeCell ref="A1:O1"/>
    <mergeCell ref="A2:O2"/>
    <mergeCell ref="A3:O3"/>
    <mergeCell ref="A19:E19"/>
    <mergeCell ref="A17:E17"/>
  </mergeCells>
  <phoneticPr fontId="1" type="noConversion"/>
  <pageMargins left="0.70866141732283472" right="0.70866141732283472" top="0.74803149606299213" bottom="0.74803149606299213" header="0.31496062992125984" footer="0.31496062992125984"/>
  <pageSetup paperSize="9" scale="75"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Lapa1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Strēle</dc:creator>
  <cp:lastModifiedBy>Sandra Strēle</cp:lastModifiedBy>
  <cp:lastPrinted>2026-02-16T19:04:59Z</cp:lastPrinted>
  <dcterms:created xsi:type="dcterms:W3CDTF">2015-06-05T18:19:34Z</dcterms:created>
  <dcterms:modified xsi:type="dcterms:W3CDTF">2026-02-17T17:38:24Z</dcterms:modified>
</cp:coreProperties>
</file>